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LG2023\"/>
    </mc:Choice>
  </mc:AlternateContent>
  <bookViews>
    <workbookView xWindow="0" yWindow="0" windowWidth="24000" windowHeight="9735" activeTab="8"/>
  </bookViews>
  <sheets>
    <sheet name="Kopā" sheetId="10" r:id="rId1"/>
    <sheet name="D_Zēni" sheetId="1" r:id="rId2"/>
    <sheet name="D_Meitenes" sheetId="15" r:id="rId3"/>
    <sheet name="H_Zēni" sheetId="18" r:id="rId4"/>
    <sheet name="H_Meitenes" sheetId="19" r:id="rId5"/>
    <sheet name="E_Zeni" sheetId="16" r:id="rId6"/>
    <sheet name="E_Meitenes" sheetId="17" r:id="rId7"/>
    <sheet name="Hm_Zēni" sheetId="20" r:id="rId8"/>
    <sheet name="Hm_Meitenes" sheetId="21" r:id="rId9"/>
  </sheets>
  <definedNames>
    <definedName name="_xlnm._FilterDatabase" localSheetId="1" hidden="1">D_Zēni!$Q$7:$S$15</definedName>
    <definedName name="_xlnm._FilterDatabase" localSheetId="0" hidden="1">Kopā!$B$3:$R$203</definedName>
    <definedName name="_xlnm.Print_Area" localSheetId="2">D_Meitenes!$A$1:$P$53</definedName>
    <definedName name="_xlnm.Print_Area" localSheetId="1">D_Zēni!$A$1:$P$50</definedName>
    <definedName name="_xlnm.Print_Area" localSheetId="6">E_Meitenes!$A$1:$P$53</definedName>
    <definedName name="_xlnm.Print_Area" localSheetId="5">E_Zeni!$A$1:$P$53</definedName>
    <definedName name="_xlnm.Print_Area" localSheetId="4">H_Meitenes!$A$1:$P$53</definedName>
    <definedName name="_xlnm.Print_Area" localSheetId="8">Hm_Meitenes!$A$1:$P$53</definedName>
    <definedName name="_xlnm.Print_Area" localSheetId="0">Kopā!$A$2:$G$204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0" l="1"/>
  <c r="Q9" i="10"/>
  <c r="Q11" i="10"/>
  <c r="Q13" i="10"/>
  <c r="Q19" i="10"/>
  <c r="Q15" i="10"/>
  <c r="Q16" i="10"/>
  <c r="Q20" i="10"/>
  <c r="Q17" i="10"/>
  <c r="Q7" i="10"/>
  <c r="Q29" i="10"/>
  <c r="Q32" i="10"/>
  <c r="Q36" i="10"/>
  <c r="Q43" i="10"/>
  <c r="Q48" i="10"/>
  <c r="Q58" i="10"/>
  <c r="Q59" i="10"/>
  <c r="Q65" i="10"/>
  <c r="Q73" i="10"/>
  <c r="Q82" i="10"/>
  <c r="Q35" i="10"/>
  <c r="Q38" i="10"/>
  <c r="Q42" i="10"/>
  <c r="Q79" i="10"/>
  <c r="Q14" i="10"/>
  <c r="Q24" i="10"/>
  <c r="Q27" i="10"/>
  <c r="Q28" i="10"/>
  <c r="Q34" i="10"/>
  <c r="Q5" i="10"/>
  <c r="Q45" i="10"/>
  <c r="Q61" i="10"/>
  <c r="Q50" i="10"/>
  <c r="Q55" i="10"/>
  <c r="Q60" i="10"/>
  <c r="Q63" i="10"/>
  <c r="Q66" i="10"/>
  <c r="Q85" i="10"/>
  <c r="Q86" i="10"/>
  <c r="Q88" i="10"/>
  <c r="Q90" i="10"/>
  <c r="Q33" i="10"/>
  <c r="Q98" i="10"/>
  <c r="Q47" i="10"/>
  <c r="Q67" i="10"/>
  <c r="Q70" i="10"/>
  <c r="Q80" i="10"/>
  <c r="Q100" i="10"/>
  <c r="Q101" i="10"/>
  <c r="Q103" i="10"/>
  <c r="Q21" i="10"/>
  <c r="Q37" i="10"/>
  <c r="Q44" i="10"/>
  <c r="Q51" i="10"/>
  <c r="Q52" i="10"/>
  <c r="Q57" i="10"/>
  <c r="Q71" i="10"/>
  <c r="Q74" i="10"/>
  <c r="Q99" i="10"/>
  <c r="Q102" i="10"/>
  <c r="Q105" i="10"/>
  <c r="Q106" i="10"/>
  <c r="Q4" i="10"/>
  <c r="Q6" i="10"/>
  <c r="Q10" i="10"/>
  <c r="Q25" i="10"/>
  <c r="Q30" i="10"/>
  <c r="Q39" i="10"/>
  <c r="Q40" i="10"/>
  <c r="Q46" i="10"/>
  <c r="Q53" i="10"/>
  <c r="Q54" i="10"/>
  <c r="Q56" i="10"/>
  <c r="Q64" i="10"/>
  <c r="Q83" i="10"/>
  <c r="Q91" i="10"/>
  <c r="Q23" i="10"/>
  <c r="Q97" i="10"/>
  <c r="Q72" i="10"/>
  <c r="Q81" i="10"/>
  <c r="Q69" i="10"/>
  <c r="Q78" i="10"/>
  <c r="Q87" i="10"/>
  <c r="Q89" i="10"/>
  <c r="Q92" i="10"/>
  <c r="Q93" i="10"/>
  <c r="Q95" i="10"/>
  <c r="Q104" i="10"/>
  <c r="Q22" i="10"/>
  <c r="Q26" i="10"/>
  <c r="Q31" i="10"/>
  <c r="Q96" i="10"/>
  <c r="Q75" i="10"/>
  <c r="Q76" i="10"/>
  <c r="Q77" i="10"/>
  <c r="Q84" i="10"/>
  <c r="Q62" i="10"/>
  <c r="Q68" i="10"/>
  <c r="Q41" i="10"/>
  <c r="Q49" i="10"/>
  <c r="Q18" i="10"/>
  <c r="Q94" i="10"/>
  <c r="Q12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8" i="10"/>
  <c r="P9" i="10"/>
  <c r="P11" i="10"/>
  <c r="P13" i="10"/>
  <c r="P19" i="10"/>
  <c r="P15" i="10"/>
  <c r="P16" i="10"/>
  <c r="P20" i="10"/>
  <c r="P17" i="10"/>
  <c r="P7" i="10"/>
  <c r="P29" i="10"/>
  <c r="P32" i="10"/>
  <c r="P36" i="10"/>
  <c r="P43" i="10"/>
  <c r="P48" i="10"/>
  <c r="P59" i="10"/>
  <c r="P65" i="10"/>
  <c r="P73" i="10"/>
  <c r="P82" i="10"/>
  <c r="P35" i="10"/>
  <c r="P38" i="10"/>
  <c r="P42" i="10"/>
  <c r="P79" i="10"/>
  <c r="P14" i="10"/>
  <c r="P24" i="10"/>
  <c r="P27" i="10"/>
  <c r="P28" i="10"/>
  <c r="P34" i="10"/>
  <c r="P5" i="10"/>
  <c r="P45" i="10"/>
  <c r="P61" i="10"/>
  <c r="P50" i="10"/>
  <c r="P55" i="10"/>
  <c r="P60" i="10"/>
  <c r="P63" i="10"/>
  <c r="P66" i="10"/>
  <c r="P85" i="10"/>
  <c r="P86" i="10"/>
  <c r="P88" i="10"/>
  <c r="P90" i="10"/>
  <c r="P33" i="10"/>
  <c r="P98" i="10"/>
  <c r="P47" i="10"/>
  <c r="P67" i="10"/>
  <c r="P70" i="10"/>
  <c r="P80" i="10"/>
  <c r="P100" i="10"/>
  <c r="P101" i="10"/>
  <c r="P103" i="10"/>
  <c r="P21" i="10"/>
  <c r="P37" i="10"/>
  <c r="P44" i="10"/>
  <c r="P51" i="10"/>
  <c r="P52" i="10"/>
  <c r="P57" i="10"/>
  <c r="P71" i="10"/>
  <c r="P74" i="10"/>
  <c r="P99" i="10"/>
  <c r="P102" i="10"/>
  <c r="P105" i="10"/>
  <c r="P106" i="10"/>
  <c r="P4" i="10"/>
  <c r="P6" i="10"/>
  <c r="P10" i="10"/>
  <c r="P25" i="10"/>
  <c r="P30" i="10"/>
  <c r="P39" i="10"/>
  <c r="P40" i="10"/>
  <c r="P46" i="10"/>
  <c r="P53" i="10"/>
  <c r="P54" i="10"/>
  <c r="P56" i="10"/>
  <c r="P64" i="10"/>
  <c r="P83" i="10"/>
  <c r="P91" i="10"/>
  <c r="P23" i="10"/>
  <c r="P97" i="10"/>
  <c r="P72" i="10"/>
  <c r="P81" i="10"/>
  <c r="P69" i="10"/>
  <c r="P78" i="10"/>
  <c r="P87" i="10"/>
  <c r="P89" i="10"/>
  <c r="P92" i="10"/>
  <c r="P93" i="10"/>
  <c r="P95" i="10"/>
  <c r="P104" i="10"/>
  <c r="P22" i="10"/>
  <c r="P26" i="10"/>
  <c r="P31" i="10"/>
  <c r="P96" i="10"/>
  <c r="P75" i="10"/>
  <c r="P76" i="10"/>
  <c r="P77" i="10"/>
  <c r="P84" i="10"/>
  <c r="P62" i="10"/>
  <c r="P68" i="10"/>
  <c r="P41" i="10"/>
  <c r="P49" i="10"/>
  <c r="P18" i="10"/>
  <c r="P94" i="10"/>
  <c r="P12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8" i="10"/>
  <c r="AY203" i="21"/>
  <c r="AX203" i="21"/>
  <c r="AW203" i="21"/>
  <c r="AV203" i="21"/>
  <c r="AU203" i="21"/>
  <c r="AT203" i="21"/>
  <c r="AS203" i="21"/>
  <c r="AR203" i="21"/>
  <c r="AL203" i="21"/>
  <c r="AF203" i="21"/>
  <c r="AG203" i="21" s="1"/>
  <c r="AH203" i="21" s="1"/>
  <c r="AY202" i="21"/>
  <c r="AX202" i="21"/>
  <c r="AW202" i="21"/>
  <c r="AV202" i="21"/>
  <c r="AU202" i="21"/>
  <c r="AT202" i="21"/>
  <c r="AS202" i="21"/>
  <c r="AR202" i="21"/>
  <c r="AL202" i="21"/>
  <c r="AF202" i="21"/>
  <c r="AG202" i="21" s="1"/>
  <c r="AH202" i="21" s="1"/>
  <c r="AY201" i="21"/>
  <c r="AX201" i="21"/>
  <c r="AW201" i="21"/>
  <c r="AV201" i="21"/>
  <c r="AU201" i="21"/>
  <c r="AT201" i="21"/>
  <c r="AS201" i="21"/>
  <c r="AR201" i="21"/>
  <c r="AL201" i="21"/>
  <c r="AF201" i="21"/>
  <c r="AG201" i="21" s="1"/>
  <c r="AH201" i="21" s="1"/>
  <c r="AY200" i="21"/>
  <c r="AX200" i="21"/>
  <c r="AW200" i="21"/>
  <c r="AV200" i="21"/>
  <c r="AU200" i="21"/>
  <c r="AT200" i="21"/>
  <c r="AS200" i="21"/>
  <c r="AR200" i="21"/>
  <c r="AL200" i="21"/>
  <c r="AF200" i="21"/>
  <c r="AG200" i="21" s="1"/>
  <c r="AH200" i="21" s="1"/>
  <c r="AY199" i="21"/>
  <c r="AX199" i="21"/>
  <c r="AW199" i="21"/>
  <c r="AV199" i="21"/>
  <c r="AU199" i="21"/>
  <c r="AT199" i="21"/>
  <c r="AS199" i="21"/>
  <c r="AR199" i="21"/>
  <c r="AL199" i="21"/>
  <c r="AF199" i="21"/>
  <c r="AG199" i="21" s="1"/>
  <c r="AH199" i="21" s="1"/>
  <c r="AY198" i="21"/>
  <c r="AX198" i="21"/>
  <c r="AW198" i="21"/>
  <c r="AV198" i="21"/>
  <c r="AU198" i="21"/>
  <c r="AT198" i="21"/>
  <c r="AS198" i="21"/>
  <c r="AR198" i="21"/>
  <c r="AL198" i="21"/>
  <c r="AF198" i="21"/>
  <c r="AG198" i="21" s="1"/>
  <c r="AH198" i="21" s="1"/>
  <c r="AY197" i="21"/>
  <c r="AX197" i="21"/>
  <c r="AW197" i="21"/>
  <c r="AV197" i="21"/>
  <c r="AU197" i="21"/>
  <c r="AT197" i="21"/>
  <c r="AS197" i="21"/>
  <c r="AR197" i="21"/>
  <c r="AL197" i="21"/>
  <c r="AF197" i="21"/>
  <c r="AG197" i="21" s="1"/>
  <c r="AH197" i="21" s="1"/>
  <c r="AY196" i="21"/>
  <c r="AX196" i="21"/>
  <c r="AW196" i="21"/>
  <c r="AV196" i="21"/>
  <c r="AU196" i="21"/>
  <c r="AT196" i="21"/>
  <c r="AS196" i="21"/>
  <c r="AR196" i="21"/>
  <c r="AL196" i="21"/>
  <c r="AF196" i="21"/>
  <c r="AG196" i="21" s="1"/>
  <c r="AH196" i="21" s="1"/>
  <c r="AY195" i="21"/>
  <c r="AX195" i="21"/>
  <c r="AW195" i="21"/>
  <c r="AV195" i="21"/>
  <c r="AU195" i="21"/>
  <c r="AT195" i="21"/>
  <c r="AS195" i="21"/>
  <c r="AR195" i="21"/>
  <c r="AL195" i="21"/>
  <c r="AF195" i="21"/>
  <c r="AG195" i="21" s="1"/>
  <c r="AH195" i="21" s="1"/>
  <c r="AY194" i="21"/>
  <c r="AX194" i="21"/>
  <c r="AW194" i="21"/>
  <c r="AV194" i="21"/>
  <c r="AU194" i="21"/>
  <c r="AT194" i="21"/>
  <c r="AS194" i="21"/>
  <c r="AR194" i="21"/>
  <c r="AL194" i="21"/>
  <c r="AF194" i="21"/>
  <c r="AG194" i="21" s="1"/>
  <c r="AH194" i="21" s="1"/>
  <c r="AY193" i="21"/>
  <c r="AX193" i="21"/>
  <c r="AW193" i="21"/>
  <c r="AV193" i="21"/>
  <c r="AU193" i="21"/>
  <c r="AT193" i="21"/>
  <c r="AS193" i="21"/>
  <c r="AR193" i="21"/>
  <c r="AL193" i="21"/>
  <c r="AF193" i="21"/>
  <c r="AG193" i="21" s="1"/>
  <c r="AH193" i="21" s="1"/>
  <c r="AY192" i="21"/>
  <c r="AX192" i="21"/>
  <c r="AW192" i="21"/>
  <c r="AV192" i="21"/>
  <c r="AU192" i="21"/>
  <c r="AT192" i="21"/>
  <c r="AS192" i="21"/>
  <c r="AR192" i="21"/>
  <c r="AL192" i="21"/>
  <c r="AF192" i="21"/>
  <c r="AG192" i="21" s="1"/>
  <c r="AH192" i="21" s="1"/>
  <c r="AY191" i="21"/>
  <c r="AX191" i="21"/>
  <c r="AW191" i="21"/>
  <c r="AV191" i="21"/>
  <c r="AU191" i="21"/>
  <c r="AT191" i="21"/>
  <c r="AS191" i="21"/>
  <c r="AR191" i="21"/>
  <c r="AL191" i="21"/>
  <c r="AF191" i="21"/>
  <c r="AG191" i="21" s="1"/>
  <c r="AH191" i="21" s="1"/>
  <c r="AY190" i="21"/>
  <c r="AX190" i="21"/>
  <c r="AW190" i="21"/>
  <c r="AV190" i="21"/>
  <c r="AU190" i="21"/>
  <c r="AT190" i="21"/>
  <c r="AS190" i="21"/>
  <c r="AR190" i="21"/>
  <c r="AL190" i="21"/>
  <c r="AF190" i="21"/>
  <c r="AG190" i="21" s="1"/>
  <c r="AH190" i="21" s="1"/>
  <c r="AY189" i="21"/>
  <c r="AX189" i="21"/>
  <c r="AW189" i="21"/>
  <c r="AV189" i="21"/>
  <c r="AU189" i="21"/>
  <c r="AT189" i="21"/>
  <c r="AS189" i="21"/>
  <c r="AR189" i="21"/>
  <c r="AL189" i="21"/>
  <c r="AF189" i="21"/>
  <c r="AG189" i="21" s="1"/>
  <c r="AH189" i="21" s="1"/>
  <c r="AY188" i="21"/>
  <c r="AX188" i="21"/>
  <c r="AW188" i="21"/>
  <c r="AV188" i="21"/>
  <c r="AU188" i="21"/>
  <c r="AT188" i="21"/>
  <c r="AS188" i="21"/>
  <c r="AR188" i="21"/>
  <c r="AL188" i="21"/>
  <c r="AF188" i="21"/>
  <c r="AG188" i="21" s="1"/>
  <c r="AH188" i="21" s="1"/>
  <c r="AY187" i="21"/>
  <c r="AX187" i="21"/>
  <c r="AW187" i="21"/>
  <c r="AV187" i="21"/>
  <c r="AU187" i="21"/>
  <c r="AT187" i="21"/>
  <c r="AS187" i="21"/>
  <c r="AR187" i="21"/>
  <c r="AL187" i="21"/>
  <c r="AF187" i="21"/>
  <c r="AG187" i="21" s="1"/>
  <c r="AH187" i="21" s="1"/>
  <c r="AY186" i="21"/>
  <c r="AX186" i="21"/>
  <c r="AW186" i="21"/>
  <c r="AV186" i="21"/>
  <c r="AU186" i="21"/>
  <c r="AT186" i="21"/>
  <c r="AS186" i="21"/>
  <c r="AR186" i="21"/>
  <c r="AL186" i="21"/>
  <c r="AF186" i="21"/>
  <c r="AG186" i="21" s="1"/>
  <c r="AH186" i="21" s="1"/>
  <c r="AY185" i="21"/>
  <c r="AX185" i="21"/>
  <c r="AW185" i="21"/>
  <c r="AV185" i="21"/>
  <c r="AU185" i="21"/>
  <c r="AT185" i="21"/>
  <c r="AS185" i="21"/>
  <c r="AR185" i="21"/>
  <c r="AL185" i="21"/>
  <c r="AF185" i="21"/>
  <c r="AG185" i="21" s="1"/>
  <c r="AH185" i="21" s="1"/>
  <c r="AY184" i="21"/>
  <c r="AX184" i="21"/>
  <c r="AW184" i="21"/>
  <c r="AV184" i="21"/>
  <c r="AU184" i="21"/>
  <c r="AT184" i="21"/>
  <c r="AS184" i="21"/>
  <c r="AR184" i="21"/>
  <c r="AL184" i="21"/>
  <c r="AF184" i="21"/>
  <c r="AG184" i="21" s="1"/>
  <c r="AH184" i="21" s="1"/>
  <c r="AY183" i="21"/>
  <c r="AX183" i="21"/>
  <c r="AW183" i="21"/>
  <c r="AV183" i="21"/>
  <c r="AU183" i="21"/>
  <c r="AT183" i="21"/>
  <c r="AS183" i="21"/>
  <c r="AR183" i="21"/>
  <c r="AL183" i="21"/>
  <c r="AF183" i="21"/>
  <c r="AG183" i="21" s="1"/>
  <c r="AH183" i="21" s="1"/>
  <c r="AY182" i="21"/>
  <c r="AX182" i="21"/>
  <c r="AW182" i="21"/>
  <c r="AV182" i="21"/>
  <c r="AU182" i="21"/>
  <c r="AT182" i="21"/>
  <c r="AS182" i="21"/>
  <c r="AR182" i="21"/>
  <c r="AL182" i="21"/>
  <c r="AF182" i="21"/>
  <c r="AG182" i="21" s="1"/>
  <c r="AH182" i="21" s="1"/>
  <c r="AY181" i="21"/>
  <c r="AX181" i="21"/>
  <c r="AW181" i="21"/>
  <c r="AV181" i="21"/>
  <c r="AU181" i="21"/>
  <c r="AT181" i="21"/>
  <c r="AS181" i="21"/>
  <c r="AR181" i="21"/>
  <c r="AL181" i="21"/>
  <c r="AF181" i="21"/>
  <c r="AG181" i="21" s="1"/>
  <c r="AH181" i="21" s="1"/>
  <c r="AY180" i="21"/>
  <c r="AX180" i="21"/>
  <c r="AW180" i="21"/>
  <c r="AV180" i="21"/>
  <c r="AU180" i="21"/>
  <c r="AT180" i="21"/>
  <c r="AS180" i="21"/>
  <c r="AR180" i="21"/>
  <c r="AL180" i="21"/>
  <c r="AF180" i="21"/>
  <c r="AG180" i="21" s="1"/>
  <c r="AH180" i="21" s="1"/>
  <c r="AY179" i="21"/>
  <c r="AX179" i="21"/>
  <c r="AW179" i="21"/>
  <c r="AV179" i="21"/>
  <c r="AU179" i="21"/>
  <c r="AT179" i="21"/>
  <c r="AS179" i="21"/>
  <c r="AR179" i="21"/>
  <c r="AL179" i="21"/>
  <c r="AF179" i="21"/>
  <c r="AG179" i="21" s="1"/>
  <c r="AH179" i="21" s="1"/>
  <c r="AY178" i="21"/>
  <c r="AX178" i="21"/>
  <c r="AW178" i="21"/>
  <c r="AV178" i="21"/>
  <c r="AU178" i="21"/>
  <c r="AT178" i="21"/>
  <c r="AS178" i="21"/>
  <c r="AR178" i="21"/>
  <c r="AL178" i="21"/>
  <c r="AF178" i="21"/>
  <c r="AG178" i="21" s="1"/>
  <c r="AH178" i="21" s="1"/>
  <c r="AY177" i="21"/>
  <c r="AX177" i="21"/>
  <c r="AW177" i="21"/>
  <c r="AV177" i="21"/>
  <c r="AU177" i="21"/>
  <c r="AT177" i="21"/>
  <c r="AS177" i="21"/>
  <c r="AR177" i="21"/>
  <c r="AL177" i="21"/>
  <c r="AF177" i="21"/>
  <c r="AG177" i="21" s="1"/>
  <c r="AH177" i="21" s="1"/>
  <c r="AY176" i="21"/>
  <c r="AX176" i="21"/>
  <c r="AW176" i="21"/>
  <c r="AV176" i="21"/>
  <c r="AU176" i="21"/>
  <c r="AT176" i="21"/>
  <c r="AS176" i="21"/>
  <c r="AR176" i="21"/>
  <c r="AL176" i="21"/>
  <c r="AF176" i="21"/>
  <c r="AG176" i="21" s="1"/>
  <c r="AH176" i="21" s="1"/>
  <c r="AY175" i="21"/>
  <c r="AX175" i="21"/>
  <c r="AW175" i="21"/>
  <c r="AV175" i="21"/>
  <c r="AU175" i="21"/>
  <c r="AT175" i="21"/>
  <c r="AS175" i="21"/>
  <c r="AR175" i="21"/>
  <c r="AL175" i="21"/>
  <c r="AF175" i="21"/>
  <c r="AG175" i="21" s="1"/>
  <c r="AH175" i="21" s="1"/>
  <c r="AY174" i="21"/>
  <c r="AX174" i="21"/>
  <c r="AW174" i="21"/>
  <c r="AV174" i="21"/>
  <c r="AU174" i="21"/>
  <c r="AT174" i="21"/>
  <c r="AS174" i="21"/>
  <c r="AR174" i="21"/>
  <c r="AL174" i="21"/>
  <c r="AF174" i="21"/>
  <c r="AG174" i="21" s="1"/>
  <c r="AH174" i="21" s="1"/>
  <c r="AY173" i="21"/>
  <c r="AX173" i="21"/>
  <c r="AW173" i="21"/>
  <c r="AV173" i="21"/>
  <c r="AU173" i="21"/>
  <c r="AT173" i="21"/>
  <c r="AS173" i="21"/>
  <c r="AR173" i="21"/>
  <c r="AL173" i="21"/>
  <c r="AF173" i="21"/>
  <c r="AG173" i="21" s="1"/>
  <c r="AH173" i="21" s="1"/>
  <c r="AY172" i="21"/>
  <c r="AX172" i="21"/>
  <c r="AW172" i="21"/>
  <c r="AV172" i="21"/>
  <c r="AU172" i="21"/>
  <c r="AT172" i="21"/>
  <c r="AS172" i="21"/>
  <c r="AR172" i="21"/>
  <c r="AL172" i="21"/>
  <c r="AF172" i="21"/>
  <c r="AG172" i="21" s="1"/>
  <c r="AH172" i="21" s="1"/>
  <c r="AY171" i="21"/>
  <c r="AX171" i="21"/>
  <c r="AW171" i="21"/>
  <c r="AV171" i="21"/>
  <c r="AU171" i="21"/>
  <c r="AT171" i="21"/>
  <c r="AS171" i="21"/>
  <c r="AR171" i="21"/>
  <c r="AL171" i="21"/>
  <c r="AF171" i="21"/>
  <c r="AG171" i="21" s="1"/>
  <c r="AH171" i="21" s="1"/>
  <c r="AY170" i="21"/>
  <c r="AX170" i="21"/>
  <c r="AW170" i="21"/>
  <c r="AV170" i="21"/>
  <c r="AU170" i="21"/>
  <c r="AT170" i="21"/>
  <c r="AS170" i="21"/>
  <c r="AR170" i="21"/>
  <c r="AL170" i="21"/>
  <c r="AF170" i="21"/>
  <c r="AG170" i="21" s="1"/>
  <c r="AH170" i="21" s="1"/>
  <c r="AY169" i="21"/>
  <c r="AX169" i="21"/>
  <c r="AW169" i="21"/>
  <c r="AV169" i="21"/>
  <c r="AU169" i="21"/>
  <c r="AT169" i="21"/>
  <c r="AS169" i="21"/>
  <c r="AR169" i="21"/>
  <c r="AL169" i="21"/>
  <c r="AF169" i="21"/>
  <c r="AG169" i="21" s="1"/>
  <c r="AH169" i="21" s="1"/>
  <c r="AY168" i="21"/>
  <c r="AX168" i="21"/>
  <c r="AW168" i="21"/>
  <c r="AV168" i="21"/>
  <c r="AU168" i="21"/>
  <c r="AT168" i="21"/>
  <c r="AS168" i="21"/>
  <c r="AR168" i="21"/>
  <c r="AL168" i="21"/>
  <c r="AF168" i="21"/>
  <c r="AG168" i="21" s="1"/>
  <c r="AH168" i="21" s="1"/>
  <c r="AY167" i="21"/>
  <c r="AX167" i="21"/>
  <c r="AW167" i="21"/>
  <c r="AV167" i="21"/>
  <c r="AU167" i="21"/>
  <c r="AT167" i="21"/>
  <c r="AS167" i="21"/>
  <c r="AR167" i="21"/>
  <c r="AL167" i="21"/>
  <c r="AF167" i="21"/>
  <c r="AG167" i="21" s="1"/>
  <c r="AH167" i="21" s="1"/>
  <c r="AY166" i="21"/>
  <c r="AX166" i="21"/>
  <c r="AW166" i="21"/>
  <c r="AV166" i="21"/>
  <c r="AU166" i="21"/>
  <c r="AT166" i="21"/>
  <c r="AS166" i="21"/>
  <c r="AR166" i="21"/>
  <c r="AL166" i="21"/>
  <c r="AF166" i="21"/>
  <c r="AG166" i="21" s="1"/>
  <c r="AH166" i="21" s="1"/>
  <c r="AY165" i="21"/>
  <c r="AX165" i="21"/>
  <c r="AW165" i="21"/>
  <c r="AV165" i="21"/>
  <c r="AU165" i="21"/>
  <c r="AT165" i="21"/>
  <c r="AS165" i="21"/>
  <c r="AR165" i="21"/>
  <c r="AL165" i="21"/>
  <c r="AF165" i="21"/>
  <c r="AG165" i="21" s="1"/>
  <c r="AH165" i="21" s="1"/>
  <c r="AY164" i="21"/>
  <c r="AX164" i="21"/>
  <c r="AW164" i="21"/>
  <c r="AV164" i="21"/>
  <c r="AU164" i="21"/>
  <c r="AT164" i="21"/>
  <c r="AS164" i="21"/>
  <c r="AR164" i="21"/>
  <c r="AL164" i="21"/>
  <c r="AF164" i="21"/>
  <c r="AG164" i="21" s="1"/>
  <c r="AH164" i="21" s="1"/>
  <c r="AY163" i="21"/>
  <c r="AX163" i="21"/>
  <c r="AW163" i="21"/>
  <c r="AV163" i="21"/>
  <c r="AU163" i="21"/>
  <c r="AT163" i="21"/>
  <c r="AS163" i="21"/>
  <c r="AR163" i="21"/>
  <c r="AL163" i="21"/>
  <c r="AF163" i="21"/>
  <c r="AG163" i="21" s="1"/>
  <c r="AH163" i="21" s="1"/>
  <c r="AY162" i="21"/>
  <c r="AX162" i="21"/>
  <c r="AW162" i="21"/>
  <c r="AV162" i="21"/>
  <c r="AU162" i="21"/>
  <c r="AT162" i="21"/>
  <c r="AS162" i="21"/>
  <c r="AR162" i="21"/>
  <c r="AL162" i="21"/>
  <c r="AF162" i="21"/>
  <c r="AG162" i="21" s="1"/>
  <c r="AH162" i="21" s="1"/>
  <c r="AY161" i="21"/>
  <c r="AX161" i="21"/>
  <c r="AW161" i="21"/>
  <c r="AV161" i="21"/>
  <c r="AU161" i="21"/>
  <c r="AT161" i="21"/>
  <c r="AS161" i="21"/>
  <c r="AR161" i="21"/>
  <c r="AL161" i="21"/>
  <c r="AF161" i="21"/>
  <c r="AG161" i="21" s="1"/>
  <c r="AH161" i="21" s="1"/>
  <c r="AY160" i="21"/>
  <c r="AX160" i="21"/>
  <c r="AW160" i="21"/>
  <c r="AV160" i="21"/>
  <c r="AU160" i="21"/>
  <c r="AT160" i="21"/>
  <c r="AS160" i="21"/>
  <c r="AR160" i="21"/>
  <c r="AL160" i="21"/>
  <c r="AF160" i="21"/>
  <c r="AG160" i="21" s="1"/>
  <c r="AH160" i="21" s="1"/>
  <c r="AY159" i="21"/>
  <c r="AX159" i="21"/>
  <c r="AW159" i="21"/>
  <c r="AV159" i="21"/>
  <c r="AU159" i="21"/>
  <c r="AT159" i="21"/>
  <c r="AS159" i="21"/>
  <c r="AR159" i="21"/>
  <c r="AL159" i="21"/>
  <c r="AF159" i="21"/>
  <c r="AG159" i="21" s="1"/>
  <c r="AH159" i="21" s="1"/>
  <c r="AY158" i="21"/>
  <c r="AX158" i="21"/>
  <c r="AW158" i="21"/>
  <c r="AV158" i="21"/>
  <c r="AU158" i="21"/>
  <c r="AT158" i="21"/>
  <c r="AS158" i="21"/>
  <c r="AR158" i="21"/>
  <c r="AL158" i="21"/>
  <c r="AF158" i="21"/>
  <c r="AG158" i="21" s="1"/>
  <c r="AH158" i="21" s="1"/>
  <c r="AY157" i="21"/>
  <c r="AX157" i="21"/>
  <c r="AW157" i="21"/>
  <c r="AV157" i="21"/>
  <c r="AU157" i="21"/>
  <c r="AT157" i="21"/>
  <c r="AS157" i="21"/>
  <c r="AR157" i="21"/>
  <c r="AL157" i="21"/>
  <c r="AF157" i="21"/>
  <c r="AG157" i="21" s="1"/>
  <c r="AH157" i="21" s="1"/>
  <c r="AY156" i="21"/>
  <c r="AX156" i="21"/>
  <c r="AW156" i="21"/>
  <c r="AV156" i="21"/>
  <c r="AU156" i="21"/>
  <c r="AT156" i="21"/>
  <c r="AS156" i="21"/>
  <c r="AR156" i="21"/>
  <c r="AL156" i="21"/>
  <c r="AF156" i="21"/>
  <c r="AG156" i="21" s="1"/>
  <c r="AH156" i="21" s="1"/>
  <c r="AY155" i="21"/>
  <c r="AX155" i="21"/>
  <c r="AW155" i="21"/>
  <c r="AV155" i="21"/>
  <c r="AU155" i="21"/>
  <c r="AT155" i="21"/>
  <c r="AS155" i="21"/>
  <c r="AR155" i="21"/>
  <c r="AL155" i="21"/>
  <c r="AF155" i="21"/>
  <c r="AG155" i="21" s="1"/>
  <c r="AH155" i="21" s="1"/>
  <c r="AY154" i="21"/>
  <c r="AX154" i="21"/>
  <c r="AW154" i="21"/>
  <c r="AV154" i="21"/>
  <c r="AU154" i="21"/>
  <c r="AT154" i="21"/>
  <c r="AS154" i="21"/>
  <c r="AR154" i="21"/>
  <c r="AL154" i="21"/>
  <c r="AF154" i="21"/>
  <c r="AG154" i="21" s="1"/>
  <c r="AH154" i="21" s="1"/>
  <c r="AY153" i="21"/>
  <c r="AX153" i="21"/>
  <c r="AW153" i="21"/>
  <c r="AV153" i="21"/>
  <c r="AU153" i="21"/>
  <c r="AT153" i="21"/>
  <c r="AS153" i="21"/>
  <c r="AR153" i="21"/>
  <c r="AL153" i="21"/>
  <c r="AF153" i="21"/>
  <c r="AG153" i="21" s="1"/>
  <c r="AH153" i="21" s="1"/>
  <c r="AY152" i="21"/>
  <c r="AX152" i="21"/>
  <c r="AW152" i="21"/>
  <c r="AV152" i="21"/>
  <c r="AU152" i="21"/>
  <c r="AT152" i="21"/>
  <c r="AS152" i="21"/>
  <c r="AR152" i="21"/>
  <c r="AL152" i="21"/>
  <c r="AF152" i="21"/>
  <c r="AG152" i="21" s="1"/>
  <c r="AH152" i="21" s="1"/>
  <c r="AY151" i="21"/>
  <c r="AX151" i="21"/>
  <c r="AW151" i="21"/>
  <c r="AV151" i="21"/>
  <c r="AU151" i="21"/>
  <c r="AT151" i="21"/>
  <c r="AS151" i="21"/>
  <c r="AR151" i="21"/>
  <c r="AL151" i="21"/>
  <c r="AF151" i="21"/>
  <c r="AG151" i="21" s="1"/>
  <c r="AH151" i="21" s="1"/>
  <c r="AY150" i="21"/>
  <c r="AX150" i="21"/>
  <c r="AW150" i="21"/>
  <c r="AV150" i="21"/>
  <c r="AU150" i="21"/>
  <c r="AT150" i="21"/>
  <c r="AS150" i="21"/>
  <c r="AR150" i="21"/>
  <c r="AL150" i="21"/>
  <c r="AF150" i="21"/>
  <c r="AG150" i="21" s="1"/>
  <c r="AH150" i="21" s="1"/>
  <c r="AY149" i="21"/>
  <c r="AX149" i="21"/>
  <c r="AW149" i="21"/>
  <c r="AV149" i="21"/>
  <c r="AU149" i="21"/>
  <c r="AT149" i="21"/>
  <c r="AS149" i="21"/>
  <c r="AR149" i="21"/>
  <c r="AL149" i="21"/>
  <c r="AF149" i="21"/>
  <c r="AG149" i="21" s="1"/>
  <c r="AH149" i="21" s="1"/>
  <c r="AY148" i="21"/>
  <c r="AX148" i="21"/>
  <c r="AW148" i="21"/>
  <c r="AV148" i="21"/>
  <c r="AU148" i="21"/>
  <c r="AT148" i="21"/>
  <c r="AS148" i="21"/>
  <c r="AR148" i="21"/>
  <c r="AL148" i="21"/>
  <c r="AF148" i="21"/>
  <c r="AG148" i="21" s="1"/>
  <c r="AH148" i="21" s="1"/>
  <c r="AY147" i="21"/>
  <c r="AX147" i="21"/>
  <c r="AW147" i="21"/>
  <c r="AV147" i="21"/>
  <c r="AU147" i="21"/>
  <c r="AT147" i="21"/>
  <c r="AS147" i="21"/>
  <c r="AR147" i="21"/>
  <c r="AL147" i="21"/>
  <c r="AF147" i="21"/>
  <c r="AG147" i="21" s="1"/>
  <c r="AH147" i="21" s="1"/>
  <c r="AY146" i="21"/>
  <c r="AX146" i="21"/>
  <c r="AW146" i="21"/>
  <c r="AV146" i="21"/>
  <c r="AU146" i="21"/>
  <c r="AT146" i="21"/>
  <c r="AS146" i="21"/>
  <c r="AR146" i="21"/>
  <c r="AL146" i="21"/>
  <c r="AF146" i="21"/>
  <c r="AG146" i="21" s="1"/>
  <c r="AH146" i="21" s="1"/>
  <c r="AY145" i="21"/>
  <c r="AX145" i="21"/>
  <c r="AW145" i="21"/>
  <c r="AV145" i="21"/>
  <c r="AU145" i="21"/>
  <c r="AT145" i="21"/>
  <c r="AS145" i="21"/>
  <c r="AR145" i="21"/>
  <c r="AL145" i="21"/>
  <c r="AF145" i="21"/>
  <c r="AG145" i="21" s="1"/>
  <c r="AH145" i="21" s="1"/>
  <c r="AY144" i="21"/>
  <c r="AX144" i="21"/>
  <c r="AW144" i="21"/>
  <c r="AV144" i="21"/>
  <c r="AU144" i="21"/>
  <c r="AT144" i="21"/>
  <c r="AS144" i="21"/>
  <c r="AR144" i="21"/>
  <c r="AL144" i="21"/>
  <c r="AF144" i="21"/>
  <c r="AG144" i="21" s="1"/>
  <c r="AH144" i="21" s="1"/>
  <c r="AY143" i="21"/>
  <c r="AX143" i="21"/>
  <c r="AW143" i="21"/>
  <c r="AV143" i="21"/>
  <c r="AU143" i="21"/>
  <c r="AT143" i="21"/>
  <c r="AS143" i="21"/>
  <c r="AR143" i="21"/>
  <c r="AL143" i="21"/>
  <c r="AF143" i="21"/>
  <c r="AG143" i="21" s="1"/>
  <c r="AH143" i="21" s="1"/>
  <c r="AY142" i="21"/>
  <c r="AX142" i="21"/>
  <c r="AW142" i="21"/>
  <c r="AV142" i="21"/>
  <c r="AU142" i="21"/>
  <c r="AT142" i="21"/>
  <c r="AS142" i="21"/>
  <c r="AR142" i="21"/>
  <c r="AL142" i="21"/>
  <c r="AF142" i="21"/>
  <c r="AG142" i="21" s="1"/>
  <c r="AH142" i="21" s="1"/>
  <c r="AY141" i="21"/>
  <c r="AX141" i="21"/>
  <c r="AW141" i="21"/>
  <c r="AV141" i="21"/>
  <c r="AU141" i="21"/>
  <c r="AT141" i="21"/>
  <c r="AS141" i="21"/>
  <c r="AR141" i="21"/>
  <c r="AL141" i="21"/>
  <c r="AF141" i="21"/>
  <c r="AG141" i="21" s="1"/>
  <c r="AH141" i="21" s="1"/>
  <c r="AY140" i="21"/>
  <c r="AX140" i="21"/>
  <c r="AW140" i="21"/>
  <c r="AV140" i="21"/>
  <c r="AU140" i="21"/>
  <c r="AT140" i="21"/>
  <c r="AS140" i="21"/>
  <c r="AR140" i="21"/>
  <c r="AL140" i="21"/>
  <c r="AF140" i="21"/>
  <c r="AG140" i="21" s="1"/>
  <c r="AH140" i="21" s="1"/>
  <c r="AY139" i="21"/>
  <c r="AX139" i="21"/>
  <c r="AW139" i="21"/>
  <c r="AV139" i="21"/>
  <c r="AU139" i="21"/>
  <c r="AT139" i="21"/>
  <c r="AS139" i="21"/>
  <c r="AR139" i="21"/>
  <c r="AL139" i="21"/>
  <c r="AF139" i="21"/>
  <c r="AG139" i="21" s="1"/>
  <c r="AH139" i="21" s="1"/>
  <c r="AY138" i="21"/>
  <c r="AX138" i="21"/>
  <c r="AW138" i="21"/>
  <c r="AV138" i="21"/>
  <c r="AU138" i="21"/>
  <c r="AT138" i="21"/>
  <c r="AS138" i="21"/>
  <c r="AR138" i="21"/>
  <c r="AL138" i="21"/>
  <c r="AF138" i="21"/>
  <c r="AG138" i="21" s="1"/>
  <c r="AH138" i="21" s="1"/>
  <c r="AY137" i="21"/>
  <c r="AX137" i="21"/>
  <c r="AW137" i="21"/>
  <c r="AV137" i="21"/>
  <c r="AU137" i="21"/>
  <c r="AT137" i="21"/>
  <c r="AS137" i="21"/>
  <c r="AR137" i="21"/>
  <c r="AL137" i="21"/>
  <c r="AF137" i="21"/>
  <c r="AG137" i="21" s="1"/>
  <c r="AH137" i="21" s="1"/>
  <c r="AY136" i="21"/>
  <c r="AX136" i="21"/>
  <c r="AW136" i="21"/>
  <c r="AV136" i="21"/>
  <c r="AU136" i="21"/>
  <c r="AT136" i="21"/>
  <c r="AS136" i="21"/>
  <c r="AR136" i="21"/>
  <c r="AL136" i="21"/>
  <c r="AF136" i="21"/>
  <c r="AG136" i="21" s="1"/>
  <c r="AH136" i="21" s="1"/>
  <c r="AY135" i="21"/>
  <c r="AX135" i="21"/>
  <c r="AW135" i="21"/>
  <c r="AV135" i="21"/>
  <c r="AU135" i="21"/>
  <c r="AT135" i="21"/>
  <c r="AS135" i="21"/>
  <c r="AR135" i="21"/>
  <c r="AL135" i="21"/>
  <c r="AF135" i="21"/>
  <c r="AG135" i="21" s="1"/>
  <c r="AH135" i="21" s="1"/>
  <c r="AY134" i="21"/>
  <c r="AX134" i="21"/>
  <c r="AW134" i="21"/>
  <c r="AV134" i="21"/>
  <c r="AU134" i="21"/>
  <c r="AT134" i="21"/>
  <c r="AS134" i="21"/>
  <c r="AR134" i="21"/>
  <c r="AL134" i="21"/>
  <c r="AF134" i="21"/>
  <c r="AG134" i="21" s="1"/>
  <c r="AH134" i="21" s="1"/>
  <c r="AY133" i="21"/>
  <c r="AX133" i="21"/>
  <c r="AW133" i="21"/>
  <c r="AV133" i="21"/>
  <c r="AU133" i="21"/>
  <c r="AT133" i="21"/>
  <c r="AS133" i="21"/>
  <c r="AR133" i="21"/>
  <c r="AL133" i="21"/>
  <c r="AF133" i="21"/>
  <c r="AG133" i="21" s="1"/>
  <c r="AH133" i="21" s="1"/>
  <c r="AY132" i="21"/>
  <c r="AX132" i="21"/>
  <c r="AW132" i="21"/>
  <c r="AV132" i="21"/>
  <c r="AU132" i="21"/>
  <c r="AT132" i="21"/>
  <c r="AS132" i="21"/>
  <c r="AR132" i="21"/>
  <c r="AL132" i="21"/>
  <c r="AF132" i="21"/>
  <c r="AG132" i="21" s="1"/>
  <c r="AH132" i="21" s="1"/>
  <c r="AY131" i="21"/>
  <c r="AX131" i="21"/>
  <c r="AW131" i="21"/>
  <c r="AV131" i="21"/>
  <c r="AU131" i="21"/>
  <c r="AT131" i="21"/>
  <c r="AS131" i="21"/>
  <c r="AR131" i="21"/>
  <c r="AL131" i="21"/>
  <c r="AF131" i="21"/>
  <c r="AG131" i="21" s="1"/>
  <c r="AH131" i="21" s="1"/>
  <c r="AY130" i="21"/>
  <c r="AX130" i="21"/>
  <c r="AW130" i="21"/>
  <c r="AV130" i="21"/>
  <c r="AU130" i="21"/>
  <c r="AT130" i="21"/>
  <c r="AS130" i="21"/>
  <c r="AR130" i="21"/>
  <c r="AL130" i="21"/>
  <c r="AF130" i="21"/>
  <c r="AG130" i="21" s="1"/>
  <c r="AH130" i="21" s="1"/>
  <c r="AY129" i="21"/>
  <c r="AX129" i="21"/>
  <c r="AW129" i="21"/>
  <c r="AV129" i="21"/>
  <c r="AU129" i="21"/>
  <c r="AT129" i="21"/>
  <c r="AS129" i="21"/>
  <c r="AR129" i="21"/>
  <c r="AL129" i="21"/>
  <c r="AF129" i="21"/>
  <c r="AG129" i="21" s="1"/>
  <c r="AH129" i="21" s="1"/>
  <c r="AY128" i="21"/>
  <c r="AX128" i="21"/>
  <c r="AW128" i="21"/>
  <c r="AV128" i="21"/>
  <c r="AU128" i="21"/>
  <c r="AT128" i="21"/>
  <c r="AS128" i="21"/>
  <c r="AR128" i="21"/>
  <c r="AL128" i="21"/>
  <c r="AF128" i="21"/>
  <c r="AG128" i="21" s="1"/>
  <c r="AH128" i="21" s="1"/>
  <c r="AY127" i="21"/>
  <c r="AX127" i="21"/>
  <c r="AW127" i="21"/>
  <c r="AV127" i="21"/>
  <c r="AU127" i="21"/>
  <c r="AT127" i="21"/>
  <c r="AS127" i="21"/>
  <c r="AR127" i="21"/>
  <c r="AL127" i="21"/>
  <c r="AF127" i="21"/>
  <c r="AG127" i="21" s="1"/>
  <c r="AH127" i="21" s="1"/>
  <c r="AY126" i="21"/>
  <c r="AX126" i="21"/>
  <c r="AW126" i="21"/>
  <c r="AV126" i="21"/>
  <c r="AU126" i="21"/>
  <c r="AT126" i="21"/>
  <c r="AS126" i="21"/>
  <c r="AR126" i="21"/>
  <c r="AL126" i="21"/>
  <c r="AF126" i="21"/>
  <c r="AG126" i="21" s="1"/>
  <c r="AH126" i="21" s="1"/>
  <c r="AY125" i="21"/>
  <c r="AX125" i="21"/>
  <c r="AW125" i="21"/>
  <c r="AV125" i="21"/>
  <c r="AU125" i="21"/>
  <c r="AT125" i="21"/>
  <c r="AS125" i="21"/>
  <c r="AR125" i="21"/>
  <c r="AL125" i="21"/>
  <c r="AF125" i="21"/>
  <c r="AG125" i="21" s="1"/>
  <c r="AH125" i="21" s="1"/>
  <c r="AY124" i="21"/>
  <c r="AX124" i="21"/>
  <c r="AW124" i="21"/>
  <c r="AV124" i="21"/>
  <c r="AU124" i="21"/>
  <c r="AT124" i="21"/>
  <c r="AS124" i="21"/>
  <c r="AR124" i="21"/>
  <c r="AL124" i="21"/>
  <c r="AF124" i="21"/>
  <c r="AG124" i="21" s="1"/>
  <c r="AH124" i="21" s="1"/>
  <c r="AY123" i="21"/>
  <c r="AX123" i="21"/>
  <c r="AW123" i="21"/>
  <c r="AV123" i="21"/>
  <c r="AU123" i="21"/>
  <c r="AT123" i="21"/>
  <c r="AS123" i="21"/>
  <c r="AR123" i="21"/>
  <c r="AL123" i="21"/>
  <c r="AF123" i="21"/>
  <c r="AG123" i="21" s="1"/>
  <c r="AH123" i="21" s="1"/>
  <c r="AY122" i="21"/>
  <c r="AX122" i="21"/>
  <c r="AW122" i="21"/>
  <c r="AV122" i="21"/>
  <c r="AU122" i="21"/>
  <c r="AT122" i="21"/>
  <c r="AS122" i="21"/>
  <c r="AR122" i="21"/>
  <c r="AL122" i="21"/>
  <c r="AF122" i="21"/>
  <c r="AG122" i="21" s="1"/>
  <c r="AH122" i="21" s="1"/>
  <c r="AY121" i="21"/>
  <c r="AX121" i="21"/>
  <c r="AW121" i="21"/>
  <c r="AV121" i="21"/>
  <c r="AU121" i="21"/>
  <c r="AT121" i="21"/>
  <c r="AS121" i="21"/>
  <c r="AR121" i="21"/>
  <c r="AL121" i="21"/>
  <c r="AF121" i="21"/>
  <c r="AG121" i="21" s="1"/>
  <c r="AH121" i="21" s="1"/>
  <c r="AY120" i="21"/>
  <c r="AX120" i="21"/>
  <c r="AW120" i="21"/>
  <c r="AV120" i="21"/>
  <c r="AU120" i="21"/>
  <c r="AT120" i="21"/>
  <c r="AS120" i="21"/>
  <c r="AR120" i="21"/>
  <c r="AL120" i="21"/>
  <c r="AF120" i="21"/>
  <c r="AG120" i="21" s="1"/>
  <c r="AH120" i="21" s="1"/>
  <c r="AY119" i="21"/>
  <c r="AX119" i="21"/>
  <c r="AW119" i="21"/>
  <c r="AV119" i="21"/>
  <c r="AU119" i="21"/>
  <c r="AT119" i="21"/>
  <c r="AS119" i="21"/>
  <c r="AR119" i="21"/>
  <c r="AL119" i="21"/>
  <c r="AF119" i="21"/>
  <c r="AG119" i="21" s="1"/>
  <c r="AH119" i="21" s="1"/>
  <c r="AY118" i="21"/>
  <c r="AX118" i="21"/>
  <c r="AW118" i="21"/>
  <c r="AV118" i="21"/>
  <c r="AU118" i="21"/>
  <c r="AT118" i="21"/>
  <c r="AS118" i="21"/>
  <c r="AR118" i="21"/>
  <c r="AL118" i="21"/>
  <c r="AF118" i="21"/>
  <c r="AG118" i="21" s="1"/>
  <c r="AH118" i="21" s="1"/>
  <c r="AY117" i="21"/>
  <c r="AX117" i="21"/>
  <c r="AW117" i="21"/>
  <c r="AV117" i="21"/>
  <c r="AU117" i="21"/>
  <c r="AT117" i="21"/>
  <c r="AS117" i="21"/>
  <c r="AR117" i="21"/>
  <c r="AL117" i="21"/>
  <c r="AF117" i="21"/>
  <c r="AG117" i="21" s="1"/>
  <c r="AH117" i="21" s="1"/>
  <c r="AY116" i="21"/>
  <c r="AX116" i="21"/>
  <c r="AW116" i="21"/>
  <c r="AV116" i="21"/>
  <c r="AU116" i="21"/>
  <c r="AT116" i="21"/>
  <c r="AS116" i="21"/>
  <c r="AR116" i="21"/>
  <c r="AL116" i="21"/>
  <c r="AF116" i="21"/>
  <c r="AG116" i="21" s="1"/>
  <c r="AH116" i="21" s="1"/>
  <c r="AY115" i="21"/>
  <c r="AX115" i="21"/>
  <c r="AW115" i="21"/>
  <c r="AV115" i="21"/>
  <c r="AU115" i="21"/>
  <c r="AT115" i="21"/>
  <c r="AS115" i="21"/>
  <c r="AR115" i="21"/>
  <c r="AL115" i="21"/>
  <c r="AF115" i="21"/>
  <c r="AG115" i="21" s="1"/>
  <c r="AH115" i="21" s="1"/>
  <c r="AY114" i="21"/>
  <c r="AX114" i="21"/>
  <c r="AW114" i="21"/>
  <c r="AV114" i="21"/>
  <c r="AU114" i="21"/>
  <c r="AT114" i="21"/>
  <c r="AS114" i="21"/>
  <c r="AR114" i="21"/>
  <c r="AL114" i="21"/>
  <c r="AF114" i="21"/>
  <c r="AG114" i="21" s="1"/>
  <c r="AH114" i="21" s="1"/>
  <c r="AY113" i="21"/>
  <c r="AX113" i="21"/>
  <c r="AW113" i="21"/>
  <c r="AV113" i="21"/>
  <c r="AU113" i="21"/>
  <c r="AT113" i="21"/>
  <c r="AS113" i="21"/>
  <c r="AR113" i="21"/>
  <c r="AL113" i="21"/>
  <c r="AF113" i="21"/>
  <c r="AG113" i="21" s="1"/>
  <c r="AH113" i="21" s="1"/>
  <c r="AY112" i="21"/>
  <c r="AX112" i="21"/>
  <c r="AW112" i="21"/>
  <c r="AV112" i="21"/>
  <c r="AU112" i="21"/>
  <c r="AT112" i="21"/>
  <c r="AS112" i="21"/>
  <c r="AR112" i="21"/>
  <c r="AL112" i="21"/>
  <c r="AF112" i="21"/>
  <c r="AG112" i="21" s="1"/>
  <c r="AH112" i="21" s="1"/>
  <c r="AY111" i="21"/>
  <c r="AX111" i="21"/>
  <c r="AW111" i="21"/>
  <c r="AV111" i="21"/>
  <c r="AU111" i="21"/>
  <c r="AT111" i="21"/>
  <c r="AS111" i="21"/>
  <c r="AR111" i="21"/>
  <c r="AL111" i="21"/>
  <c r="AF111" i="21"/>
  <c r="AG111" i="21" s="1"/>
  <c r="AH111" i="21" s="1"/>
  <c r="AY110" i="21"/>
  <c r="AX110" i="21"/>
  <c r="AW110" i="21"/>
  <c r="AV110" i="21"/>
  <c r="AU110" i="21"/>
  <c r="AT110" i="21"/>
  <c r="AS110" i="21"/>
  <c r="AR110" i="21"/>
  <c r="AL110" i="21"/>
  <c r="AF110" i="21"/>
  <c r="AG110" i="21" s="1"/>
  <c r="AH110" i="21" s="1"/>
  <c r="AY109" i="21"/>
  <c r="AX109" i="21"/>
  <c r="AW109" i="21"/>
  <c r="AV109" i="21"/>
  <c r="AU109" i="21"/>
  <c r="AT109" i="21"/>
  <c r="AS109" i="21"/>
  <c r="AR109" i="21"/>
  <c r="AL109" i="21"/>
  <c r="AF109" i="21"/>
  <c r="AG109" i="21" s="1"/>
  <c r="AH109" i="21" s="1"/>
  <c r="AY108" i="21"/>
  <c r="AX108" i="21"/>
  <c r="AW108" i="21"/>
  <c r="AV108" i="21"/>
  <c r="AU108" i="21"/>
  <c r="AT108" i="21"/>
  <c r="AS108" i="21"/>
  <c r="AR108" i="21"/>
  <c r="AL108" i="21"/>
  <c r="AF108" i="21"/>
  <c r="AG108" i="21" s="1"/>
  <c r="AH108" i="21" s="1"/>
  <c r="AY107" i="21"/>
  <c r="AX107" i="21"/>
  <c r="AW107" i="21"/>
  <c r="AV107" i="21"/>
  <c r="AU107" i="21"/>
  <c r="AT107" i="21"/>
  <c r="AS107" i="21"/>
  <c r="AR107" i="21"/>
  <c r="AL107" i="21"/>
  <c r="AF107" i="21"/>
  <c r="AG107" i="21" s="1"/>
  <c r="AH107" i="21" s="1"/>
  <c r="AY106" i="21"/>
  <c r="AX106" i="21"/>
  <c r="AW106" i="21"/>
  <c r="AV106" i="21"/>
  <c r="AU106" i="21"/>
  <c r="AT106" i="21"/>
  <c r="AS106" i="21"/>
  <c r="AR106" i="21"/>
  <c r="AL106" i="21"/>
  <c r="AF106" i="21"/>
  <c r="AG106" i="21" s="1"/>
  <c r="AH106" i="21" s="1"/>
  <c r="AY105" i="21"/>
  <c r="AX105" i="21"/>
  <c r="AW105" i="21"/>
  <c r="AV105" i="21"/>
  <c r="AU105" i="21"/>
  <c r="AT105" i="21"/>
  <c r="AS105" i="21"/>
  <c r="AR105" i="21"/>
  <c r="AL105" i="21"/>
  <c r="AF105" i="21"/>
  <c r="AG105" i="21" s="1"/>
  <c r="AH105" i="21" s="1"/>
  <c r="AY104" i="21"/>
  <c r="AX104" i="21"/>
  <c r="AW104" i="21"/>
  <c r="AV104" i="21"/>
  <c r="AU104" i="21"/>
  <c r="AT104" i="21"/>
  <c r="AS104" i="21"/>
  <c r="AR104" i="21"/>
  <c r="AL104" i="21"/>
  <c r="AF104" i="21"/>
  <c r="AG104" i="21" s="1"/>
  <c r="AH104" i="21" s="1"/>
  <c r="AY103" i="21"/>
  <c r="AX103" i="21"/>
  <c r="AW103" i="21"/>
  <c r="AV103" i="21"/>
  <c r="AU103" i="21"/>
  <c r="AT103" i="21"/>
  <c r="AS103" i="21"/>
  <c r="AR103" i="21"/>
  <c r="AL103" i="21"/>
  <c r="AF103" i="21"/>
  <c r="AG103" i="21" s="1"/>
  <c r="AH103" i="21" s="1"/>
  <c r="AY102" i="21"/>
  <c r="AX102" i="21"/>
  <c r="AW102" i="21"/>
  <c r="AV102" i="21"/>
  <c r="AU102" i="21"/>
  <c r="AT102" i="21"/>
  <c r="AS102" i="21"/>
  <c r="AR102" i="21"/>
  <c r="AL102" i="21"/>
  <c r="AF102" i="21"/>
  <c r="AG102" i="21" s="1"/>
  <c r="AH102" i="21" s="1"/>
  <c r="AY101" i="21"/>
  <c r="AX101" i="21"/>
  <c r="AW101" i="21"/>
  <c r="AV101" i="21"/>
  <c r="AU101" i="21"/>
  <c r="AT101" i="21"/>
  <c r="AS101" i="21"/>
  <c r="AR101" i="21"/>
  <c r="AL101" i="21"/>
  <c r="AF101" i="21"/>
  <c r="AG101" i="21" s="1"/>
  <c r="AH101" i="21" s="1"/>
  <c r="AY100" i="21"/>
  <c r="AX100" i="21"/>
  <c r="AW100" i="21"/>
  <c r="AV100" i="21"/>
  <c r="AU100" i="21"/>
  <c r="AT100" i="21"/>
  <c r="AS100" i="21"/>
  <c r="AR100" i="21"/>
  <c r="AL100" i="21"/>
  <c r="AF100" i="21"/>
  <c r="AG100" i="21" s="1"/>
  <c r="AH100" i="21" s="1"/>
  <c r="AY99" i="21"/>
  <c r="AX99" i="21"/>
  <c r="AW99" i="21"/>
  <c r="AV99" i="21"/>
  <c r="AU99" i="21"/>
  <c r="AT99" i="21"/>
  <c r="AS99" i="21"/>
  <c r="AR99" i="21"/>
  <c r="AL99" i="21"/>
  <c r="AF99" i="21"/>
  <c r="AG99" i="21" s="1"/>
  <c r="AH99" i="21" s="1"/>
  <c r="AY98" i="21"/>
  <c r="AX98" i="21"/>
  <c r="AW98" i="21"/>
  <c r="AV98" i="21"/>
  <c r="AU98" i="21"/>
  <c r="AT98" i="21"/>
  <c r="AS98" i="21"/>
  <c r="AR98" i="21"/>
  <c r="AL98" i="21"/>
  <c r="AF98" i="21"/>
  <c r="AG98" i="21" s="1"/>
  <c r="AH98" i="21" s="1"/>
  <c r="AY97" i="21"/>
  <c r="AX97" i="21"/>
  <c r="AW97" i="21"/>
  <c r="AV97" i="21"/>
  <c r="AU97" i="21"/>
  <c r="AT97" i="21"/>
  <c r="AS97" i="21"/>
  <c r="AR97" i="21"/>
  <c r="AL97" i="21"/>
  <c r="AF97" i="21"/>
  <c r="AG97" i="21" s="1"/>
  <c r="AH97" i="21" s="1"/>
  <c r="AY96" i="21"/>
  <c r="AX96" i="21"/>
  <c r="AW96" i="21"/>
  <c r="AV96" i="21"/>
  <c r="AU96" i="21"/>
  <c r="AT96" i="21"/>
  <c r="AS96" i="21"/>
  <c r="AR96" i="21"/>
  <c r="AL96" i="21"/>
  <c r="AF96" i="21"/>
  <c r="AG96" i="21" s="1"/>
  <c r="AH96" i="21" s="1"/>
  <c r="AY95" i="21"/>
  <c r="AX95" i="21"/>
  <c r="AW95" i="21"/>
  <c r="AV95" i="21"/>
  <c r="AU95" i="21"/>
  <c r="AT95" i="21"/>
  <c r="AS95" i="21"/>
  <c r="AR95" i="21"/>
  <c r="AL95" i="21"/>
  <c r="AF95" i="21"/>
  <c r="AG95" i="21" s="1"/>
  <c r="AH95" i="21" s="1"/>
  <c r="AY94" i="21"/>
  <c r="AX94" i="21"/>
  <c r="AW94" i="21"/>
  <c r="AV94" i="21"/>
  <c r="AU94" i="21"/>
  <c r="AT94" i="21"/>
  <c r="AS94" i="21"/>
  <c r="AR94" i="21"/>
  <c r="AL94" i="21"/>
  <c r="AF94" i="21"/>
  <c r="AG94" i="21" s="1"/>
  <c r="AH94" i="21" s="1"/>
  <c r="AF93" i="21"/>
  <c r="AG93" i="21" s="1"/>
  <c r="AH93" i="21" s="1"/>
  <c r="AF92" i="21"/>
  <c r="AG92" i="21" s="1"/>
  <c r="AH92" i="21" s="1"/>
  <c r="AF91" i="21"/>
  <c r="AG91" i="21" s="1"/>
  <c r="AH91" i="21" s="1"/>
  <c r="AF90" i="21"/>
  <c r="AG90" i="21" s="1"/>
  <c r="AH90" i="21" s="1"/>
  <c r="AF89" i="21"/>
  <c r="AG89" i="21" s="1"/>
  <c r="AH89" i="21" s="1"/>
  <c r="AF88" i="21"/>
  <c r="AG88" i="21" s="1"/>
  <c r="AH88" i="21" s="1"/>
  <c r="AF87" i="21"/>
  <c r="AG87" i="21" s="1"/>
  <c r="AH87" i="21" s="1"/>
  <c r="AF86" i="21"/>
  <c r="AG86" i="21" s="1"/>
  <c r="AH86" i="21" s="1"/>
  <c r="AF85" i="21"/>
  <c r="AG85" i="21" s="1"/>
  <c r="AH85" i="21" s="1"/>
  <c r="AF84" i="21"/>
  <c r="AG84" i="21" s="1"/>
  <c r="AH84" i="21" s="1"/>
  <c r="AF83" i="21"/>
  <c r="AG83" i="21" s="1"/>
  <c r="AH83" i="21" s="1"/>
  <c r="AF82" i="21"/>
  <c r="AG82" i="21" s="1"/>
  <c r="AH82" i="21" s="1"/>
  <c r="AF81" i="21"/>
  <c r="AG81" i="21" s="1"/>
  <c r="AH81" i="21" s="1"/>
  <c r="AF80" i="21"/>
  <c r="AG80" i="21" s="1"/>
  <c r="AH80" i="21" s="1"/>
  <c r="AF79" i="21"/>
  <c r="AG79" i="21" s="1"/>
  <c r="AH79" i="21" s="1"/>
  <c r="AF78" i="21"/>
  <c r="AG78" i="21" s="1"/>
  <c r="AH78" i="21" s="1"/>
  <c r="AF77" i="21"/>
  <c r="AG77" i="21" s="1"/>
  <c r="AH77" i="21" s="1"/>
  <c r="AF76" i="21"/>
  <c r="AG76" i="21" s="1"/>
  <c r="AH76" i="21" s="1"/>
  <c r="AF75" i="21"/>
  <c r="AG75" i="21" s="1"/>
  <c r="AH75" i="21" s="1"/>
  <c r="AF74" i="21"/>
  <c r="AG74" i="21" s="1"/>
  <c r="AH74" i="21" s="1"/>
  <c r="AF73" i="21"/>
  <c r="AG73" i="21" s="1"/>
  <c r="AH73" i="21" s="1"/>
  <c r="AF72" i="21"/>
  <c r="AG72" i="21" s="1"/>
  <c r="AH72" i="21" s="1"/>
  <c r="AF71" i="21"/>
  <c r="AG71" i="21" s="1"/>
  <c r="AH71" i="21" s="1"/>
  <c r="AF70" i="21"/>
  <c r="AG70" i="21" s="1"/>
  <c r="AH70" i="21" s="1"/>
  <c r="AF69" i="21"/>
  <c r="AG69" i="21" s="1"/>
  <c r="AH69" i="21" s="1"/>
  <c r="AF68" i="21"/>
  <c r="AG68" i="21" s="1"/>
  <c r="AH68" i="21" s="1"/>
  <c r="AF67" i="21"/>
  <c r="AG67" i="21" s="1"/>
  <c r="AH67" i="21" s="1"/>
  <c r="AF66" i="21"/>
  <c r="AG66" i="21" s="1"/>
  <c r="AH66" i="21" s="1"/>
  <c r="AF65" i="21"/>
  <c r="AG65" i="21" s="1"/>
  <c r="AH65" i="21" s="1"/>
  <c r="AF64" i="21"/>
  <c r="AG64" i="21" s="1"/>
  <c r="AH64" i="21" s="1"/>
  <c r="AF63" i="21"/>
  <c r="AG63" i="21" s="1"/>
  <c r="AH63" i="21" s="1"/>
  <c r="AF62" i="21"/>
  <c r="AG62" i="21" s="1"/>
  <c r="AH62" i="21" s="1"/>
  <c r="AF61" i="21"/>
  <c r="AG61" i="21" s="1"/>
  <c r="AH61" i="21" s="1"/>
  <c r="AF60" i="21"/>
  <c r="AG60" i="21" s="1"/>
  <c r="AH60" i="21" s="1"/>
  <c r="AF59" i="21"/>
  <c r="AG59" i="21" s="1"/>
  <c r="AH59" i="21" s="1"/>
  <c r="AF58" i="21"/>
  <c r="AG58" i="21" s="1"/>
  <c r="AH58" i="21" s="1"/>
  <c r="AF57" i="21"/>
  <c r="AG57" i="21" s="1"/>
  <c r="AH57" i="21" s="1"/>
  <c r="AF56" i="21"/>
  <c r="AG56" i="21" s="1"/>
  <c r="AH56" i="21" s="1"/>
  <c r="AF55" i="21"/>
  <c r="AG55" i="21" s="1"/>
  <c r="AH55" i="21" s="1"/>
  <c r="AF54" i="21"/>
  <c r="AG54" i="21" s="1"/>
  <c r="AH54" i="21" s="1"/>
  <c r="AF53" i="21"/>
  <c r="AG53" i="21" s="1"/>
  <c r="AH53" i="21" s="1"/>
  <c r="AF52" i="21"/>
  <c r="AG52" i="21" s="1"/>
  <c r="AH52" i="21" s="1"/>
  <c r="AF51" i="21"/>
  <c r="AG51" i="21" s="1"/>
  <c r="AH51" i="21" s="1"/>
  <c r="AF50" i="21"/>
  <c r="AG50" i="21" s="1"/>
  <c r="AH50" i="21" s="1"/>
  <c r="AF49" i="21"/>
  <c r="AG49" i="21" s="1"/>
  <c r="AH49" i="21" s="1"/>
  <c r="AF48" i="21"/>
  <c r="AG48" i="21" s="1"/>
  <c r="AH48" i="21" s="1"/>
  <c r="AF47" i="21"/>
  <c r="AG47" i="21" s="1"/>
  <c r="AH47" i="21" s="1"/>
  <c r="AF46" i="21"/>
  <c r="AG46" i="21" s="1"/>
  <c r="AH46" i="21" s="1"/>
  <c r="AF45" i="21"/>
  <c r="AG45" i="21" s="1"/>
  <c r="AH45" i="21" s="1"/>
  <c r="AF44" i="21"/>
  <c r="AG44" i="21" s="1"/>
  <c r="AH44" i="21" s="1"/>
  <c r="AF43" i="21"/>
  <c r="AG43" i="21" s="1"/>
  <c r="AH43" i="21" s="1"/>
  <c r="AF42" i="21"/>
  <c r="AG42" i="21" s="1"/>
  <c r="AH42" i="21" s="1"/>
  <c r="AF41" i="21"/>
  <c r="AG41" i="21" s="1"/>
  <c r="AH41" i="21" s="1"/>
  <c r="AF40" i="21"/>
  <c r="AG40" i="21" s="1"/>
  <c r="AH40" i="21" s="1"/>
  <c r="AF39" i="21"/>
  <c r="AG39" i="21" s="1"/>
  <c r="AH39" i="21" s="1"/>
  <c r="AF38" i="21"/>
  <c r="AG38" i="21" s="1"/>
  <c r="AH38" i="21" s="1"/>
  <c r="AF37" i="21"/>
  <c r="AG37" i="21" s="1"/>
  <c r="AH37" i="21" s="1"/>
  <c r="AF36" i="21"/>
  <c r="AG36" i="21" s="1"/>
  <c r="AH36" i="21" s="1"/>
  <c r="AF35" i="21"/>
  <c r="AG35" i="21" s="1"/>
  <c r="AH35" i="21" s="1"/>
  <c r="AF34" i="21"/>
  <c r="AG34" i="21" s="1"/>
  <c r="AH34" i="21" s="1"/>
  <c r="AF33" i="21"/>
  <c r="AG33" i="21" s="1"/>
  <c r="AH33" i="21" s="1"/>
  <c r="AF32" i="21"/>
  <c r="AG32" i="21" s="1"/>
  <c r="AH32" i="21" s="1"/>
  <c r="AF31" i="21"/>
  <c r="AG31" i="21" s="1"/>
  <c r="AH31" i="21" s="1"/>
  <c r="AF30" i="21"/>
  <c r="AG30" i="21" s="1"/>
  <c r="AH30" i="21" s="1"/>
  <c r="AF29" i="21"/>
  <c r="AG29" i="21" s="1"/>
  <c r="AH29" i="21" s="1"/>
  <c r="AF28" i="21"/>
  <c r="AG28" i="21" s="1"/>
  <c r="AH28" i="21" s="1"/>
  <c r="AF27" i="21"/>
  <c r="AG27" i="21" s="1"/>
  <c r="AH27" i="21" s="1"/>
  <c r="AF26" i="21"/>
  <c r="AG26" i="21" s="1"/>
  <c r="AH26" i="21" s="1"/>
  <c r="AF25" i="21"/>
  <c r="AG25" i="21" s="1"/>
  <c r="AH25" i="21" s="1"/>
  <c r="AF24" i="21"/>
  <c r="AG24" i="21" s="1"/>
  <c r="AH24" i="21" s="1"/>
  <c r="AF23" i="21"/>
  <c r="AG23" i="21" s="1"/>
  <c r="AH23" i="21" s="1"/>
  <c r="AF22" i="21"/>
  <c r="AG22" i="21" s="1"/>
  <c r="AH22" i="21" s="1"/>
  <c r="AF21" i="21"/>
  <c r="AG21" i="21" s="1"/>
  <c r="AH21" i="21" s="1"/>
  <c r="AF20" i="21"/>
  <c r="AG20" i="21" s="1"/>
  <c r="AH20" i="21" s="1"/>
  <c r="AF19" i="21"/>
  <c r="AG19" i="21" s="1"/>
  <c r="AH19" i="21" s="1"/>
  <c r="AF18" i="21"/>
  <c r="AG18" i="21" s="1"/>
  <c r="AH18" i="21" s="1"/>
  <c r="AF17" i="21"/>
  <c r="AG17" i="21" s="1"/>
  <c r="AH17" i="21" s="1"/>
  <c r="AF16" i="21"/>
  <c r="AG16" i="21" s="1"/>
  <c r="AH16" i="21" s="1"/>
  <c r="AF15" i="21"/>
  <c r="AG15" i="21" s="1"/>
  <c r="AH15" i="21" s="1"/>
  <c r="AF14" i="21"/>
  <c r="AG14" i="21" s="1"/>
  <c r="AH14" i="21" s="1"/>
  <c r="AF13" i="21"/>
  <c r="AG13" i="21" s="1"/>
  <c r="AH13" i="21" s="1"/>
  <c r="AF12" i="21"/>
  <c r="AG12" i="21" s="1"/>
  <c r="AH12" i="21" s="1"/>
  <c r="AF11" i="21"/>
  <c r="AG11" i="21" s="1"/>
  <c r="AH11" i="21" s="1"/>
  <c r="AF10" i="21"/>
  <c r="AG10" i="21" s="1"/>
  <c r="AH10" i="21" s="1"/>
  <c r="AF9" i="21"/>
  <c r="AG9" i="21" s="1"/>
  <c r="AH9" i="21" s="1"/>
  <c r="AF8" i="21"/>
  <c r="AG8" i="21" s="1"/>
  <c r="AH8" i="21" s="1"/>
  <c r="AF7" i="21"/>
  <c r="AG7" i="21" s="1"/>
  <c r="AH7" i="21" s="1"/>
  <c r="AF6" i="21"/>
  <c r="AG6" i="21" s="1"/>
  <c r="AH6" i="21" s="1"/>
  <c r="AF5" i="21"/>
  <c r="AG5" i="21" s="1"/>
  <c r="AH5" i="21" s="1"/>
  <c r="AF4" i="21"/>
  <c r="AG4" i="21" s="1"/>
  <c r="AH4" i="21" s="1"/>
  <c r="AY203" i="20"/>
  <c r="AX203" i="20"/>
  <c r="AW203" i="20"/>
  <c r="AV203" i="20"/>
  <c r="AU203" i="20"/>
  <c r="AT203" i="20"/>
  <c r="AS203" i="20"/>
  <c r="AR203" i="20"/>
  <c r="AL203" i="20"/>
  <c r="AF203" i="20"/>
  <c r="AG203" i="20" s="1"/>
  <c r="AH203" i="20" s="1"/>
  <c r="AY202" i="20"/>
  <c r="AX202" i="20"/>
  <c r="AW202" i="20"/>
  <c r="AV202" i="20"/>
  <c r="AU202" i="20"/>
  <c r="AT202" i="20"/>
  <c r="AS202" i="20"/>
  <c r="AR202" i="20"/>
  <c r="AL202" i="20"/>
  <c r="AF202" i="20"/>
  <c r="AG202" i="20" s="1"/>
  <c r="AH202" i="20" s="1"/>
  <c r="AY201" i="20"/>
  <c r="AX201" i="20"/>
  <c r="AW201" i="20"/>
  <c r="AV201" i="20"/>
  <c r="AU201" i="20"/>
  <c r="AT201" i="20"/>
  <c r="AS201" i="20"/>
  <c r="AR201" i="20"/>
  <c r="AL201" i="20"/>
  <c r="AF201" i="20"/>
  <c r="AG201" i="20" s="1"/>
  <c r="AH201" i="20" s="1"/>
  <c r="AY200" i="20"/>
  <c r="AX200" i="20"/>
  <c r="AW200" i="20"/>
  <c r="AV200" i="20"/>
  <c r="AU200" i="20"/>
  <c r="AT200" i="20"/>
  <c r="AS200" i="20"/>
  <c r="AR200" i="20"/>
  <c r="AL200" i="20"/>
  <c r="AF200" i="20"/>
  <c r="AG200" i="20" s="1"/>
  <c r="AH200" i="20" s="1"/>
  <c r="AY199" i="20"/>
  <c r="AX199" i="20"/>
  <c r="AW199" i="20"/>
  <c r="AV199" i="20"/>
  <c r="AU199" i="20"/>
  <c r="AT199" i="20"/>
  <c r="AS199" i="20"/>
  <c r="AR199" i="20"/>
  <c r="AL199" i="20"/>
  <c r="AF199" i="20"/>
  <c r="AG199" i="20" s="1"/>
  <c r="AH199" i="20" s="1"/>
  <c r="AY198" i="20"/>
  <c r="AX198" i="20"/>
  <c r="AW198" i="20"/>
  <c r="AV198" i="20"/>
  <c r="AU198" i="20"/>
  <c r="AT198" i="20"/>
  <c r="AS198" i="20"/>
  <c r="AR198" i="20"/>
  <c r="AL198" i="20"/>
  <c r="AF198" i="20"/>
  <c r="AG198" i="20" s="1"/>
  <c r="AH198" i="20" s="1"/>
  <c r="AY197" i="20"/>
  <c r="AX197" i="20"/>
  <c r="AW197" i="20"/>
  <c r="AV197" i="20"/>
  <c r="AU197" i="20"/>
  <c r="AT197" i="20"/>
  <c r="AS197" i="20"/>
  <c r="AR197" i="20"/>
  <c r="AL197" i="20"/>
  <c r="AF197" i="20"/>
  <c r="AG197" i="20" s="1"/>
  <c r="AH197" i="20" s="1"/>
  <c r="AY196" i="20"/>
  <c r="AX196" i="20"/>
  <c r="AW196" i="20"/>
  <c r="AV196" i="20"/>
  <c r="AU196" i="20"/>
  <c r="AT196" i="20"/>
  <c r="AS196" i="20"/>
  <c r="AR196" i="20"/>
  <c r="AL196" i="20"/>
  <c r="AF196" i="20"/>
  <c r="AG196" i="20" s="1"/>
  <c r="AH196" i="20" s="1"/>
  <c r="AY195" i="20"/>
  <c r="AX195" i="20"/>
  <c r="AW195" i="20"/>
  <c r="AV195" i="20"/>
  <c r="AU195" i="20"/>
  <c r="AT195" i="20"/>
  <c r="AS195" i="20"/>
  <c r="AR195" i="20"/>
  <c r="AL195" i="20"/>
  <c r="AF195" i="20"/>
  <c r="AG195" i="20" s="1"/>
  <c r="AH195" i="20" s="1"/>
  <c r="AY194" i="20"/>
  <c r="AX194" i="20"/>
  <c r="AW194" i="20"/>
  <c r="AV194" i="20"/>
  <c r="AU194" i="20"/>
  <c r="AT194" i="20"/>
  <c r="AS194" i="20"/>
  <c r="AR194" i="20"/>
  <c r="AL194" i="20"/>
  <c r="AF194" i="20"/>
  <c r="AG194" i="20" s="1"/>
  <c r="AH194" i="20" s="1"/>
  <c r="AY193" i="20"/>
  <c r="AX193" i="20"/>
  <c r="AW193" i="20"/>
  <c r="AV193" i="20"/>
  <c r="AU193" i="20"/>
  <c r="AT193" i="20"/>
  <c r="AS193" i="20"/>
  <c r="AR193" i="20"/>
  <c r="AL193" i="20"/>
  <c r="AF193" i="20"/>
  <c r="AG193" i="20" s="1"/>
  <c r="AH193" i="20" s="1"/>
  <c r="AY192" i="20"/>
  <c r="AX192" i="20"/>
  <c r="AW192" i="20"/>
  <c r="AV192" i="20"/>
  <c r="AU192" i="20"/>
  <c r="AT192" i="20"/>
  <c r="AS192" i="20"/>
  <c r="AR192" i="20"/>
  <c r="AL192" i="20"/>
  <c r="AF192" i="20"/>
  <c r="AG192" i="20" s="1"/>
  <c r="AH192" i="20" s="1"/>
  <c r="AY191" i="20"/>
  <c r="AX191" i="20"/>
  <c r="AW191" i="20"/>
  <c r="AV191" i="20"/>
  <c r="AU191" i="20"/>
  <c r="AT191" i="20"/>
  <c r="AS191" i="20"/>
  <c r="AR191" i="20"/>
  <c r="AL191" i="20"/>
  <c r="AF191" i="20"/>
  <c r="AG191" i="20" s="1"/>
  <c r="AH191" i="20" s="1"/>
  <c r="AY190" i="20"/>
  <c r="AX190" i="20"/>
  <c r="AW190" i="20"/>
  <c r="AV190" i="20"/>
  <c r="AU190" i="20"/>
  <c r="AT190" i="20"/>
  <c r="AS190" i="20"/>
  <c r="AR190" i="20"/>
  <c r="AL190" i="20"/>
  <c r="AF190" i="20"/>
  <c r="AG190" i="20" s="1"/>
  <c r="AH190" i="20" s="1"/>
  <c r="AY189" i="20"/>
  <c r="AX189" i="20"/>
  <c r="AW189" i="20"/>
  <c r="AV189" i="20"/>
  <c r="AU189" i="20"/>
  <c r="AT189" i="20"/>
  <c r="AS189" i="20"/>
  <c r="AR189" i="20"/>
  <c r="AL189" i="20"/>
  <c r="AF189" i="20"/>
  <c r="AG189" i="20" s="1"/>
  <c r="AH189" i="20" s="1"/>
  <c r="AY188" i="20"/>
  <c r="AX188" i="20"/>
  <c r="AW188" i="20"/>
  <c r="AV188" i="20"/>
  <c r="AU188" i="20"/>
  <c r="AT188" i="20"/>
  <c r="AS188" i="20"/>
  <c r="AR188" i="20"/>
  <c r="AL188" i="20"/>
  <c r="AF188" i="20"/>
  <c r="AG188" i="20" s="1"/>
  <c r="AH188" i="20" s="1"/>
  <c r="AY187" i="20"/>
  <c r="AX187" i="20"/>
  <c r="AW187" i="20"/>
  <c r="AV187" i="20"/>
  <c r="AU187" i="20"/>
  <c r="AT187" i="20"/>
  <c r="AS187" i="20"/>
  <c r="AR187" i="20"/>
  <c r="AL187" i="20"/>
  <c r="AF187" i="20"/>
  <c r="AG187" i="20" s="1"/>
  <c r="AH187" i="20" s="1"/>
  <c r="AY186" i="20"/>
  <c r="AX186" i="20"/>
  <c r="AW186" i="20"/>
  <c r="AV186" i="20"/>
  <c r="AU186" i="20"/>
  <c r="AT186" i="20"/>
  <c r="AS186" i="20"/>
  <c r="AR186" i="20"/>
  <c r="AL186" i="20"/>
  <c r="AF186" i="20"/>
  <c r="AG186" i="20" s="1"/>
  <c r="AH186" i="20" s="1"/>
  <c r="AY185" i="20"/>
  <c r="AX185" i="20"/>
  <c r="AW185" i="20"/>
  <c r="AV185" i="20"/>
  <c r="AU185" i="20"/>
  <c r="AT185" i="20"/>
  <c r="AS185" i="20"/>
  <c r="AR185" i="20"/>
  <c r="AL185" i="20"/>
  <c r="AF185" i="20"/>
  <c r="AG185" i="20" s="1"/>
  <c r="AH185" i="20" s="1"/>
  <c r="AY184" i="20"/>
  <c r="AX184" i="20"/>
  <c r="AW184" i="20"/>
  <c r="AV184" i="20"/>
  <c r="AU184" i="20"/>
  <c r="AT184" i="20"/>
  <c r="AS184" i="20"/>
  <c r="AR184" i="20"/>
  <c r="AL184" i="20"/>
  <c r="AF184" i="20"/>
  <c r="AG184" i="20" s="1"/>
  <c r="AH184" i="20" s="1"/>
  <c r="AY183" i="20"/>
  <c r="AX183" i="20"/>
  <c r="AW183" i="20"/>
  <c r="AV183" i="20"/>
  <c r="AU183" i="20"/>
  <c r="AT183" i="20"/>
  <c r="AS183" i="20"/>
  <c r="AR183" i="20"/>
  <c r="AL183" i="20"/>
  <c r="AF183" i="20"/>
  <c r="AG183" i="20" s="1"/>
  <c r="AH183" i="20" s="1"/>
  <c r="AY182" i="20"/>
  <c r="AX182" i="20"/>
  <c r="AW182" i="20"/>
  <c r="AV182" i="20"/>
  <c r="AU182" i="20"/>
  <c r="AT182" i="20"/>
  <c r="AS182" i="20"/>
  <c r="AR182" i="20"/>
  <c r="AL182" i="20"/>
  <c r="AF182" i="20"/>
  <c r="AG182" i="20" s="1"/>
  <c r="AH182" i="20" s="1"/>
  <c r="AY181" i="20"/>
  <c r="AX181" i="20"/>
  <c r="AW181" i="20"/>
  <c r="AV181" i="20"/>
  <c r="AU181" i="20"/>
  <c r="AT181" i="20"/>
  <c r="AS181" i="20"/>
  <c r="AR181" i="20"/>
  <c r="AL181" i="20"/>
  <c r="AF181" i="20"/>
  <c r="AG181" i="20" s="1"/>
  <c r="AH181" i="20" s="1"/>
  <c r="AY180" i="20"/>
  <c r="AX180" i="20"/>
  <c r="AW180" i="20"/>
  <c r="AV180" i="20"/>
  <c r="AU180" i="20"/>
  <c r="AT180" i="20"/>
  <c r="AS180" i="20"/>
  <c r="AR180" i="20"/>
  <c r="AL180" i="20"/>
  <c r="AF180" i="20"/>
  <c r="AG180" i="20" s="1"/>
  <c r="AH180" i="20" s="1"/>
  <c r="AY179" i="20"/>
  <c r="AX179" i="20"/>
  <c r="AW179" i="20"/>
  <c r="AV179" i="20"/>
  <c r="AU179" i="20"/>
  <c r="AT179" i="20"/>
  <c r="AS179" i="20"/>
  <c r="AR179" i="20"/>
  <c r="AL179" i="20"/>
  <c r="AF179" i="20"/>
  <c r="AG179" i="20" s="1"/>
  <c r="AH179" i="20" s="1"/>
  <c r="AY178" i="20"/>
  <c r="AX178" i="20"/>
  <c r="AW178" i="20"/>
  <c r="AV178" i="20"/>
  <c r="AU178" i="20"/>
  <c r="AT178" i="20"/>
  <c r="AS178" i="20"/>
  <c r="AR178" i="20"/>
  <c r="AL178" i="20"/>
  <c r="AF178" i="20"/>
  <c r="AG178" i="20" s="1"/>
  <c r="AH178" i="20" s="1"/>
  <c r="AY177" i="20"/>
  <c r="AX177" i="20"/>
  <c r="AW177" i="20"/>
  <c r="AV177" i="20"/>
  <c r="AU177" i="20"/>
  <c r="AT177" i="20"/>
  <c r="AS177" i="20"/>
  <c r="AR177" i="20"/>
  <c r="AL177" i="20"/>
  <c r="AF177" i="20"/>
  <c r="AG177" i="20" s="1"/>
  <c r="AH177" i="20" s="1"/>
  <c r="AY176" i="20"/>
  <c r="AX176" i="20"/>
  <c r="AW176" i="20"/>
  <c r="AV176" i="20"/>
  <c r="AU176" i="20"/>
  <c r="AT176" i="20"/>
  <c r="AS176" i="20"/>
  <c r="AR176" i="20"/>
  <c r="AL176" i="20"/>
  <c r="AF176" i="20"/>
  <c r="AG176" i="20" s="1"/>
  <c r="AH176" i="20" s="1"/>
  <c r="AY175" i="20"/>
  <c r="AX175" i="20"/>
  <c r="AW175" i="20"/>
  <c r="AV175" i="20"/>
  <c r="AU175" i="20"/>
  <c r="AT175" i="20"/>
  <c r="AS175" i="20"/>
  <c r="AR175" i="20"/>
  <c r="AL175" i="20"/>
  <c r="AF175" i="20"/>
  <c r="AG175" i="20" s="1"/>
  <c r="AH175" i="20" s="1"/>
  <c r="AY174" i="20"/>
  <c r="AX174" i="20"/>
  <c r="AW174" i="20"/>
  <c r="AV174" i="20"/>
  <c r="AU174" i="20"/>
  <c r="AT174" i="20"/>
  <c r="AS174" i="20"/>
  <c r="AR174" i="20"/>
  <c r="AL174" i="20"/>
  <c r="AF174" i="20"/>
  <c r="AG174" i="20" s="1"/>
  <c r="AH174" i="20" s="1"/>
  <c r="AY173" i="20"/>
  <c r="AX173" i="20"/>
  <c r="AW173" i="20"/>
  <c r="AV173" i="20"/>
  <c r="AU173" i="20"/>
  <c r="AT173" i="20"/>
  <c r="AS173" i="20"/>
  <c r="AR173" i="20"/>
  <c r="AL173" i="20"/>
  <c r="AF173" i="20"/>
  <c r="AG173" i="20" s="1"/>
  <c r="AH173" i="20" s="1"/>
  <c r="AY172" i="20"/>
  <c r="AX172" i="20"/>
  <c r="AW172" i="20"/>
  <c r="AV172" i="20"/>
  <c r="AU172" i="20"/>
  <c r="AT172" i="20"/>
  <c r="AS172" i="20"/>
  <c r="AR172" i="20"/>
  <c r="AL172" i="20"/>
  <c r="AF172" i="20"/>
  <c r="AG172" i="20" s="1"/>
  <c r="AH172" i="20" s="1"/>
  <c r="AY171" i="20"/>
  <c r="AX171" i="20"/>
  <c r="AW171" i="20"/>
  <c r="AV171" i="20"/>
  <c r="AU171" i="20"/>
  <c r="AT171" i="20"/>
  <c r="AS171" i="20"/>
  <c r="AR171" i="20"/>
  <c r="AL171" i="20"/>
  <c r="AF171" i="20"/>
  <c r="AG171" i="20" s="1"/>
  <c r="AH171" i="20" s="1"/>
  <c r="AY170" i="20"/>
  <c r="AX170" i="20"/>
  <c r="AW170" i="20"/>
  <c r="AV170" i="20"/>
  <c r="AU170" i="20"/>
  <c r="AT170" i="20"/>
  <c r="AS170" i="20"/>
  <c r="AR170" i="20"/>
  <c r="AL170" i="20"/>
  <c r="AF170" i="20"/>
  <c r="AG170" i="20" s="1"/>
  <c r="AH170" i="20" s="1"/>
  <c r="AY169" i="20"/>
  <c r="AX169" i="20"/>
  <c r="AW169" i="20"/>
  <c r="AV169" i="20"/>
  <c r="AU169" i="20"/>
  <c r="AT169" i="20"/>
  <c r="AS169" i="20"/>
  <c r="AR169" i="20"/>
  <c r="AL169" i="20"/>
  <c r="AF169" i="20"/>
  <c r="AG169" i="20" s="1"/>
  <c r="AH169" i="20" s="1"/>
  <c r="AY168" i="20"/>
  <c r="AX168" i="20"/>
  <c r="AW168" i="20"/>
  <c r="AV168" i="20"/>
  <c r="AU168" i="20"/>
  <c r="AT168" i="20"/>
  <c r="AS168" i="20"/>
  <c r="AR168" i="20"/>
  <c r="AL168" i="20"/>
  <c r="AF168" i="20"/>
  <c r="AG168" i="20" s="1"/>
  <c r="AH168" i="20" s="1"/>
  <c r="AY167" i="20"/>
  <c r="AX167" i="20"/>
  <c r="AW167" i="20"/>
  <c r="AV167" i="20"/>
  <c r="AU167" i="20"/>
  <c r="AT167" i="20"/>
  <c r="AS167" i="20"/>
  <c r="AR167" i="20"/>
  <c r="AL167" i="20"/>
  <c r="AF167" i="20"/>
  <c r="AG167" i="20" s="1"/>
  <c r="AH167" i="20" s="1"/>
  <c r="AY166" i="20"/>
  <c r="AX166" i="20"/>
  <c r="AW166" i="20"/>
  <c r="AV166" i="20"/>
  <c r="AU166" i="20"/>
  <c r="AT166" i="20"/>
  <c r="AS166" i="20"/>
  <c r="AR166" i="20"/>
  <c r="AL166" i="20"/>
  <c r="AF166" i="20"/>
  <c r="AG166" i="20" s="1"/>
  <c r="AH166" i="20" s="1"/>
  <c r="AY165" i="20"/>
  <c r="AX165" i="20"/>
  <c r="AW165" i="20"/>
  <c r="AV165" i="20"/>
  <c r="AU165" i="20"/>
  <c r="AT165" i="20"/>
  <c r="AS165" i="20"/>
  <c r="AR165" i="20"/>
  <c r="AL165" i="20"/>
  <c r="AF165" i="20"/>
  <c r="AG165" i="20" s="1"/>
  <c r="AH165" i="20" s="1"/>
  <c r="AY164" i="20"/>
  <c r="AX164" i="20"/>
  <c r="AW164" i="20"/>
  <c r="AV164" i="20"/>
  <c r="AU164" i="20"/>
  <c r="AT164" i="20"/>
  <c r="AS164" i="20"/>
  <c r="AR164" i="20"/>
  <c r="AL164" i="20"/>
  <c r="AF164" i="20"/>
  <c r="AG164" i="20" s="1"/>
  <c r="AH164" i="20" s="1"/>
  <c r="AY163" i="20"/>
  <c r="AX163" i="20"/>
  <c r="AW163" i="20"/>
  <c r="AV163" i="20"/>
  <c r="AU163" i="20"/>
  <c r="AT163" i="20"/>
  <c r="AS163" i="20"/>
  <c r="AR163" i="20"/>
  <c r="AL163" i="20"/>
  <c r="AF163" i="20"/>
  <c r="AG163" i="20" s="1"/>
  <c r="AH163" i="20" s="1"/>
  <c r="AY162" i="20"/>
  <c r="AX162" i="20"/>
  <c r="AW162" i="20"/>
  <c r="AV162" i="20"/>
  <c r="AU162" i="20"/>
  <c r="AT162" i="20"/>
  <c r="AS162" i="20"/>
  <c r="AR162" i="20"/>
  <c r="AL162" i="20"/>
  <c r="AF162" i="20"/>
  <c r="AG162" i="20" s="1"/>
  <c r="AH162" i="20" s="1"/>
  <c r="AY161" i="20"/>
  <c r="AX161" i="20"/>
  <c r="AW161" i="20"/>
  <c r="AV161" i="20"/>
  <c r="AU161" i="20"/>
  <c r="AT161" i="20"/>
  <c r="AS161" i="20"/>
  <c r="AR161" i="20"/>
  <c r="AL161" i="20"/>
  <c r="AF161" i="20"/>
  <c r="AG161" i="20" s="1"/>
  <c r="AH161" i="20" s="1"/>
  <c r="AY160" i="20"/>
  <c r="AX160" i="20"/>
  <c r="AW160" i="20"/>
  <c r="AV160" i="20"/>
  <c r="AU160" i="20"/>
  <c r="AT160" i="20"/>
  <c r="AS160" i="20"/>
  <c r="AR160" i="20"/>
  <c r="AL160" i="20"/>
  <c r="AF160" i="20"/>
  <c r="AG160" i="20" s="1"/>
  <c r="AH160" i="20" s="1"/>
  <c r="AY159" i="20"/>
  <c r="AX159" i="20"/>
  <c r="AW159" i="20"/>
  <c r="AV159" i="20"/>
  <c r="AU159" i="20"/>
  <c r="AT159" i="20"/>
  <c r="AS159" i="20"/>
  <c r="AR159" i="20"/>
  <c r="AL159" i="20"/>
  <c r="AF159" i="20"/>
  <c r="AG159" i="20" s="1"/>
  <c r="AH159" i="20" s="1"/>
  <c r="AY158" i="20"/>
  <c r="AX158" i="20"/>
  <c r="AW158" i="20"/>
  <c r="AV158" i="20"/>
  <c r="AU158" i="20"/>
  <c r="AT158" i="20"/>
  <c r="AS158" i="20"/>
  <c r="AR158" i="20"/>
  <c r="AL158" i="20"/>
  <c r="AF158" i="20"/>
  <c r="AG158" i="20" s="1"/>
  <c r="AH158" i="20" s="1"/>
  <c r="AY157" i="20"/>
  <c r="AX157" i="20"/>
  <c r="AW157" i="20"/>
  <c r="AV157" i="20"/>
  <c r="AU157" i="20"/>
  <c r="AT157" i="20"/>
  <c r="AS157" i="20"/>
  <c r="AR157" i="20"/>
  <c r="AL157" i="20"/>
  <c r="AF157" i="20"/>
  <c r="AG157" i="20" s="1"/>
  <c r="AH157" i="20" s="1"/>
  <c r="AY156" i="20"/>
  <c r="AX156" i="20"/>
  <c r="AW156" i="20"/>
  <c r="AV156" i="20"/>
  <c r="AU156" i="20"/>
  <c r="AT156" i="20"/>
  <c r="AS156" i="20"/>
  <c r="AR156" i="20"/>
  <c r="AL156" i="20"/>
  <c r="AF156" i="20"/>
  <c r="AG156" i="20" s="1"/>
  <c r="AH156" i="20" s="1"/>
  <c r="AY155" i="20"/>
  <c r="AX155" i="20"/>
  <c r="AW155" i="20"/>
  <c r="AV155" i="20"/>
  <c r="AU155" i="20"/>
  <c r="AT155" i="20"/>
  <c r="AS155" i="20"/>
  <c r="AR155" i="20"/>
  <c r="AL155" i="20"/>
  <c r="AF155" i="20"/>
  <c r="AG155" i="20" s="1"/>
  <c r="AH155" i="20" s="1"/>
  <c r="AY154" i="20"/>
  <c r="AX154" i="20"/>
  <c r="AW154" i="20"/>
  <c r="AV154" i="20"/>
  <c r="AU154" i="20"/>
  <c r="AT154" i="20"/>
  <c r="AS154" i="20"/>
  <c r="AR154" i="20"/>
  <c r="AL154" i="20"/>
  <c r="AF154" i="20"/>
  <c r="AG154" i="20" s="1"/>
  <c r="AH154" i="20" s="1"/>
  <c r="AY153" i="20"/>
  <c r="AX153" i="20"/>
  <c r="AW153" i="20"/>
  <c r="AV153" i="20"/>
  <c r="AU153" i="20"/>
  <c r="AT153" i="20"/>
  <c r="AS153" i="20"/>
  <c r="AR153" i="20"/>
  <c r="AL153" i="20"/>
  <c r="AF153" i="20"/>
  <c r="AG153" i="20" s="1"/>
  <c r="AH153" i="20" s="1"/>
  <c r="AY152" i="20"/>
  <c r="AX152" i="20"/>
  <c r="AW152" i="20"/>
  <c r="AV152" i="20"/>
  <c r="AU152" i="20"/>
  <c r="AT152" i="20"/>
  <c r="AS152" i="20"/>
  <c r="AR152" i="20"/>
  <c r="AL152" i="20"/>
  <c r="AF152" i="20"/>
  <c r="AG152" i="20" s="1"/>
  <c r="AH152" i="20" s="1"/>
  <c r="AY151" i="20"/>
  <c r="AX151" i="20"/>
  <c r="AW151" i="20"/>
  <c r="AV151" i="20"/>
  <c r="AU151" i="20"/>
  <c r="AT151" i="20"/>
  <c r="AS151" i="20"/>
  <c r="AR151" i="20"/>
  <c r="AL151" i="20"/>
  <c r="AF151" i="20"/>
  <c r="AG151" i="20" s="1"/>
  <c r="AH151" i="20" s="1"/>
  <c r="AY150" i="20"/>
  <c r="AX150" i="20"/>
  <c r="AW150" i="20"/>
  <c r="AV150" i="20"/>
  <c r="AU150" i="20"/>
  <c r="AT150" i="20"/>
  <c r="AS150" i="20"/>
  <c r="AR150" i="20"/>
  <c r="AL150" i="20"/>
  <c r="AF150" i="20"/>
  <c r="AG150" i="20" s="1"/>
  <c r="AH150" i="20" s="1"/>
  <c r="AY149" i="20"/>
  <c r="AX149" i="20"/>
  <c r="AW149" i="20"/>
  <c r="AV149" i="20"/>
  <c r="AU149" i="20"/>
  <c r="AT149" i="20"/>
  <c r="AS149" i="20"/>
  <c r="AR149" i="20"/>
  <c r="AL149" i="20"/>
  <c r="AF149" i="20"/>
  <c r="AG149" i="20" s="1"/>
  <c r="AH149" i="20" s="1"/>
  <c r="AY148" i="20"/>
  <c r="AX148" i="20"/>
  <c r="AW148" i="20"/>
  <c r="AV148" i="20"/>
  <c r="AU148" i="20"/>
  <c r="AT148" i="20"/>
  <c r="AS148" i="20"/>
  <c r="AR148" i="20"/>
  <c r="AL148" i="20"/>
  <c r="AF148" i="20"/>
  <c r="AG148" i="20" s="1"/>
  <c r="AH148" i="20" s="1"/>
  <c r="AY147" i="20"/>
  <c r="AX147" i="20"/>
  <c r="AW147" i="20"/>
  <c r="AV147" i="20"/>
  <c r="AU147" i="20"/>
  <c r="AT147" i="20"/>
  <c r="AS147" i="20"/>
  <c r="AR147" i="20"/>
  <c r="AL147" i="20"/>
  <c r="AF147" i="20"/>
  <c r="AG147" i="20" s="1"/>
  <c r="AH147" i="20" s="1"/>
  <c r="AY146" i="20"/>
  <c r="AX146" i="20"/>
  <c r="AW146" i="20"/>
  <c r="AV146" i="20"/>
  <c r="AU146" i="20"/>
  <c r="AT146" i="20"/>
  <c r="AS146" i="20"/>
  <c r="AR146" i="20"/>
  <c r="AL146" i="20"/>
  <c r="AF146" i="20"/>
  <c r="AG146" i="20" s="1"/>
  <c r="AH146" i="20" s="1"/>
  <c r="AY145" i="20"/>
  <c r="AX145" i="20"/>
  <c r="AW145" i="20"/>
  <c r="AV145" i="20"/>
  <c r="AU145" i="20"/>
  <c r="AT145" i="20"/>
  <c r="AS145" i="20"/>
  <c r="AR145" i="20"/>
  <c r="AL145" i="20"/>
  <c r="AF145" i="20"/>
  <c r="AG145" i="20" s="1"/>
  <c r="AH145" i="20" s="1"/>
  <c r="AY144" i="20"/>
  <c r="AX144" i="20"/>
  <c r="AW144" i="20"/>
  <c r="AV144" i="20"/>
  <c r="AU144" i="20"/>
  <c r="AT144" i="20"/>
  <c r="AS144" i="20"/>
  <c r="AR144" i="20"/>
  <c r="AL144" i="20"/>
  <c r="AF144" i="20"/>
  <c r="AG144" i="20" s="1"/>
  <c r="AH144" i="20" s="1"/>
  <c r="AY143" i="20"/>
  <c r="AX143" i="20"/>
  <c r="AW143" i="20"/>
  <c r="AV143" i="20"/>
  <c r="AU143" i="20"/>
  <c r="AT143" i="20"/>
  <c r="AS143" i="20"/>
  <c r="AR143" i="20"/>
  <c r="AL143" i="20"/>
  <c r="AF143" i="20"/>
  <c r="AG143" i="20" s="1"/>
  <c r="AH143" i="20" s="1"/>
  <c r="AY142" i="20"/>
  <c r="AX142" i="20"/>
  <c r="AW142" i="20"/>
  <c r="AV142" i="20"/>
  <c r="AU142" i="20"/>
  <c r="AT142" i="20"/>
  <c r="AS142" i="20"/>
  <c r="AR142" i="20"/>
  <c r="AL142" i="20"/>
  <c r="AF142" i="20"/>
  <c r="AG142" i="20" s="1"/>
  <c r="AH142" i="20" s="1"/>
  <c r="AY141" i="20"/>
  <c r="AX141" i="20"/>
  <c r="AW141" i="20"/>
  <c r="AV141" i="20"/>
  <c r="AU141" i="20"/>
  <c r="AT141" i="20"/>
  <c r="AS141" i="20"/>
  <c r="AR141" i="20"/>
  <c r="AL141" i="20"/>
  <c r="AF141" i="20"/>
  <c r="AG141" i="20" s="1"/>
  <c r="AH141" i="20" s="1"/>
  <c r="AY140" i="20"/>
  <c r="AX140" i="20"/>
  <c r="AW140" i="20"/>
  <c r="AV140" i="20"/>
  <c r="AU140" i="20"/>
  <c r="AT140" i="20"/>
  <c r="AS140" i="20"/>
  <c r="AR140" i="20"/>
  <c r="AL140" i="20"/>
  <c r="AF140" i="20"/>
  <c r="AG140" i="20" s="1"/>
  <c r="AH140" i="20" s="1"/>
  <c r="AY139" i="20"/>
  <c r="AX139" i="20"/>
  <c r="AW139" i="20"/>
  <c r="AV139" i="20"/>
  <c r="AU139" i="20"/>
  <c r="AT139" i="20"/>
  <c r="AS139" i="20"/>
  <c r="AR139" i="20"/>
  <c r="AL139" i="20"/>
  <c r="AF139" i="20"/>
  <c r="AG139" i="20" s="1"/>
  <c r="AH139" i="20" s="1"/>
  <c r="AY138" i="20"/>
  <c r="AX138" i="20"/>
  <c r="AW138" i="20"/>
  <c r="AV138" i="20"/>
  <c r="AU138" i="20"/>
  <c r="AT138" i="20"/>
  <c r="AS138" i="20"/>
  <c r="AR138" i="20"/>
  <c r="AL138" i="20"/>
  <c r="AF138" i="20"/>
  <c r="AG138" i="20" s="1"/>
  <c r="AH138" i="20" s="1"/>
  <c r="AY137" i="20"/>
  <c r="AX137" i="20"/>
  <c r="AW137" i="20"/>
  <c r="AV137" i="20"/>
  <c r="AU137" i="20"/>
  <c r="AT137" i="20"/>
  <c r="AS137" i="20"/>
  <c r="AR137" i="20"/>
  <c r="AL137" i="20"/>
  <c r="AF137" i="20"/>
  <c r="AG137" i="20" s="1"/>
  <c r="AH137" i="20" s="1"/>
  <c r="AY136" i="20"/>
  <c r="AX136" i="20"/>
  <c r="AW136" i="20"/>
  <c r="AV136" i="20"/>
  <c r="AU136" i="20"/>
  <c r="AT136" i="20"/>
  <c r="AS136" i="20"/>
  <c r="AR136" i="20"/>
  <c r="AL136" i="20"/>
  <c r="AF136" i="20"/>
  <c r="AG136" i="20" s="1"/>
  <c r="AH136" i="20" s="1"/>
  <c r="AY135" i="20"/>
  <c r="AX135" i="20"/>
  <c r="AW135" i="20"/>
  <c r="AV135" i="20"/>
  <c r="AU135" i="20"/>
  <c r="AT135" i="20"/>
  <c r="AS135" i="20"/>
  <c r="AR135" i="20"/>
  <c r="AL135" i="20"/>
  <c r="AF135" i="20"/>
  <c r="AG135" i="20" s="1"/>
  <c r="AH135" i="20" s="1"/>
  <c r="AY134" i="20"/>
  <c r="AX134" i="20"/>
  <c r="AW134" i="20"/>
  <c r="AV134" i="20"/>
  <c r="AU134" i="20"/>
  <c r="AT134" i="20"/>
  <c r="AS134" i="20"/>
  <c r="AR134" i="20"/>
  <c r="AL134" i="20"/>
  <c r="AF134" i="20"/>
  <c r="AG134" i="20" s="1"/>
  <c r="AH134" i="20" s="1"/>
  <c r="AY133" i="20"/>
  <c r="AX133" i="20"/>
  <c r="AW133" i="20"/>
  <c r="AV133" i="20"/>
  <c r="AU133" i="20"/>
  <c r="AT133" i="20"/>
  <c r="AS133" i="20"/>
  <c r="AR133" i="20"/>
  <c r="AL133" i="20"/>
  <c r="AF133" i="20"/>
  <c r="AG133" i="20" s="1"/>
  <c r="AH133" i="20" s="1"/>
  <c r="AY132" i="20"/>
  <c r="AX132" i="20"/>
  <c r="AW132" i="20"/>
  <c r="AV132" i="20"/>
  <c r="AU132" i="20"/>
  <c r="AT132" i="20"/>
  <c r="AS132" i="20"/>
  <c r="AR132" i="20"/>
  <c r="AL132" i="20"/>
  <c r="AF132" i="20"/>
  <c r="AG132" i="20" s="1"/>
  <c r="AH132" i="20" s="1"/>
  <c r="AY131" i="20"/>
  <c r="AX131" i="20"/>
  <c r="AW131" i="20"/>
  <c r="AV131" i="20"/>
  <c r="AU131" i="20"/>
  <c r="AT131" i="20"/>
  <c r="AS131" i="20"/>
  <c r="AR131" i="20"/>
  <c r="AL131" i="20"/>
  <c r="AF131" i="20"/>
  <c r="AG131" i="20" s="1"/>
  <c r="AH131" i="20" s="1"/>
  <c r="AY130" i="20"/>
  <c r="AX130" i="20"/>
  <c r="AW130" i="20"/>
  <c r="AV130" i="20"/>
  <c r="AU130" i="20"/>
  <c r="AT130" i="20"/>
  <c r="AS130" i="20"/>
  <c r="AR130" i="20"/>
  <c r="AL130" i="20"/>
  <c r="AF130" i="20"/>
  <c r="AG130" i="20" s="1"/>
  <c r="AH130" i="20" s="1"/>
  <c r="AY129" i="20"/>
  <c r="AX129" i="20"/>
  <c r="AW129" i="20"/>
  <c r="AV129" i="20"/>
  <c r="AU129" i="20"/>
  <c r="AT129" i="20"/>
  <c r="AS129" i="20"/>
  <c r="AR129" i="20"/>
  <c r="AL129" i="20"/>
  <c r="AF129" i="20"/>
  <c r="AG129" i="20" s="1"/>
  <c r="AH129" i="20" s="1"/>
  <c r="AY128" i="20"/>
  <c r="AX128" i="20"/>
  <c r="AW128" i="20"/>
  <c r="AV128" i="20"/>
  <c r="AU128" i="20"/>
  <c r="AT128" i="20"/>
  <c r="AS128" i="20"/>
  <c r="AR128" i="20"/>
  <c r="AL128" i="20"/>
  <c r="AF128" i="20"/>
  <c r="AG128" i="20" s="1"/>
  <c r="AH128" i="20" s="1"/>
  <c r="AY127" i="20"/>
  <c r="AX127" i="20"/>
  <c r="AW127" i="20"/>
  <c r="AV127" i="20"/>
  <c r="AU127" i="20"/>
  <c r="AT127" i="20"/>
  <c r="AS127" i="20"/>
  <c r="AR127" i="20"/>
  <c r="AL127" i="20"/>
  <c r="AF127" i="20"/>
  <c r="AG127" i="20" s="1"/>
  <c r="AH127" i="20" s="1"/>
  <c r="AY126" i="20"/>
  <c r="AX126" i="20"/>
  <c r="AW126" i="20"/>
  <c r="AV126" i="20"/>
  <c r="AU126" i="20"/>
  <c r="AT126" i="20"/>
  <c r="AS126" i="20"/>
  <c r="AR126" i="20"/>
  <c r="AL126" i="20"/>
  <c r="AF126" i="20"/>
  <c r="AG126" i="20" s="1"/>
  <c r="AH126" i="20" s="1"/>
  <c r="AY125" i="20"/>
  <c r="AX125" i="20"/>
  <c r="AW125" i="20"/>
  <c r="AV125" i="20"/>
  <c r="AU125" i="20"/>
  <c r="AT125" i="20"/>
  <c r="AS125" i="20"/>
  <c r="AR125" i="20"/>
  <c r="AL125" i="20"/>
  <c r="AF125" i="20"/>
  <c r="AG125" i="20" s="1"/>
  <c r="AH125" i="20" s="1"/>
  <c r="AY124" i="20"/>
  <c r="AX124" i="20"/>
  <c r="AW124" i="20"/>
  <c r="AV124" i="20"/>
  <c r="AU124" i="20"/>
  <c r="AT124" i="20"/>
  <c r="AS124" i="20"/>
  <c r="AR124" i="20"/>
  <c r="AL124" i="20"/>
  <c r="AF124" i="20"/>
  <c r="AG124" i="20" s="1"/>
  <c r="AH124" i="20" s="1"/>
  <c r="AY123" i="20"/>
  <c r="AX123" i="20"/>
  <c r="AW123" i="20"/>
  <c r="AV123" i="20"/>
  <c r="AU123" i="20"/>
  <c r="AT123" i="20"/>
  <c r="AS123" i="20"/>
  <c r="AR123" i="20"/>
  <c r="AL123" i="20"/>
  <c r="AF123" i="20"/>
  <c r="AG123" i="20" s="1"/>
  <c r="AH123" i="20" s="1"/>
  <c r="AY122" i="20"/>
  <c r="AX122" i="20"/>
  <c r="AW122" i="20"/>
  <c r="AV122" i="20"/>
  <c r="AU122" i="20"/>
  <c r="AT122" i="20"/>
  <c r="AS122" i="20"/>
  <c r="AR122" i="20"/>
  <c r="AL122" i="20"/>
  <c r="AF122" i="20"/>
  <c r="AG122" i="20" s="1"/>
  <c r="AH122" i="20" s="1"/>
  <c r="AY121" i="20"/>
  <c r="AX121" i="20"/>
  <c r="AW121" i="20"/>
  <c r="AV121" i="20"/>
  <c r="AU121" i="20"/>
  <c r="AT121" i="20"/>
  <c r="AS121" i="20"/>
  <c r="AR121" i="20"/>
  <c r="AL121" i="20"/>
  <c r="AF121" i="20"/>
  <c r="AG121" i="20" s="1"/>
  <c r="AH121" i="20" s="1"/>
  <c r="AY120" i="20"/>
  <c r="AX120" i="20"/>
  <c r="AW120" i="20"/>
  <c r="AV120" i="20"/>
  <c r="AU120" i="20"/>
  <c r="AT120" i="20"/>
  <c r="AS120" i="20"/>
  <c r="AR120" i="20"/>
  <c r="AL120" i="20"/>
  <c r="AF120" i="20"/>
  <c r="AG120" i="20" s="1"/>
  <c r="AH120" i="20" s="1"/>
  <c r="AY119" i="20"/>
  <c r="AX119" i="20"/>
  <c r="AW119" i="20"/>
  <c r="AV119" i="20"/>
  <c r="AU119" i="20"/>
  <c r="AT119" i="20"/>
  <c r="AS119" i="20"/>
  <c r="AR119" i="20"/>
  <c r="AL119" i="20"/>
  <c r="AF119" i="20"/>
  <c r="AG119" i="20" s="1"/>
  <c r="AH119" i="20" s="1"/>
  <c r="AY118" i="20"/>
  <c r="AX118" i="20"/>
  <c r="AW118" i="20"/>
  <c r="AV118" i="20"/>
  <c r="AU118" i="20"/>
  <c r="AT118" i="20"/>
  <c r="AS118" i="20"/>
  <c r="AR118" i="20"/>
  <c r="AL118" i="20"/>
  <c r="AF118" i="20"/>
  <c r="AG118" i="20" s="1"/>
  <c r="AH118" i="20" s="1"/>
  <c r="AY117" i="20"/>
  <c r="AX117" i="20"/>
  <c r="AW117" i="20"/>
  <c r="AV117" i="20"/>
  <c r="AU117" i="20"/>
  <c r="AT117" i="20"/>
  <c r="AS117" i="20"/>
  <c r="AR117" i="20"/>
  <c r="AL117" i="20"/>
  <c r="AF117" i="20"/>
  <c r="AG117" i="20" s="1"/>
  <c r="AH117" i="20" s="1"/>
  <c r="AY116" i="20"/>
  <c r="AX116" i="20"/>
  <c r="AW116" i="20"/>
  <c r="AV116" i="20"/>
  <c r="AU116" i="20"/>
  <c r="AT116" i="20"/>
  <c r="AS116" i="20"/>
  <c r="AR116" i="20"/>
  <c r="AL116" i="20"/>
  <c r="AF116" i="20"/>
  <c r="AG116" i="20" s="1"/>
  <c r="AH116" i="20" s="1"/>
  <c r="AY115" i="20"/>
  <c r="AX115" i="20"/>
  <c r="AW115" i="20"/>
  <c r="AV115" i="20"/>
  <c r="AU115" i="20"/>
  <c r="AT115" i="20"/>
  <c r="AS115" i="20"/>
  <c r="AR115" i="20"/>
  <c r="AL115" i="20"/>
  <c r="AF115" i="20"/>
  <c r="AG115" i="20" s="1"/>
  <c r="AH115" i="20" s="1"/>
  <c r="AY114" i="20"/>
  <c r="AX114" i="20"/>
  <c r="AW114" i="20"/>
  <c r="AV114" i="20"/>
  <c r="AU114" i="20"/>
  <c r="AT114" i="20"/>
  <c r="AS114" i="20"/>
  <c r="AR114" i="20"/>
  <c r="AL114" i="20"/>
  <c r="AF114" i="20"/>
  <c r="AG114" i="20" s="1"/>
  <c r="AH114" i="20" s="1"/>
  <c r="AY113" i="20"/>
  <c r="AX113" i="20"/>
  <c r="AW113" i="20"/>
  <c r="AV113" i="20"/>
  <c r="AU113" i="20"/>
  <c r="AT113" i="20"/>
  <c r="AS113" i="20"/>
  <c r="AR113" i="20"/>
  <c r="AL113" i="20"/>
  <c r="AF113" i="20"/>
  <c r="AG113" i="20" s="1"/>
  <c r="AH113" i="20" s="1"/>
  <c r="AY112" i="20"/>
  <c r="AX112" i="20"/>
  <c r="AW112" i="20"/>
  <c r="AV112" i="20"/>
  <c r="AU112" i="20"/>
  <c r="AT112" i="20"/>
  <c r="AS112" i="20"/>
  <c r="AR112" i="20"/>
  <c r="AL112" i="20"/>
  <c r="AF112" i="20"/>
  <c r="AG112" i="20" s="1"/>
  <c r="AH112" i="20" s="1"/>
  <c r="AY111" i="20"/>
  <c r="AX111" i="20"/>
  <c r="AW111" i="20"/>
  <c r="AV111" i="20"/>
  <c r="AU111" i="20"/>
  <c r="AT111" i="20"/>
  <c r="AS111" i="20"/>
  <c r="AR111" i="20"/>
  <c r="AL111" i="20"/>
  <c r="AF111" i="20"/>
  <c r="AG111" i="20" s="1"/>
  <c r="AH111" i="20" s="1"/>
  <c r="AY110" i="20"/>
  <c r="AX110" i="20"/>
  <c r="AW110" i="20"/>
  <c r="AV110" i="20"/>
  <c r="AU110" i="20"/>
  <c r="AT110" i="20"/>
  <c r="AS110" i="20"/>
  <c r="AR110" i="20"/>
  <c r="AL110" i="20"/>
  <c r="AF110" i="20"/>
  <c r="AG110" i="20" s="1"/>
  <c r="AH110" i="20" s="1"/>
  <c r="AY109" i="20"/>
  <c r="AX109" i="20"/>
  <c r="AW109" i="20"/>
  <c r="AV109" i="20"/>
  <c r="AU109" i="20"/>
  <c r="AT109" i="20"/>
  <c r="AS109" i="20"/>
  <c r="AR109" i="20"/>
  <c r="AL109" i="20"/>
  <c r="AF109" i="20"/>
  <c r="AG109" i="20" s="1"/>
  <c r="AH109" i="20" s="1"/>
  <c r="AY108" i="20"/>
  <c r="AX108" i="20"/>
  <c r="AW108" i="20"/>
  <c r="AV108" i="20"/>
  <c r="AU108" i="20"/>
  <c r="AT108" i="20"/>
  <c r="AS108" i="20"/>
  <c r="AR108" i="20"/>
  <c r="AL108" i="20"/>
  <c r="AF108" i="20"/>
  <c r="AG108" i="20" s="1"/>
  <c r="AH108" i="20" s="1"/>
  <c r="AY107" i="20"/>
  <c r="AX107" i="20"/>
  <c r="AW107" i="20"/>
  <c r="AV107" i="20"/>
  <c r="AU107" i="20"/>
  <c r="AT107" i="20"/>
  <c r="AS107" i="20"/>
  <c r="AR107" i="20"/>
  <c r="AL107" i="20"/>
  <c r="AF107" i="20"/>
  <c r="AG107" i="20" s="1"/>
  <c r="AH107" i="20" s="1"/>
  <c r="AY106" i="20"/>
  <c r="AX106" i="20"/>
  <c r="AW106" i="20"/>
  <c r="AV106" i="20"/>
  <c r="AU106" i="20"/>
  <c r="AT106" i="20"/>
  <c r="AS106" i="20"/>
  <c r="AR106" i="20"/>
  <c r="AL106" i="20"/>
  <c r="AF106" i="20"/>
  <c r="AG106" i="20" s="1"/>
  <c r="AH106" i="20" s="1"/>
  <c r="AY105" i="20"/>
  <c r="AX105" i="20"/>
  <c r="AW105" i="20"/>
  <c r="AV105" i="20"/>
  <c r="AU105" i="20"/>
  <c r="AT105" i="20"/>
  <c r="AS105" i="20"/>
  <c r="AR105" i="20"/>
  <c r="AL105" i="20"/>
  <c r="AF105" i="20"/>
  <c r="AG105" i="20" s="1"/>
  <c r="AH105" i="20" s="1"/>
  <c r="AY104" i="20"/>
  <c r="AX104" i="20"/>
  <c r="AW104" i="20"/>
  <c r="AV104" i="20"/>
  <c r="AU104" i="20"/>
  <c r="AT104" i="20"/>
  <c r="AS104" i="20"/>
  <c r="AR104" i="20"/>
  <c r="AL104" i="20"/>
  <c r="AF104" i="20"/>
  <c r="AG104" i="20" s="1"/>
  <c r="AH104" i="20" s="1"/>
  <c r="AY103" i="20"/>
  <c r="AX103" i="20"/>
  <c r="AW103" i="20"/>
  <c r="AV103" i="20"/>
  <c r="AU103" i="20"/>
  <c r="AT103" i="20"/>
  <c r="AS103" i="20"/>
  <c r="AR103" i="20"/>
  <c r="AL103" i="20"/>
  <c r="AF103" i="20"/>
  <c r="AG103" i="20" s="1"/>
  <c r="AH103" i="20" s="1"/>
  <c r="AY102" i="20"/>
  <c r="AX102" i="20"/>
  <c r="AW102" i="20"/>
  <c r="AV102" i="20"/>
  <c r="AU102" i="20"/>
  <c r="AT102" i="20"/>
  <c r="AS102" i="20"/>
  <c r="AR102" i="20"/>
  <c r="AL102" i="20"/>
  <c r="AF102" i="20"/>
  <c r="AG102" i="20" s="1"/>
  <c r="AH102" i="20" s="1"/>
  <c r="AY101" i="20"/>
  <c r="AX101" i="20"/>
  <c r="AW101" i="20"/>
  <c r="AV101" i="20"/>
  <c r="AU101" i="20"/>
  <c r="AT101" i="20"/>
  <c r="AS101" i="20"/>
  <c r="AR101" i="20"/>
  <c r="AL101" i="20"/>
  <c r="AF101" i="20"/>
  <c r="AG101" i="20" s="1"/>
  <c r="AH101" i="20" s="1"/>
  <c r="AY100" i="20"/>
  <c r="AX100" i="20"/>
  <c r="AW100" i="20"/>
  <c r="AV100" i="20"/>
  <c r="AU100" i="20"/>
  <c r="AT100" i="20"/>
  <c r="AS100" i="20"/>
  <c r="AR100" i="20"/>
  <c r="AL100" i="20"/>
  <c r="AF100" i="20"/>
  <c r="AG100" i="20" s="1"/>
  <c r="AH100" i="20" s="1"/>
  <c r="AY99" i="20"/>
  <c r="AX99" i="20"/>
  <c r="AW99" i="20"/>
  <c r="AV99" i="20"/>
  <c r="AU99" i="20"/>
  <c r="AT99" i="20"/>
  <c r="AS99" i="20"/>
  <c r="AR99" i="20"/>
  <c r="AL99" i="20"/>
  <c r="AF99" i="20"/>
  <c r="AG99" i="20" s="1"/>
  <c r="AH99" i="20" s="1"/>
  <c r="AY98" i="20"/>
  <c r="AX98" i="20"/>
  <c r="AW98" i="20"/>
  <c r="AV98" i="20"/>
  <c r="AU98" i="20"/>
  <c r="AT98" i="20"/>
  <c r="AS98" i="20"/>
  <c r="AR98" i="20"/>
  <c r="AL98" i="20"/>
  <c r="AF98" i="20"/>
  <c r="AG98" i="20" s="1"/>
  <c r="AH98" i="20" s="1"/>
  <c r="AY97" i="20"/>
  <c r="AX97" i="20"/>
  <c r="AW97" i="20"/>
  <c r="AV97" i="20"/>
  <c r="AU97" i="20"/>
  <c r="AT97" i="20"/>
  <c r="AS97" i="20"/>
  <c r="AR97" i="20"/>
  <c r="AL97" i="20"/>
  <c r="AF97" i="20"/>
  <c r="AG97" i="20" s="1"/>
  <c r="AH97" i="20" s="1"/>
  <c r="AY96" i="20"/>
  <c r="AX96" i="20"/>
  <c r="AW96" i="20"/>
  <c r="AV96" i="20"/>
  <c r="AU96" i="20"/>
  <c r="AT96" i="20"/>
  <c r="AS96" i="20"/>
  <c r="AR96" i="20"/>
  <c r="AL96" i="20"/>
  <c r="AF96" i="20"/>
  <c r="AG96" i="20" s="1"/>
  <c r="AH96" i="20" s="1"/>
  <c r="AY95" i="20"/>
  <c r="AX95" i="20"/>
  <c r="AW95" i="20"/>
  <c r="AV95" i="20"/>
  <c r="AU95" i="20"/>
  <c r="AT95" i="20"/>
  <c r="AS95" i="20"/>
  <c r="AR95" i="20"/>
  <c r="AL95" i="20"/>
  <c r="AF95" i="20"/>
  <c r="AG95" i="20" s="1"/>
  <c r="AH95" i="20" s="1"/>
  <c r="AY94" i="20"/>
  <c r="AX94" i="20"/>
  <c r="AW94" i="20"/>
  <c r="AV94" i="20"/>
  <c r="AU94" i="20"/>
  <c r="AT94" i="20"/>
  <c r="AS94" i="20"/>
  <c r="AR94" i="20"/>
  <c r="AL94" i="20"/>
  <c r="AF94" i="20"/>
  <c r="AG94" i="20" s="1"/>
  <c r="AH94" i="20" s="1"/>
  <c r="AF93" i="20"/>
  <c r="AG93" i="20" s="1"/>
  <c r="AH93" i="20" s="1"/>
  <c r="AF92" i="20"/>
  <c r="AG92" i="20" s="1"/>
  <c r="AH92" i="20" s="1"/>
  <c r="AF91" i="20"/>
  <c r="AG91" i="20" s="1"/>
  <c r="AH91" i="20" s="1"/>
  <c r="AF90" i="20"/>
  <c r="AG90" i="20" s="1"/>
  <c r="AH90" i="20" s="1"/>
  <c r="AF89" i="20"/>
  <c r="AG89" i="20" s="1"/>
  <c r="AH89" i="20" s="1"/>
  <c r="AF88" i="20"/>
  <c r="AG88" i="20" s="1"/>
  <c r="AH88" i="20" s="1"/>
  <c r="AF87" i="20"/>
  <c r="AG87" i="20" s="1"/>
  <c r="AH87" i="20" s="1"/>
  <c r="AF86" i="20"/>
  <c r="AG86" i="20" s="1"/>
  <c r="AH86" i="20" s="1"/>
  <c r="AF85" i="20"/>
  <c r="AG85" i="20" s="1"/>
  <c r="AH85" i="20" s="1"/>
  <c r="AF84" i="20"/>
  <c r="AG84" i="20" s="1"/>
  <c r="AH84" i="20" s="1"/>
  <c r="AF83" i="20"/>
  <c r="AG83" i="20" s="1"/>
  <c r="AH83" i="20" s="1"/>
  <c r="AF82" i="20"/>
  <c r="AG82" i="20" s="1"/>
  <c r="AH82" i="20" s="1"/>
  <c r="AF81" i="20"/>
  <c r="AG81" i="20" s="1"/>
  <c r="AH81" i="20" s="1"/>
  <c r="AF80" i="20"/>
  <c r="AG80" i="20" s="1"/>
  <c r="AH80" i="20" s="1"/>
  <c r="AF79" i="20"/>
  <c r="AG79" i="20" s="1"/>
  <c r="AH79" i="20" s="1"/>
  <c r="AF78" i="20"/>
  <c r="AG78" i="20" s="1"/>
  <c r="AH78" i="20" s="1"/>
  <c r="AF77" i="20"/>
  <c r="AG77" i="20" s="1"/>
  <c r="AH77" i="20" s="1"/>
  <c r="AF76" i="20"/>
  <c r="AG76" i="20" s="1"/>
  <c r="AH76" i="20" s="1"/>
  <c r="AF75" i="20"/>
  <c r="AG75" i="20" s="1"/>
  <c r="AH75" i="20" s="1"/>
  <c r="AF74" i="20"/>
  <c r="AG74" i="20" s="1"/>
  <c r="AH74" i="20" s="1"/>
  <c r="AF73" i="20"/>
  <c r="AG73" i="20" s="1"/>
  <c r="AH73" i="20" s="1"/>
  <c r="AF72" i="20"/>
  <c r="AG72" i="20" s="1"/>
  <c r="AH72" i="20" s="1"/>
  <c r="AF71" i="20"/>
  <c r="AG71" i="20" s="1"/>
  <c r="AH71" i="20" s="1"/>
  <c r="AF70" i="20"/>
  <c r="AG70" i="20" s="1"/>
  <c r="AH70" i="20" s="1"/>
  <c r="AF69" i="20"/>
  <c r="AG69" i="20" s="1"/>
  <c r="AH69" i="20" s="1"/>
  <c r="AF68" i="20"/>
  <c r="AG68" i="20" s="1"/>
  <c r="AH68" i="20" s="1"/>
  <c r="AF67" i="20"/>
  <c r="AG67" i="20" s="1"/>
  <c r="AH67" i="20" s="1"/>
  <c r="AF66" i="20"/>
  <c r="AG66" i="20" s="1"/>
  <c r="AH66" i="20" s="1"/>
  <c r="AF65" i="20"/>
  <c r="AG65" i="20" s="1"/>
  <c r="AH65" i="20" s="1"/>
  <c r="AF64" i="20"/>
  <c r="AG64" i="20" s="1"/>
  <c r="AH64" i="20" s="1"/>
  <c r="AF63" i="20"/>
  <c r="AG63" i="20" s="1"/>
  <c r="AH63" i="20" s="1"/>
  <c r="AF62" i="20"/>
  <c r="AG62" i="20" s="1"/>
  <c r="AH62" i="20" s="1"/>
  <c r="AF61" i="20"/>
  <c r="AG61" i="20" s="1"/>
  <c r="AH61" i="20" s="1"/>
  <c r="AF60" i="20"/>
  <c r="AG60" i="20" s="1"/>
  <c r="AH60" i="20" s="1"/>
  <c r="AF59" i="20"/>
  <c r="AG59" i="20" s="1"/>
  <c r="AH59" i="20" s="1"/>
  <c r="AF58" i="20"/>
  <c r="AG58" i="20" s="1"/>
  <c r="AH58" i="20" s="1"/>
  <c r="AF57" i="20"/>
  <c r="AG57" i="20" s="1"/>
  <c r="AH57" i="20" s="1"/>
  <c r="AF56" i="20"/>
  <c r="AG56" i="20" s="1"/>
  <c r="AH56" i="20" s="1"/>
  <c r="AF55" i="20"/>
  <c r="AG55" i="20" s="1"/>
  <c r="AH55" i="20" s="1"/>
  <c r="AF54" i="20"/>
  <c r="AG54" i="20" s="1"/>
  <c r="AH54" i="20" s="1"/>
  <c r="AF53" i="20"/>
  <c r="AG53" i="20" s="1"/>
  <c r="AH53" i="20" s="1"/>
  <c r="AF52" i="20"/>
  <c r="AG52" i="20" s="1"/>
  <c r="AH52" i="20" s="1"/>
  <c r="AF51" i="20"/>
  <c r="AG51" i="20" s="1"/>
  <c r="AH51" i="20" s="1"/>
  <c r="AF50" i="20"/>
  <c r="AG50" i="20" s="1"/>
  <c r="AH50" i="20" s="1"/>
  <c r="AF49" i="20"/>
  <c r="AG49" i="20" s="1"/>
  <c r="AH49" i="20" s="1"/>
  <c r="AF48" i="20"/>
  <c r="AG48" i="20" s="1"/>
  <c r="AH48" i="20" s="1"/>
  <c r="AF47" i="20"/>
  <c r="AG47" i="20" s="1"/>
  <c r="AH47" i="20" s="1"/>
  <c r="AF46" i="20"/>
  <c r="AG46" i="20" s="1"/>
  <c r="AH46" i="20" s="1"/>
  <c r="AF45" i="20"/>
  <c r="AG45" i="20" s="1"/>
  <c r="AH45" i="20" s="1"/>
  <c r="AF44" i="20"/>
  <c r="AG44" i="20" s="1"/>
  <c r="AH44" i="20" s="1"/>
  <c r="AF43" i="20"/>
  <c r="AG43" i="20" s="1"/>
  <c r="AH43" i="20" s="1"/>
  <c r="AF42" i="20"/>
  <c r="AG42" i="20" s="1"/>
  <c r="AH42" i="20" s="1"/>
  <c r="AF41" i="20"/>
  <c r="AG41" i="20" s="1"/>
  <c r="AH41" i="20" s="1"/>
  <c r="AF40" i="20"/>
  <c r="AG40" i="20" s="1"/>
  <c r="AH40" i="20" s="1"/>
  <c r="AF39" i="20"/>
  <c r="AG39" i="20" s="1"/>
  <c r="AH39" i="20" s="1"/>
  <c r="AF38" i="20"/>
  <c r="AG38" i="20" s="1"/>
  <c r="AH38" i="20" s="1"/>
  <c r="AF37" i="20"/>
  <c r="AG37" i="20" s="1"/>
  <c r="AH37" i="20" s="1"/>
  <c r="AF36" i="20"/>
  <c r="AG36" i="20" s="1"/>
  <c r="AH36" i="20" s="1"/>
  <c r="AF35" i="20"/>
  <c r="AG35" i="20" s="1"/>
  <c r="AH35" i="20" s="1"/>
  <c r="AF34" i="20"/>
  <c r="AG34" i="20" s="1"/>
  <c r="AH34" i="20" s="1"/>
  <c r="AF33" i="20"/>
  <c r="AG33" i="20" s="1"/>
  <c r="AH33" i="20" s="1"/>
  <c r="AF32" i="20"/>
  <c r="AG32" i="20" s="1"/>
  <c r="AH32" i="20" s="1"/>
  <c r="AF31" i="20"/>
  <c r="AG31" i="20" s="1"/>
  <c r="AH31" i="20" s="1"/>
  <c r="AF30" i="20"/>
  <c r="AG30" i="20" s="1"/>
  <c r="AH30" i="20" s="1"/>
  <c r="AF29" i="20"/>
  <c r="AG29" i="20" s="1"/>
  <c r="AH29" i="20" s="1"/>
  <c r="AF28" i="20"/>
  <c r="AG28" i="20" s="1"/>
  <c r="AH28" i="20" s="1"/>
  <c r="AF27" i="20"/>
  <c r="AG27" i="20" s="1"/>
  <c r="AH27" i="20" s="1"/>
  <c r="AF26" i="20"/>
  <c r="AG26" i="20" s="1"/>
  <c r="AH26" i="20" s="1"/>
  <c r="AF25" i="20"/>
  <c r="AG25" i="20" s="1"/>
  <c r="AH25" i="20" s="1"/>
  <c r="AF24" i="20"/>
  <c r="AG24" i="20" s="1"/>
  <c r="AH24" i="20" s="1"/>
  <c r="AF23" i="20"/>
  <c r="AG23" i="20" s="1"/>
  <c r="AH23" i="20" s="1"/>
  <c r="AF22" i="20"/>
  <c r="AG22" i="20" s="1"/>
  <c r="AH22" i="20" s="1"/>
  <c r="AF21" i="20"/>
  <c r="AG21" i="20" s="1"/>
  <c r="AH21" i="20" s="1"/>
  <c r="AF20" i="20"/>
  <c r="AG20" i="20" s="1"/>
  <c r="AH20" i="20" s="1"/>
  <c r="AF19" i="20"/>
  <c r="AG19" i="20" s="1"/>
  <c r="AH19" i="20" s="1"/>
  <c r="AF18" i="20"/>
  <c r="AG18" i="20" s="1"/>
  <c r="AH18" i="20" s="1"/>
  <c r="AF17" i="20"/>
  <c r="AG17" i="20" s="1"/>
  <c r="AH17" i="20" s="1"/>
  <c r="AF16" i="20"/>
  <c r="AG16" i="20" s="1"/>
  <c r="AH16" i="20" s="1"/>
  <c r="AF15" i="20"/>
  <c r="AG15" i="20" s="1"/>
  <c r="AH15" i="20" s="1"/>
  <c r="AF14" i="20"/>
  <c r="AG14" i="20" s="1"/>
  <c r="AH14" i="20" s="1"/>
  <c r="AF13" i="20"/>
  <c r="AG13" i="20" s="1"/>
  <c r="AH13" i="20" s="1"/>
  <c r="AF12" i="20"/>
  <c r="AG12" i="20" s="1"/>
  <c r="AH12" i="20" s="1"/>
  <c r="AF11" i="20"/>
  <c r="AG11" i="20" s="1"/>
  <c r="AH11" i="20" s="1"/>
  <c r="AF10" i="20"/>
  <c r="AG10" i="20" s="1"/>
  <c r="AH10" i="20" s="1"/>
  <c r="AF9" i="20"/>
  <c r="AG9" i="20" s="1"/>
  <c r="AH9" i="20" s="1"/>
  <c r="AF8" i="20"/>
  <c r="AG8" i="20" s="1"/>
  <c r="AH8" i="20" s="1"/>
  <c r="AF7" i="20"/>
  <c r="AG7" i="20" s="1"/>
  <c r="AH7" i="20" s="1"/>
  <c r="AF6" i="20"/>
  <c r="AG6" i="20" s="1"/>
  <c r="AH6" i="20" s="1"/>
  <c r="AF5" i="20"/>
  <c r="AG5" i="20" s="1"/>
  <c r="AH5" i="20" s="1"/>
  <c r="AF4" i="20"/>
  <c r="AG4" i="20" s="1"/>
  <c r="AH4" i="20" s="1"/>
  <c r="AY203" i="19"/>
  <c r="AX203" i="19"/>
  <c r="AW203" i="19"/>
  <c r="AV203" i="19"/>
  <c r="AU203" i="19"/>
  <c r="AT203" i="19"/>
  <c r="AS203" i="19"/>
  <c r="AR203" i="19"/>
  <c r="AL203" i="19"/>
  <c r="AF203" i="19"/>
  <c r="AG203" i="19" s="1"/>
  <c r="AH203" i="19" s="1"/>
  <c r="AY202" i="19"/>
  <c r="AX202" i="19"/>
  <c r="AW202" i="19"/>
  <c r="AV202" i="19"/>
  <c r="AU202" i="19"/>
  <c r="AT202" i="19"/>
  <c r="AS202" i="19"/>
  <c r="AR202" i="19"/>
  <c r="AL202" i="19"/>
  <c r="AF202" i="19"/>
  <c r="AG202" i="19" s="1"/>
  <c r="AH202" i="19" s="1"/>
  <c r="AY201" i="19"/>
  <c r="AX201" i="19"/>
  <c r="AW201" i="19"/>
  <c r="AV201" i="19"/>
  <c r="AU201" i="19"/>
  <c r="AT201" i="19"/>
  <c r="AS201" i="19"/>
  <c r="AR201" i="19"/>
  <c r="AL201" i="19"/>
  <c r="AF201" i="19"/>
  <c r="AG201" i="19" s="1"/>
  <c r="AH201" i="19" s="1"/>
  <c r="AY200" i="19"/>
  <c r="AX200" i="19"/>
  <c r="AW200" i="19"/>
  <c r="AV200" i="19"/>
  <c r="AU200" i="19"/>
  <c r="AT200" i="19"/>
  <c r="AS200" i="19"/>
  <c r="AR200" i="19"/>
  <c r="AL200" i="19"/>
  <c r="AF200" i="19"/>
  <c r="AG200" i="19" s="1"/>
  <c r="AH200" i="19" s="1"/>
  <c r="AY199" i="19"/>
  <c r="AX199" i="19"/>
  <c r="AW199" i="19"/>
  <c r="AV199" i="19"/>
  <c r="AU199" i="19"/>
  <c r="AT199" i="19"/>
  <c r="AS199" i="19"/>
  <c r="AR199" i="19"/>
  <c r="AL199" i="19"/>
  <c r="AF199" i="19"/>
  <c r="AG199" i="19" s="1"/>
  <c r="AH199" i="19" s="1"/>
  <c r="AY198" i="19"/>
  <c r="AX198" i="19"/>
  <c r="AW198" i="19"/>
  <c r="AV198" i="19"/>
  <c r="AU198" i="19"/>
  <c r="AT198" i="19"/>
  <c r="AS198" i="19"/>
  <c r="AR198" i="19"/>
  <c r="AL198" i="19"/>
  <c r="AF198" i="19"/>
  <c r="AG198" i="19" s="1"/>
  <c r="AH198" i="19" s="1"/>
  <c r="AY197" i="19"/>
  <c r="AX197" i="19"/>
  <c r="AW197" i="19"/>
  <c r="AV197" i="19"/>
  <c r="AU197" i="19"/>
  <c r="AT197" i="19"/>
  <c r="AS197" i="19"/>
  <c r="AR197" i="19"/>
  <c r="AL197" i="19"/>
  <c r="AF197" i="19"/>
  <c r="AG197" i="19" s="1"/>
  <c r="AH197" i="19" s="1"/>
  <c r="AY196" i="19"/>
  <c r="AX196" i="19"/>
  <c r="AW196" i="19"/>
  <c r="AV196" i="19"/>
  <c r="AU196" i="19"/>
  <c r="AT196" i="19"/>
  <c r="AS196" i="19"/>
  <c r="AR196" i="19"/>
  <c r="AL196" i="19"/>
  <c r="AF196" i="19"/>
  <c r="AG196" i="19" s="1"/>
  <c r="AH196" i="19" s="1"/>
  <c r="AY195" i="19"/>
  <c r="AX195" i="19"/>
  <c r="AW195" i="19"/>
  <c r="AV195" i="19"/>
  <c r="AU195" i="19"/>
  <c r="AT195" i="19"/>
  <c r="AS195" i="19"/>
  <c r="AR195" i="19"/>
  <c r="AL195" i="19"/>
  <c r="AF195" i="19"/>
  <c r="AG195" i="19" s="1"/>
  <c r="AH195" i="19" s="1"/>
  <c r="AY194" i="19"/>
  <c r="AX194" i="19"/>
  <c r="AW194" i="19"/>
  <c r="AV194" i="19"/>
  <c r="AU194" i="19"/>
  <c r="AT194" i="19"/>
  <c r="AS194" i="19"/>
  <c r="AR194" i="19"/>
  <c r="AL194" i="19"/>
  <c r="AF194" i="19"/>
  <c r="AG194" i="19" s="1"/>
  <c r="AH194" i="19" s="1"/>
  <c r="AY193" i="19"/>
  <c r="AX193" i="19"/>
  <c r="AW193" i="19"/>
  <c r="AV193" i="19"/>
  <c r="AU193" i="19"/>
  <c r="AT193" i="19"/>
  <c r="AS193" i="19"/>
  <c r="AR193" i="19"/>
  <c r="AL193" i="19"/>
  <c r="AF193" i="19"/>
  <c r="AG193" i="19" s="1"/>
  <c r="AH193" i="19" s="1"/>
  <c r="AY192" i="19"/>
  <c r="AX192" i="19"/>
  <c r="AW192" i="19"/>
  <c r="AV192" i="19"/>
  <c r="AU192" i="19"/>
  <c r="AT192" i="19"/>
  <c r="AS192" i="19"/>
  <c r="AR192" i="19"/>
  <c r="AL192" i="19"/>
  <c r="AF192" i="19"/>
  <c r="AG192" i="19" s="1"/>
  <c r="AH192" i="19" s="1"/>
  <c r="AY191" i="19"/>
  <c r="AX191" i="19"/>
  <c r="AW191" i="19"/>
  <c r="AV191" i="19"/>
  <c r="AU191" i="19"/>
  <c r="AT191" i="19"/>
  <c r="AS191" i="19"/>
  <c r="AR191" i="19"/>
  <c r="AL191" i="19"/>
  <c r="AF191" i="19"/>
  <c r="AG191" i="19" s="1"/>
  <c r="AH191" i="19" s="1"/>
  <c r="AY190" i="19"/>
  <c r="AX190" i="19"/>
  <c r="AW190" i="19"/>
  <c r="AV190" i="19"/>
  <c r="AU190" i="19"/>
  <c r="AT190" i="19"/>
  <c r="AS190" i="19"/>
  <c r="AR190" i="19"/>
  <c r="AL190" i="19"/>
  <c r="AF190" i="19"/>
  <c r="AG190" i="19" s="1"/>
  <c r="AH190" i="19" s="1"/>
  <c r="AY189" i="19"/>
  <c r="AX189" i="19"/>
  <c r="AW189" i="19"/>
  <c r="AV189" i="19"/>
  <c r="AU189" i="19"/>
  <c r="AT189" i="19"/>
  <c r="AS189" i="19"/>
  <c r="AR189" i="19"/>
  <c r="AL189" i="19"/>
  <c r="AF189" i="19"/>
  <c r="AG189" i="19" s="1"/>
  <c r="AH189" i="19" s="1"/>
  <c r="AY188" i="19"/>
  <c r="AX188" i="19"/>
  <c r="AW188" i="19"/>
  <c r="AV188" i="19"/>
  <c r="AU188" i="19"/>
  <c r="AT188" i="19"/>
  <c r="AS188" i="19"/>
  <c r="AR188" i="19"/>
  <c r="AL188" i="19"/>
  <c r="AF188" i="19"/>
  <c r="AG188" i="19" s="1"/>
  <c r="AH188" i="19" s="1"/>
  <c r="AY187" i="19"/>
  <c r="AX187" i="19"/>
  <c r="AW187" i="19"/>
  <c r="AV187" i="19"/>
  <c r="AU187" i="19"/>
  <c r="AT187" i="19"/>
  <c r="AS187" i="19"/>
  <c r="AR187" i="19"/>
  <c r="AL187" i="19"/>
  <c r="AF187" i="19"/>
  <c r="AG187" i="19" s="1"/>
  <c r="AH187" i="19" s="1"/>
  <c r="AY186" i="19"/>
  <c r="AX186" i="19"/>
  <c r="AW186" i="19"/>
  <c r="AV186" i="19"/>
  <c r="AU186" i="19"/>
  <c r="AT186" i="19"/>
  <c r="AS186" i="19"/>
  <c r="AR186" i="19"/>
  <c r="AL186" i="19"/>
  <c r="AF186" i="19"/>
  <c r="AG186" i="19" s="1"/>
  <c r="AH186" i="19" s="1"/>
  <c r="AY185" i="19"/>
  <c r="AX185" i="19"/>
  <c r="AW185" i="19"/>
  <c r="AV185" i="19"/>
  <c r="AU185" i="19"/>
  <c r="AT185" i="19"/>
  <c r="AS185" i="19"/>
  <c r="AR185" i="19"/>
  <c r="AL185" i="19"/>
  <c r="AF185" i="19"/>
  <c r="AG185" i="19" s="1"/>
  <c r="AH185" i="19" s="1"/>
  <c r="AY184" i="19"/>
  <c r="AX184" i="19"/>
  <c r="AW184" i="19"/>
  <c r="AV184" i="19"/>
  <c r="AU184" i="19"/>
  <c r="AT184" i="19"/>
  <c r="AS184" i="19"/>
  <c r="AR184" i="19"/>
  <c r="AL184" i="19"/>
  <c r="AF184" i="19"/>
  <c r="AG184" i="19" s="1"/>
  <c r="AH184" i="19" s="1"/>
  <c r="AY183" i="19"/>
  <c r="AX183" i="19"/>
  <c r="AW183" i="19"/>
  <c r="AV183" i="19"/>
  <c r="AU183" i="19"/>
  <c r="AT183" i="19"/>
  <c r="AS183" i="19"/>
  <c r="AR183" i="19"/>
  <c r="AL183" i="19"/>
  <c r="AF183" i="19"/>
  <c r="AG183" i="19" s="1"/>
  <c r="AH183" i="19" s="1"/>
  <c r="AY182" i="19"/>
  <c r="AX182" i="19"/>
  <c r="AW182" i="19"/>
  <c r="AV182" i="19"/>
  <c r="AU182" i="19"/>
  <c r="AT182" i="19"/>
  <c r="AS182" i="19"/>
  <c r="AR182" i="19"/>
  <c r="AL182" i="19"/>
  <c r="AF182" i="19"/>
  <c r="AG182" i="19" s="1"/>
  <c r="AH182" i="19" s="1"/>
  <c r="AY181" i="19"/>
  <c r="AX181" i="19"/>
  <c r="AW181" i="19"/>
  <c r="AV181" i="19"/>
  <c r="AU181" i="19"/>
  <c r="AT181" i="19"/>
  <c r="AS181" i="19"/>
  <c r="AR181" i="19"/>
  <c r="AL181" i="19"/>
  <c r="AF181" i="19"/>
  <c r="AG181" i="19" s="1"/>
  <c r="AH181" i="19" s="1"/>
  <c r="AY180" i="19"/>
  <c r="AX180" i="19"/>
  <c r="AW180" i="19"/>
  <c r="AV180" i="19"/>
  <c r="AU180" i="19"/>
  <c r="AT180" i="19"/>
  <c r="AS180" i="19"/>
  <c r="AR180" i="19"/>
  <c r="AL180" i="19"/>
  <c r="AF180" i="19"/>
  <c r="AG180" i="19" s="1"/>
  <c r="AH180" i="19" s="1"/>
  <c r="AY179" i="19"/>
  <c r="AX179" i="19"/>
  <c r="AW179" i="19"/>
  <c r="AV179" i="19"/>
  <c r="AU179" i="19"/>
  <c r="AT179" i="19"/>
  <c r="AS179" i="19"/>
  <c r="AR179" i="19"/>
  <c r="AL179" i="19"/>
  <c r="AF179" i="19"/>
  <c r="AG179" i="19" s="1"/>
  <c r="AH179" i="19" s="1"/>
  <c r="AY178" i="19"/>
  <c r="AX178" i="19"/>
  <c r="AW178" i="19"/>
  <c r="AV178" i="19"/>
  <c r="AU178" i="19"/>
  <c r="AT178" i="19"/>
  <c r="AS178" i="19"/>
  <c r="AR178" i="19"/>
  <c r="AL178" i="19"/>
  <c r="AF178" i="19"/>
  <c r="AG178" i="19" s="1"/>
  <c r="AH178" i="19" s="1"/>
  <c r="AY177" i="19"/>
  <c r="AX177" i="19"/>
  <c r="AW177" i="19"/>
  <c r="AV177" i="19"/>
  <c r="AU177" i="19"/>
  <c r="AT177" i="19"/>
  <c r="AS177" i="19"/>
  <c r="AR177" i="19"/>
  <c r="AL177" i="19"/>
  <c r="AF177" i="19"/>
  <c r="AG177" i="19" s="1"/>
  <c r="AH177" i="19" s="1"/>
  <c r="AY176" i="19"/>
  <c r="AX176" i="19"/>
  <c r="AW176" i="19"/>
  <c r="AV176" i="19"/>
  <c r="AU176" i="19"/>
  <c r="AT176" i="19"/>
  <c r="AS176" i="19"/>
  <c r="AR176" i="19"/>
  <c r="AL176" i="19"/>
  <c r="AF176" i="19"/>
  <c r="AG176" i="19" s="1"/>
  <c r="AH176" i="19" s="1"/>
  <c r="AY175" i="19"/>
  <c r="AX175" i="19"/>
  <c r="AW175" i="19"/>
  <c r="AV175" i="19"/>
  <c r="AU175" i="19"/>
  <c r="AT175" i="19"/>
  <c r="AS175" i="19"/>
  <c r="AR175" i="19"/>
  <c r="AL175" i="19"/>
  <c r="AF175" i="19"/>
  <c r="AG175" i="19" s="1"/>
  <c r="AH175" i="19" s="1"/>
  <c r="AY174" i="19"/>
  <c r="AX174" i="19"/>
  <c r="AW174" i="19"/>
  <c r="AV174" i="19"/>
  <c r="AU174" i="19"/>
  <c r="AT174" i="19"/>
  <c r="AS174" i="19"/>
  <c r="AR174" i="19"/>
  <c r="AL174" i="19"/>
  <c r="AF174" i="19"/>
  <c r="AG174" i="19" s="1"/>
  <c r="AH174" i="19" s="1"/>
  <c r="AY173" i="19"/>
  <c r="AX173" i="19"/>
  <c r="AW173" i="19"/>
  <c r="AV173" i="19"/>
  <c r="AU173" i="19"/>
  <c r="AT173" i="19"/>
  <c r="AS173" i="19"/>
  <c r="AR173" i="19"/>
  <c r="AL173" i="19"/>
  <c r="AF173" i="19"/>
  <c r="AG173" i="19" s="1"/>
  <c r="AH173" i="19" s="1"/>
  <c r="AY172" i="19"/>
  <c r="AX172" i="19"/>
  <c r="AW172" i="19"/>
  <c r="AV172" i="19"/>
  <c r="AU172" i="19"/>
  <c r="AT172" i="19"/>
  <c r="AS172" i="19"/>
  <c r="AR172" i="19"/>
  <c r="AL172" i="19"/>
  <c r="AF172" i="19"/>
  <c r="AG172" i="19" s="1"/>
  <c r="AH172" i="19" s="1"/>
  <c r="AY171" i="19"/>
  <c r="AX171" i="19"/>
  <c r="AW171" i="19"/>
  <c r="AV171" i="19"/>
  <c r="AU171" i="19"/>
  <c r="AT171" i="19"/>
  <c r="AS171" i="19"/>
  <c r="AR171" i="19"/>
  <c r="AL171" i="19"/>
  <c r="AF171" i="19"/>
  <c r="AG171" i="19" s="1"/>
  <c r="AH171" i="19" s="1"/>
  <c r="AY170" i="19"/>
  <c r="AX170" i="19"/>
  <c r="AW170" i="19"/>
  <c r="AV170" i="19"/>
  <c r="AU170" i="19"/>
  <c r="AT170" i="19"/>
  <c r="AS170" i="19"/>
  <c r="AR170" i="19"/>
  <c r="AL170" i="19"/>
  <c r="AF170" i="19"/>
  <c r="AG170" i="19" s="1"/>
  <c r="AH170" i="19" s="1"/>
  <c r="AY169" i="19"/>
  <c r="AX169" i="19"/>
  <c r="AW169" i="19"/>
  <c r="AV169" i="19"/>
  <c r="AU169" i="19"/>
  <c r="AT169" i="19"/>
  <c r="AS169" i="19"/>
  <c r="AR169" i="19"/>
  <c r="AL169" i="19"/>
  <c r="AF169" i="19"/>
  <c r="AG169" i="19" s="1"/>
  <c r="AH169" i="19" s="1"/>
  <c r="AY168" i="19"/>
  <c r="AX168" i="19"/>
  <c r="AW168" i="19"/>
  <c r="AV168" i="19"/>
  <c r="AU168" i="19"/>
  <c r="AT168" i="19"/>
  <c r="AS168" i="19"/>
  <c r="AR168" i="19"/>
  <c r="AL168" i="19"/>
  <c r="AF168" i="19"/>
  <c r="AG168" i="19" s="1"/>
  <c r="AH168" i="19" s="1"/>
  <c r="AY167" i="19"/>
  <c r="AX167" i="19"/>
  <c r="AW167" i="19"/>
  <c r="AV167" i="19"/>
  <c r="AU167" i="19"/>
  <c r="AT167" i="19"/>
  <c r="AS167" i="19"/>
  <c r="AR167" i="19"/>
  <c r="AL167" i="19"/>
  <c r="AF167" i="19"/>
  <c r="AG167" i="19" s="1"/>
  <c r="AH167" i="19" s="1"/>
  <c r="AY166" i="19"/>
  <c r="AX166" i="19"/>
  <c r="AW166" i="19"/>
  <c r="AV166" i="19"/>
  <c r="AU166" i="19"/>
  <c r="AT166" i="19"/>
  <c r="AS166" i="19"/>
  <c r="AR166" i="19"/>
  <c r="AL166" i="19"/>
  <c r="AF166" i="19"/>
  <c r="AG166" i="19" s="1"/>
  <c r="AH166" i="19" s="1"/>
  <c r="AY165" i="19"/>
  <c r="AX165" i="19"/>
  <c r="AW165" i="19"/>
  <c r="AV165" i="19"/>
  <c r="AU165" i="19"/>
  <c r="AT165" i="19"/>
  <c r="AS165" i="19"/>
  <c r="AR165" i="19"/>
  <c r="AL165" i="19"/>
  <c r="AF165" i="19"/>
  <c r="AG165" i="19" s="1"/>
  <c r="AH165" i="19" s="1"/>
  <c r="AY164" i="19"/>
  <c r="AX164" i="19"/>
  <c r="AW164" i="19"/>
  <c r="AV164" i="19"/>
  <c r="AU164" i="19"/>
  <c r="AT164" i="19"/>
  <c r="AS164" i="19"/>
  <c r="AR164" i="19"/>
  <c r="AL164" i="19"/>
  <c r="AF164" i="19"/>
  <c r="AG164" i="19" s="1"/>
  <c r="AH164" i="19" s="1"/>
  <c r="AY163" i="19"/>
  <c r="AX163" i="19"/>
  <c r="AW163" i="19"/>
  <c r="AV163" i="19"/>
  <c r="AU163" i="19"/>
  <c r="AT163" i="19"/>
  <c r="AS163" i="19"/>
  <c r="AR163" i="19"/>
  <c r="AL163" i="19"/>
  <c r="AF163" i="19"/>
  <c r="AG163" i="19" s="1"/>
  <c r="AH163" i="19" s="1"/>
  <c r="AY162" i="19"/>
  <c r="AX162" i="19"/>
  <c r="AW162" i="19"/>
  <c r="AV162" i="19"/>
  <c r="AU162" i="19"/>
  <c r="AT162" i="19"/>
  <c r="AS162" i="19"/>
  <c r="AR162" i="19"/>
  <c r="AL162" i="19"/>
  <c r="AF162" i="19"/>
  <c r="AG162" i="19" s="1"/>
  <c r="AH162" i="19" s="1"/>
  <c r="AY161" i="19"/>
  <c r="AX161" i="19"/>
  <c r="AW161" i="19"/>
  <c r="AV161" i="19"/>
  <c r="AU161" i="19"/>
  <c r="AT161" i="19"/>
  <c r="AS161" i="19"/>
  <c r="AR161" i="19"/>
  <c r="AL161" i="19"/>
  <c r="AF161" i="19"/>
  <c r="AG161" i="19" s="1"/>
  <c r="AH161" i="19" s="1"/>
  <c r="AY160" i="19"/>
  <c r="AX160" i="19"/>
  <c r="AW160" i="19"/>
  <c r="AV160" i="19"/>
  <c r="AU160" i="19"/>
  <c r="AT160" i="19"/>
  <c r="AS160" i="19"/>
  <c r="AR160" i="19"/>
  <c r="AL160" i="19"/>
  <c r="AF160" i="19"/>
  <c r="AG160" i="19" s="1"/>
  <c r="AH160" i="19" s="1"/>
  <c r="AY159" i="19"/>
  <c r="AX159" i="19"/>
  <c r="AW159" i="19"/>
  <c r="AV159" i="19"/>
  <c r="AU159" i="19"/>
  <c r="AT159" i="19"/>
  <c r="AS159" i="19"/>
  <c r="AR159" i="19"/>
  <c r="AL159" i="19"/>
  <c r="AF159" i="19"/>
  <c r="AG159" i="19" s="1"/>
  <c r="AH159" i="19" s="1"/>
  <c r="AY158" i="19"/>
  <c r="AX158" i="19"/>
  <c r="AW158" i="19"/>
  <c r="AV158" i="19"/>
  <c r="AU158" i="19"/>
  <c r="AT158" i="19"/>
  <c r="AS158" i="19"/>
  <c r="AR158" i="19"/>
  <c r="AL158" i="19"/>
  <c r="AF158" i="19"/>
  <c r="AG158" i="19" s="1"/>
  <c r="AH158" i="19" s="1"/>
  <c r="AY157" i="19"/>
  <c r="AX157" i="19"/>
  <c r="AW157" i="19"/>
  <c r="AV157" i="19"/>
  <c r="AU157" i="19"/>
  <c r="AT157" i="19"/>
  <c r="AS157" i="19"/>
  <c r="AR157" i="19"/>
  <c r="AL157" i="19"/>
  <c r="AF157" i="19"/>
  <c r="AG157" i="19" s="1"/>
  <c r="AH157" i="19" s="1"/>
  <c r="AY156" i="19"/>
  <c r="AX156" i="19"/>
  <c r="AW156" i="19"/>
  <c r="AV156" i="19"/>
  <c r="AU156" i="19"/>
  <c r="AT156" i="19"/>
  <c r="AS156" i="19"/>
  <c r="AR156" i="19"/>
  <c r="AL156" i="19"/>
  <c r="AF156" i="19"/>
  <c r="AG156" i="19" s="1"/>
  <c r="AH156" i="19" s="1"/>
  <c r="AY155" i="19"/>
  <c r="AX155" i="19"/>
  <c r="AW155" i="19"/>
  <c r="AV155" i="19"/>
  <c r="AU155" i="19"/>
  <c r="AT155" i="19"/>
  <c r="AS155" i="19"/>
  <c r="AR155" i="19"/>
  <c r="AL155" i="19"/>
  <c r="AF155" i="19"/>
  <c r="AG155" i="19" s="1"/>
  <c r="AH155" i="19" s="1"/>
  <c r="AY154" i="19"/>
  <c r="AX154" i="19"/>
  <c r="AW154" i="19"/>
  <c r="AV154" i="19"/>
  <c r="AU154" i="19"/>
  <c r="AT154" i="19"/>
  <c r="AS154" i="19"/>
  <c r="AR154" i="19"/>
  <c r="AL154" i="19"/>
  <c r="AF154" i="19"/>
  <c r="AG154" i="19" s="1"/>
  <c r="AH154" i="19" s="1"/>
  <c r="AY153" i="19"/>
  <c r="AX153" i="19"/>
  <c r="AW153" i="19"/>
  <c r="AV153" i="19"/>
  <c r="AU153" i="19"/>
  <c r="AT153" i="19"/>
  <c r="AS153" i="19"/>
  <c r="AR153" i="19"/>
  <c r="AL153" i="19"/>
  <c r="AF153" i="19"/>
  <c r="AG153" i="19" s="1"/>
  <c r="AH153" i="19" s="1"/>
  <c r="AY152" i="19"/>
  <c r="AX152" i="19"/>
  <c r="AW152" i="19"/>
  <c r="AV152" i="19"/>
  <c r="AU152" i="19"/>
  <c r="AT152" i="19"/>
  <c r="AS152" i="19"/>
  <c r="AR152" i="19"/>
  <c r="AL152" i="19"/>
  <c r="AF152" i="19"/>
  <c r="AG152" i="19" s="1"/>
  <c r="AH152" i="19" s="1"/>
  <c r="AY151" i="19"/>
  <c r="AX151" i="19"/>
  <c r="AW151" i="19"/>
  <c r="AV151" i="19"/>
  <c r="AU151" i="19"/>
  <c r="AT151" i="19"/>
  <c r="AS151" i="19"/>
  <c r="AR151" i="19"/>
  <c r="AL151" i="19"/>
  <c r="AF151" i="19"/>
  <c r="AG151" i="19" s="1"/>
  <c r="AH151" i="19" s="1"/>
  <c r="AY150" i="19"/>
  <c r="AX150" i="19"/>
  <c r="AW150" i="19"/>
  <c r="AV150" i="19"/>
  <c r="AU150" i="19"/>
  <c r="AT150" i="19"/>
  <c r="AS150" i="19"/>
  <c r="AR150" i="19"/>
  <c r="AL150" i="19"/>
  <c r="AF150" i="19"/>
  <c r="AG150" i="19" s="1"/>
  <c r="AH150" i="19" s="1"/>
  <c r="AY149" i="19"/>
  <c r="AX149" i="19"/>
  <c r="AW149" i="19"/>
  <c r="AV149" i="19"/>
  <c r="AU149" i="19"/>
  <c r="AT149" i="19"/>
  <c r="AS149" i="19"/>
  <c r="AR149" i="19"/>
  <c r="AL149" i="19"/>
  <c r="AF149" i="19"/>
  <c r="AG149" i="19" s="1"/>
  <c r="AH149" i="19" s="1"/>
  <c r="AY148" i="19"/>
  <c r="AX148" i="19"/>
  <c r="AW148" i="19"/>
  <c r="AV148" i="19"/>
  <c r="AU148" i="19"/>
  <c r="AT148" i="19"/>
  <c r="AS148" i="19"/>
  <c r="AR148" i="19"/>
  <c r="AL148" i="19"/>
  <c r="AF148" i="19"/>
  <c r="AG148" i="19" s="1"/>
  <c r="AH148" i="19" s="1"/>
  <c r="AY147" i="19"/>
  <c r="AX147" i="19"/>
  <c r="AW147" i="19"/>
  <c r="AV147" i="19"/>
  <c r="AU147" i="19"/>
  <c r="AT147" i="19"/>
  <c r="AS147" i="19"/>
  <c r="AR147" i="19"/>
  <c r="AL147" i="19"/>
  <c r="AF147" i="19"/>
  <c r="AG147" i="19" s="1"/>
  <c r="AH147" i="19" s="1"/>
  <c r="AY146" i="19"/>
  <c r="AX146" i="19"/>
  <c r="AW146" i="19"/>
  <c r="AV146" i="19"/>
  <c r="AU146" i="19"/>
  <c r="AT146" i="19"/>
  <c r="AS146" i="19"/>
  <c r="AR146" i="19"/>
  <c r="AL146" i="19"/>
  <c r="AF146" i="19"/>
  <c r="AG146" i="19" s="1"/>
  <c r="AH146" i="19" s="1"/>
  <c r="AY145" i="19"/>
  <c r="AX145" i="19"/>
  <c r="AW145" i="19"/>
  <c r="AV145" i="19"/>
  <c r="AU145" i="19"/>
  <c r="AT145" i="19"/>
  <c r="AS145" i="19"/>
  <c r="AR145" i="19"/>
  <c r="AL145" i="19"/>
  <c r="AF145" i="19"/>
  <c r="AG145" i="19" s="1"/>
  <c r="AH145" i="19" s="1"/>
  <c r="AY144" i="19"/>
  <c r="AX144" i="19"/>
  <c r="AW144" i="19"/>
  <c r="AV144" i="19"/>
  <c r="AU144" i="19"/>
  <c r="AT144" i="19"/>
  <c r="AS144" i="19"/>
  <c r="AR144" i="19"/>
  <c r="AL144" i="19"/>
  <c r="AF144" i="19"/>
  <c r="AG144" i="19" s="1"/>
  <c r="AH144" i="19" s="1"/>
  <c r="AY143" i="19"/>
  <c r="AX143" i="19"/>
  <c r="AW143" i="19"/>
  <c r="AV143" i="19"/>
  <c r="AU143" i="19"/>
  <c r="AT143" i="19"/>
  <c r="AS143" i="19"/>
  <c r="AR143" i="19"/>
  <c r="AL143" i="19"/>
  <c r="AF143" i="19"/>
  <c r="AG143" i="19" s="1"/>
  <c r="AH143" i="19" s="1"/>
  <c r="AY142" i="19"/>
  <c r="AX142" i="19"/>
  <c r="AW142" i="19"/>
  <c r="AV142" i="19"/>
  <c r="AU142" i="19"/>
  <c r="AT142" i="19"/>
  <c r="AS142" i="19"/>
  <c r="AR142" i="19"/>
  <c r="AL142" i="19"/>
  <c r="AF142" i="19"/>
  <c r="AG142" i="19" s="1"/>
  <c r="AH142" i="19" s="1"/>
  <c r="AY141" i="19"/>
  <c r="AX141" i="19"/>
  <c r="AW141" i="19"/>
  <c r="AV141" i="19"/>
  <c r="AU141" i="19"/>
  <c r="AT141" i="19"/>
  <c r="AS141" i="19"/>
  <c r="AR141" i="19"/>
  <c r="AL141" i="19"/>
  <c r="AF141" i="19"/>
  <c r="AG141" i="19" s="1"/>
  <c r="AH141" i="19" s="1"/>
  <c r="AY140" i="19"/>
  <c r="AX140" i="19"/>
  <c r="AW140" i="19"/>
  <c r="AV140" i="19"/>
  <c r="AU140" i="19"/>
  <c r="AT140" i="19"/>
  <c r="AS140" i="19"/>
  <c r="AR140" i="19"/>
  <c r="AL140" i="19"/>
  <c r="AF140" i="19"/>
  <c r="AG140" i="19" s="1"/>
  <c r="AH140" i="19" s="1"/>
  <c r="AY139" i="19"/>
  <c r="AX139" i="19"/>
  <c r="AW139" i="19"/>
  <c r="AV139" i="19"/>
  <c r="AU139" i="19"/>
  <c r="AT139" i="19"/>
  <c r="AS139" i="19"/>
  <c r="AR139" i="19"/>
  <c r="AL139" i="19"/>
  <c r="AF139" i="19"/>
  <c r="AG139" i="19" s="1"/>
  <c r="AH139" i="19" s="1"/>
  <c r="AY138" i="19"/>
  <c r="AX138" i="19"/>
  <c r="AW138" i="19"/>
  <c r="AV138" i="19"/>
  <c r="AU138" i="19"/>
  <c r="AT138" i="19"/>
  <c r="AS138" i="19"/>
  <c r="AR138" i="19"/>
  <c r="AL138" i="19"/>
  <c r="AF138" i="19"/>
  <c r="AG138" i="19" s="1"/>
  <c r="AH138" i="19" s="1"/>
  <c r="AY137" i="19"/>
  <c r="AX137" i="19"/>
  <c r="AW137" i="19"/>
  <c r="AV137" i="19"/>
  <c r="AU137" i="19"/>
  <c r="AT137" i="19"/>
  <c r="AS137" i="19"/>
  <c r="AR137" i="19"/>
  <c r="AL137" i="19"/>
  <c r="AF137" i="19"/>
  <c r="AG137" i="19" s="1"/>
  <c r="AH137" i="19" s="1"/>
  <c r="AY136" i="19"/>
  <c r="AX136" i="19"/>
  <c r="AW136" i="19"/>
  <c r="AV136" i="19"/>
  <c r="AU136" i="19"/>
  <c r="AT136" i="19"/>
  <c r="AS136" i="19"/>
  <c r="AR136" i="19"/>
  <c r="AL136" i="19"/>
  <c r="AF136" i="19"/>
  <c r="AG136" i="19" s="1"/>
  <c r="AH136" i="19" s="1"/>
  <c r="AY135" i="19"/>
  <c r="AX135" i="19"/>
  <c r="AW135" i="19"/>
  <c r="AV135" i="19"/>
  <c r="AU135" i="19"/>
  <c r="AT135" i="19"/>
  <c r="AS135" i="19"/>
  <c r="AR135" i="19"/>
  <c r="AL135" i="19"/>
  <c r="AF135" i="19"/>
  <c r="AG135" i="19" s="1"/>
  <c r="AH135" i="19" s="1"/>
  <c r="AY134" i="19"/>
  <c r="AX134" i="19"/>
  <c r="AW134" i="19"/>
  <c r="AV134" i="19"/>
  <c r="AU134" i="19"/>
  <c r="AT134" i="19"/>
  <c r="AS134" i="19"/>
  <c r="AR134" i="19"/>
  <c r="AL134" i="19"/>
  <c r="AF134" i="19"/>
  <c r="AG134" i="19" s="1"/>
  <c r="AH134" i="19" s="1"/>
  <c r="AY133" i="19"/>
  <c r="AX133" i="19"/>
  <c r="AW133" i="19"/>
  <c r="AV133" i="19"/>
  <c r="AU133" i="19"/>
  <c r="AT133" i="19"/>
  <c r="AS133" i="19"/>
  <c r="AR133" i="19"/>
  <c r="AL133" i="19"/>
  <c r="AF133" i="19"/>
  <c r="AG133" i="19" s="1"/>
  <c r="AH133" i="19" s="1"/>
  <c r="AY132" i="19"/>
  <c r="AX132" i="19"/>
  <c r="AW132" i="19"/>
  <c r="AV132" i="19"/>
  <c r="AU132" i="19"/>
  <c r="AT132" i="19"/>
  <c r="AS132" i="19"/>
  <c r="AR132" i="19"/>
  <c r="AL132" i="19"/>
  <c r="AF132" i="19"/>
  <c r="AG132" i="19" s="1"/>
  <c r="AH132" i="19" s="1"/>
  <c r="AY131" i="19"/>
  <c r="AX131" i="19"/>
  <c r="AW131" i="19"/>
  <c r="AV131" i="19"/>
  <c r="AU131" i="19"/>
  <c r="AT131" i="19"/>
  <c r="AS131" i="19"/>
  <c r="AR131" i="19"/>
  <c r="AL131" i="19"/>
  <c r="AF131" i="19"/>
  <c r="AG131" i="19" s="1"/>
  <c r="AH131" i="19" s="1"/>
  <c r="AY130" i="19"/>
  <c r="AX130" i="19"/>
  <c r="AW130" i="19"/>
  <c r="AV130" i="19"/>
  <c r="AU130" i="19"/>
  <c r="AT130" i="19"/>
  <c r="AS130" i="19"/>
  <c r="AR130" i="19"/>
  <c r="AL130" i="19"/>
  <c r="AF130" i="19"/>
  <c r="AG130" i="19" s="1"/>
  <c r="AH130" i="19" s="1"/>
  <c r="AY129" i="19"/>
  <c r="AX129" i="19"/>
  <c r="AW129" i="19"/>
  <c r="AV129" i="19"/>
  <c r="AU129" i="19"/>
  <c r="AT129" i="19"/>
  <c r="AS129" i="19"/>
  <c r="AR129" i="19"/>
  <c r="AL129" i="19"/>
  <c r="AF129" i="19"/>
  <c r="AG129" i="19" s="1"/>
  <c r="AH129" i="19" s="1"/>
  <c r="AY128" i="19"/>
  <c r="AX128" i="19"/>
  <c r="AW128" i="19"/>
  <c r="AV128" i="19"/>
  <c r="AU128" i="19"/>
  <c r="AT128" i="19"/>
  <c r="AS128" i="19"/>
  <c r="AR128" i="19"/>
  <c r="AL128" i="19"/>
  <c r="AF128" i="19"/>
  <c r="AG128" i="19" s="1"/>
  <c r="AH128" i="19" s="1"/>
  <c r="AY127" i="19"/>
  <c r="AX127" i="19"/>
  <c r="AW127" i="19"/>
  <c r="AV127" i="19"/>
  <c r="AU127" i="19"/>
  <c r="AT127" i="19"/>
  <c r="AS127" i="19"/>
  <c r="AR127" i="19"/>
  <c r="AL127" i="19"/>
  <c r="AF127" i="19"/>
  <c r="AG127" i="19" s="1"/>
  <c r="AH127" i="19" s="1"/>
  <c r="AY126" i="19"/>
  <c r="AX126" i="19"/>
  <c r="AW126" i="19"/>
  <c r="AV126" i="19"/>
  <c r="AU126" i="19"/>
  <c r="AT126" i="19"/>
  <c r="AS126" i="19"/>
  <c r="AR126" i="19"/>
  <c r="AL126" i="19"/>
  <c r="AF126" i="19"/>
  <c r="AG126" i="19" s="1"/>
  <c r="AH126" i="19" s="1"/>
  <c r="AY125" i="19"/>
  <c r="AX125" i="19"/>
  <c r="AW125" i="19"/>
  <c r="AV125" i="19"/>
  <c r="AU125" i="19"/>
  <c r="AT125" i="19"/>
  <c r="AS125" i="19"/>
  <c r="AR125" i="19"/>
  <c r="AL125" i="19"/>
  <c r="AF125" i="19"/>
  <c r="AG125" i="19" s="1"/>
  <c r="AH125" i="19" s="1"/>
  <c r="AY124" i="19"/>
  <c r="AX124" i="19"/>
  <c r="AW124" i="19"/>
  <c r="AV124" i="19"/>
  <c r="AU124" i="19"/>
  <c r="AT124" i="19"/>
  <c r="AS124" i="19"/>
  <c r="AR124" i="19"/>
  <c r="AL124" i="19"/>
  <c r="AF124" i="19"/>
  <c r="AG124" i="19" s="1"/>
  <c r="AH124" i="19" s="1"/>
  <c r="AY123" i="19"/>
  <c r="AX123" i="19"/>
  <c r="AW123" i="19"/>
  <c r="AV123" i="19"/>
  <c r="AU123" i="19"/>
  <c r="AT123" i="19"/>
  <c r="AS123" i="19"/>
  <c r="AR123" i="19"/>
  <c r="AL123" i="19"/>
  <c r="AF123" i="19"/>
  <c r="AG123" i="19" s="1"/>
  <c r="AH123" i="19" s="1"/>
  <c r="AY122" i="19"/>
  <c r="AX122" i="19"/>
  <c r="AW122" i="19"/>
  <c r="AV122" i="19"/>
  <c r="AU122" i="19"/>
  <c r="AT122" i="19"/>
  <c r="AS122" i="19"/>
  <c r="AR122" i="19"/>
  <c r="AL122" i="19"/>
  <c r="AF122" i="19"/>
  <c r="AG122" i="19" s="1"/>
  <c r="AH122" i="19" s="1"/>
  <c r="AY121" i="19"/>
  <c r="AX121" i="19"/>
  <c r="AW121" i="19"/>
  <c r="AV121" i="19"/>
  <c r="AU121" i="19"/>
  <c r="AT121" i="19"/>
  <c r="AS121" i="19"/>
  <c r="AR121" i="19"/>
  <c r="AL121" i="19"/>
  <c r="AF121" i="19"/>
  <c r="AG121" i="19" s="1"/>
  <c r="AH121" i="19" s="1"/>
  <c r="AY120" i="19"/>
  <c r="AX120" i="19"/>
  <c r="AW120" i="19"/>
  <c r="AV120" i="19"/>
  <c r="AU120" i="19"/>
  <c r="AT120" i="19"/>
  <c r="AS120" i="19"/>
  <c r="AR120" i="19"/>
  <c r="AL120" i="19"/>
  <c r="AF120" i="19"/>
  <c r="AG120" i="19" s="1"/>
  <c r="AH120" i="19" s="1"/>
  <c r="AY119" i="19"/>
  <c r="AX119" i="19"/>
  <c r="AW119" i="19"/>
  <c r="AV119" i="19"/>
  <c r="AU119" i="19"/>
  <c r="AT119" i="19"/>
  <c r="AS119" i="19"/>
  <c r="AR119" i="19"/>
  <c r="AL119" i="19"/>
  <c r="AF119" i="19"/>
  <c r="AG119" i="19" s="1"/>
  <c r="AH119" i="19" s="1"/>
  <c r="AY118" i="19"/>
  <c r="AX118" i="19"/>
  <c r="AW118" i="19"/>
  <c r="AV118" i="19"/>
  <c r="AU118" i="19"/>
  <c r="AT118" i="19"/>
  <c r="AS118" i="19"/>
  <c r="AR118" i="19"/>
  <c r="AL118" i="19"/>
  <c r="AF118" i="19"/>
  <c r="AG118" i="19" s="1"/>
  <c r="AH118" i="19" s="1"/>
  <c r="AY117" i="19"/>
  <c r="AX117" i="19"/>
  <c r="AW117" i="19"/>
  <c r="AV117" i="19"/>
  <c r="AU117" i="19"/>
  <c r="AT117" i="19"/>
  <c r="AS117" i="19"/>
  <c r="AR117" i="19"/>
  <c r="AL117" i="19"/>
  <c r="AF117" i="19"/>
  <c r="AG117" i="19" s="1"/>
  <c r="AH117" i="19" s="1"/>
  <c r="AY116" i="19"/>
  <c r="AX116" i="19"/>
  <c r="AW116" i="19"/>
  <c r="AV116" i="19"/>
  <c r="AU116" i="19"/>
  <c r="AT116" i="19"/>
  <c r="AS116" i="19"/>
  <c r="AR116" i="19"/>
  <c r="AL116" i="19"/>
  <c r="AF116" i="19"/>
  <c r="AG116" i="19" s="1"/>
  <c r="AH116" i="19" s="1"/>
  <c r="AY115" i="19"/>
  <c r="AX115" i="19"/>
  <c r="AW115" i="19"/>
  <c r="AV115" i="19"/>
  <c r="AU115" i="19"/>
  <c r="AT115" i="19"/>
  <c r="AS115" i="19"/>
  <c r="AR115" i="19"/>
  <c r="AL115" i="19"/>
  <c r="AF115" i="19"/>
  <c r="AG115" i="19" s="1"/>
  <c r="AH115" i="19" s="1"/>
  <c r="AY114" i="19"/>
  <c r="AX114" i="19"/>
  <c r="AW114" i="19"/>
  <c r="AV114" i="19"/>
  <c r="AU114" i="19"/>
  <c r="AT114" i="19"/>
  <c r="AS114" i="19"/>
  <c r="AR114" i="19"/>
  <c r="AL114" i="19"/>
  <c r="AF114" i="19"/>
  <c r="AG114" i="19" s="1"/>
  <c r="AH114" i="19" s="1"/>
  <c r="AY113" i="19"/>
  <c r="AX113" i="19"/>
  <c r="AW113" i="19"/>
  <c r="AV113" i="19"/>
  <c r="AU113" i="19"/>
  <c r="AT113" i="19"/>
  <c r="AS113" i="19"/>
  <c r="AR113" i="19"/>
  <c r="AL113" i="19"/>
  <c r="AF113" i="19"/>
  <c r="AG113" i="19" s="1"/>
  <c r="AH113" i="19" s="1"/>
  <c r="AY112" i="19"/>
  <c r="AX112" i="19"/>
  <c r="AW112" i="19"/>
  <c r="AV112" i="19"/>
  <c r="AU112" i="19"/>
  <c r="AT112" i="19"/>
  <c r="AS112" i="19"/>
  <c r="AR112" i="19"/>
  <c r="AL112" i="19"/>
  <c r="AF112" i="19"/>
  <c r="AG112" i="19" s="1"/>
  <c r="AH112" i="19" s="1"/>
  <c r="AY111" i="19"/>
  <c r="AX111" i="19"/>
  <c r="AW111" i="19"/>
  <c r="AV111" i="19"/>
  <c r="AU111" i="19"/>
  <c r="AT111" i="19"/>
  <c r="AS111" i="19"/>
  <c r="AR111" i="19"/>
  <c r="AL111" i="19"/>
  <c r="AF111" i="19"/>
  <c r="AG111" i="19" s="1"/>
  <c r="AH111" i="19" s="1"/>
  <c r="AY110" i="19"/>
  <c r="AX110" i="19"/>
  <c r="AW110" i="19"/>
  <c r="AV110" i="19"/>
  <c r="AU110" i="19"/>
  <c r="AT110" i="19"/>
  <c r="AS110" i="19"/>
  <c r="AR110" i="19"/>
  <c r="AL110" i="19"/>
  <c r="AF110" i="19"/>
  <c r="AG110" i="19" s="1"/>
  <c r="AH110" i="19" s="1"/>
  <c r="AY109" i="19"/>
  <c r="AX109" i="19"/>
  <c r="AW109" i="19"/>
  <c r="AV109" i="19"/>
  <c r="AU109" i="19"/>
  <c r="AT109" i="19"/>
  <c r="AS109" i="19"/>
  <c r="AR109" i="19"/>
  <c r="AL109" i="19"/>
  <c r="AF109" i="19"/>
  <c r="AG109" i="19" s="1"/>
  <c r="AH109" i="19" s="1"/>
  <c r="AY108" i="19"/>
  <c r="AX108" i="19"/>
  <c r="AW108" i="19"/>
  <c r="AV108" i="19"/>
  <c r="AU108" i="19"/>
  <c r="AT108" i="19"/>
  <c r="AS108" i="19"/>
  <c r="AR108" i="19"/>
  <c r="AL108" i="19"/>
  <c r="AF108" i="19"/>
  <c r="AG108" i="19" s="1"/>
  <c r="AH108" i="19" s="1"/>
  <c r="AY107" i="19"/>
  <c r="AX107" i="19"/>
  <c r="AW107" i="19"/>
  <c r="AV107" i="19"/>
  <c r="AU107" i="19"/>
  <c r="AT107" i="19"/>
  <c r="AS107" i="19"/>
  <c r="AR107" i="19"/>
  <c r="AL107" i="19"/>
  <c r="AF107" i="19"/>
  <c r="AG107" i="19" s="1"/>
  <c r="AH107" i="19" s="1"/>
  <c r="AY106" i="19"/>
  <c r="AX106" i="19"/>
  <c r="AW106" i="19"/>
  <c r="AV106" i="19"/>
  <c r="AU106" i="19"/>
  <c r="AT106" i="19"/>
  <c r="AS106" i="19"/>
  <c r="AR106" i="19"/>
  <c r="AL106" i="19"/>
  <c r="AF106" i="19"/>
  <c r="AG106" i="19" s="1"/>
  <c r="AH106" i="19" s="1"/>
  <c r="AY105" i="19"/>
  <c r="AX105" i="19"/>
  <c r="AW105" i="19"/>
  <c r="AV105" i="19"/>
  <c r="AU105" i="19"/>
  <c r="AT105" i="19"/>
  <c r="AS105" i="19"/>
  <c r="AR105" i="19"/>
  <c r="AL105" i="19"/>
  <c r="AF105" i="19"/>
  <c r="AG105" i="19" s="1"/>
  <c r="AH105" i="19" s="1"/>
  <c r="AY104" i="19"/>
  <c r="AX104" i="19"/>
  <c r="AW104" i="19"/>
  <c r="AV104" i="19"/>
  <c r="AU104" i="19"/>
  <c r="AT104" i="19"/>
  <c r="AS104" i="19"/>
  <c r="AR104" i="19"/>
  <c r="AL104" i="19"/>
  <c r="AF104" i="19"/>
  <c r="AG104" i="19" s="1"/>
  <c r="AH104" i="19" s="1"/>
  <c r="AY103" i="19"/>
  <c r="AX103" i="19"/>
  <c r="AW103" i="19"/>
  <c r="AV103" i="19"/>
  <c r="AU103" i="19"/>
  <c r="AT103" i="19"/>
  <c r="AS103" i="19"/>
  <c r="AR103" i="19"/>
  <c r="AL103" i="19"/>
  <c r="AF103" i="19"/>
  <c r="AG103" i="19" s="1"/>
  <c r="AH103" i="19" s="1"/>
  <c r="AY102" i="19"/>
  <c r="AX102" i="19"/>
  <c r="AW102" i="19"/>
  <c r="AV102" i="19"/>
  <c r="AU102" i="19"/>
  <c r="AT102" i="19"/>
  <c r="AS102" i="19"/>
  <c r="AR102" i="19"/>
  <c r="AL102" i="19"/>
  <c r="AF102" i="19"/>
  <c r="AG102" i="19" s="1"/>
  <c r="AH102" i="19" s="1"/>
  <c r="AY101" i="19"/>
  <c r="AX101" i="19"/>
  <c r="AW101" i="19"/>
  <c r="AV101" i="19"/>
  <c r="AU101" i="19"/>
  <c r="AT101" i="19"/>
  <c r="AS101" i="19"/>
  <c r="AR101" i="19"/>
  <c r="AL101" i="19"/>
  <c r="AF101" i="19"/>
  <c r="AG101" i="19" s="1"/>
  <c r="AH101" i="19" s="1"/>
  <c r="AY100" i="19"/>
  <c r="AX100" i="19"/>
  <c r="AW100" i="19"/>
  <c r="AV100" i="19"/>
  <c r="AU100" i="19"/>
  <c r="AT100" i="19"/>
  <c r="AS100" i="19"/>
  <c r="AR100" i="19"/>
  <c r="AL100" i="19"/>
  <c r="AF100" i="19"/>
  <c r="AG100" i="19" s="1"/>
  <c r="AH100" i="19" s="1"/>
  <c r="AY99" i="19"/>
  <c r="AX99" i="19"/>
  <c r="AW99" i="19"/>
  <c r="AV99" i="19"/>
  <c r="AU99" i="19"/>
  <c r="AT99" i="19"/>
  <c r="AS99" i="19"/>
  <c r="AR99" i="19"/>
  <c r="AL99" i="19"/>
  <c r="AF99" i="19"/>
  <c r="AG99" i="19" s="1"/>
  <c r="AH99" i="19" s="1"/>
  <c r="AY98" i="19"/>
  <c r="AX98" i="19"/>
  <c r="AW98" i="19"/>
  <c r="AV98" i="19"/>
  <c r="AU98" i="19"/>
  <c r="AT98" i="19"/>
  <c r="AS98" i="19"/>
  <c r="AR98" i="19"/>
  <c r="AL98" i="19"/>
  <c r="AF98" i="19"/>
  <c r="AG98" i="19" s="1"/>
  <c r="AH98" i="19" s="1"/>
  <c r="AY97" i="19"/>
  <c r="AX97" i="19"/>
  <c r="AW97" i="19"/>
  <c r="AV97" i="19"/>
  <c r="AU97" i="19"/>
  <c r="AT97" i="19"/>
  <c r="AS97" i="19"/>
  <c r="AR97" i="19"/>
  <c r="AL97" i="19"/>
  <c r="AF97" i="19"/>
  <c r="AG97" i="19" s="1"/>
  <c r="AH97" i="19" s="1"/>
  <c r="AY96" i="19"/>
  <c r="AX96" i="19"/>
  <c r="AW96" i="19"/>
  <c r="AV96" i="19"/>
  <c r="AU96" i="19"/>
  <c r="AT96" i="19"/>
  <c r="AS96" i="19"/>
  <c r="AR96" i="19"/>
  <c r="AL96" i="19"/>
  <c r="AF96" i="19"/>
  <c r="AG96" i="19" s="1"/>
  <c r="AH96" i="19" s="1"/>
  <c r="AY95" i="19"/>
  <c r="AX95" i="19"/>
  <c r="AW95" i="19"/>
  <c r="AV95" i="19"/>
  <c r="AU95" i="19"/>
  <c r="AT95" i="19"/>
  <c r="AS95" i="19"/>
  <c r="AR95" i="19"/>
  <c r="AL95" i="19"/>
  <c r="AF95" i="19"/>
  <c r="AG95" i="19" s="1"/>
  <c r="AH95" i="19" s="1"/>
  <c r="AY94" i="19"/>
  <c r="AX94" i="19"/>
  <c r="AW94" i="19"/>
  <c r="AV94" i="19"/>
  <c r="AU94" i="19"/>
  <c r="AT94" i="19"/>
  <c r="AS94" i="19"/>
  <c r="AR94" i="19"/>
  <c r="AL94" i="19"/>
  <c r="AF94" i="19"/>
  <c r="AG94" i="19" s="1"/>
  <c r="AH94" i="19" s="1"/>
  <c r="AF93" i="19"/>
  <c r="AG93" i="19" s="1"/>
  <c r="AH93" i="19" s="1"/>
  <c r="AF92" i="19"/>
  <c r="AG92" i="19" s="1"/>
  <c r="AH92" i="19" s="1"/>
  <c r="AF91" i="19"/>
  <c r="AG91" i="19" s="1"/>
  <c r="AH91" i="19" s="1"/>
  <c r="AF90" i="19"/>
  <c r="AG90" i="19" s="1"/>
  <c r="AH90" i="19" s="1"/>
  <c r="AF89" i="19"/>
  <c r="AG89" i="19" s="1"/>
  <c r="AH89" i="19" s="1"/>
  <c r="AF88" i="19"/>
  <c r="AG88" i="19" s="1"/>
  <c r="AH88" i="19" s="1"/>
  <c r="AF87" i="19"/>
  <c r="AG87" i="19" s="1"/>
  <c r="AH87" i="19" s="1"/>
  <c r="AF86" i="19"/>
  <c r="AG86" i="19" s="1"/>
  <c r="AH86" i="19" s="1"/>
  <c r="AF85" i="19"/>
  <c r="AG85" i="19" s="1"/>
  <c r="AH85" i="19" s="1"/>
  <c r="AF84" i="19"/>
  <c r="AG84" i="19" s="1"/>
  <c r="AH84" i="19" s="1"/>
  <c r="AF83" i="19"/>
  <c r="AG83" i="19" s="1"/>
  <c r="AH83" i="19" s="1"/>
  <c r="AF82" i="19"/>
  <c r="AG82" i="19" s="1"/>
  <c r="AH82" i="19" s="1"/>
  <c r="AF81" i="19"/>
  <c r="AG81" i="19" s="1"/>
  <c r="AH81" i="19" s="1"/>
  <c r="AF80" i="19"/>
  <c r="AG80" i="19" s="1"/>
  <c r="AH80" i="19" s="1"/>
  <c r="AF79" i="19"/>
  <c r="AG79" i="19" s="1"/>
  <c r="AH79" i="19" s="1"/>
  <c r="AF78" i="19"/>
  <c r="AG78" i="19" s="1"/>
  <c r="AH78" i="19" s="1"/>
  <c r="AF77" i="19"/>
  <c r="AG77" i="19" s="1"/>
  <c r="AH77" i="19" s="1"/>
  <c r="AF76" i="19"/>
  <c r="AG76" i="19" s="1"/>
  <c r="AH76" i="19" s="1"/>
  <c r="AF75" i="19"/>
  <c r="AG75" i="19" s="1"/>
  <c r="AH75" i="19" s="1"/>
  <c r="AF74" i="19"/>
  <c r="AG74" i="19" s="1"/>
  <c r="AH74" i="19" s="1"/>
  <c r="AF73" i="19"/>
  <c r="AG73" i="19" s="1"/>
  <c r="AH73" i="19" s="1"/>
  <c r="AF72" i="19"/>
  <c r="AG72" i="19" s="1"/>
  <c r="AH72" i="19" s="1"/>
  <c r="AF71" i="19"/>
  <c r="AG71" i="19" s="1"/>
  <c r="AH71" i="19" s="1"/>
  <c r="AF70" i="19"/>
  <c r="AG70" i="19" s="1"/>
  <c r="AH70" i="19" s="1"/>
  <c r="AF69" i="19"/>
  <c r="AG69" i="19" s="1"/>
  <c r="AH69" i="19" s="1"/>
  <c r="AF68" i="19"/>
  <c r="AG68" i="19" s="1"/>
  <c r="AH68" i="19" s="1"/>
  <c r="AF67" i="19"/>
  <c r="AG67" i="19" s="1"/>
  <c r="AH67" i="19" s="1"/>
  <c r="AF66" i="19"/>
  <c r="AG66" i="19" s="1"/>
  <c r="AH66" i="19" s="1"/>
  <c r="AF65" i="19"/>
  <c r="AG65" i="19" s="1"/>
  <c r="AH65" i="19" s="1"/>
  <c r="AF64" i="19"/>
  <c r="AG64" i="19" s="1"/>
  <c r="AH64" i="19" s="1"/>
  <c r="AF63" i="19"/>
  <c r="AG63" i="19" s="1"/>
  <c r="AH63" i="19" s="1"/>
  <c r="AF62" i="19"/>
  <c r="AG62" i="19" s="1"/>
  <c r="AH62" i="19" s="1"/>
  <c r="AF61" i="19"/>
  <c r="AG61" i="19" s="1"/>
  <c r="AH61" i="19" s="1"/>
  <c r="AF60" i="19"/>
  <c r="AG60" i="19" s="1"/>
  <c r="AH60" i="19" s="1"/>
  <c r="AF59" i="19"/>
  <c r="AG59" i="19" s="1"/>
  <c r="AH59" i="19" s="1"/>
  <c r="AF58" i="19"/>
  <c r="AG58" i="19" s="1"/>
  <c r="AH58" i="19" s="1"/>
  <c r="AF57" i="19"/>
  <c r="AG57" i="19" s="1"/>
  <c r="AH57" i="19" s="1"/>
  <c r="AF56" i="19"/>
  <c r="AG56" i="19" s="1"/>
  <c r="AH56" i="19" s="1"/>
  <c r="AF55" i="19"/>
  <c r="AG55" i="19" s="1"/>
  <c r="AH55" i="19" s="1"/>
  <c r="AF54" i="19"/>
  <c r="AG54" i="19" s="1"/>
  <c r="AH54" i="19" s="1"/>
  <c r="AF53" i="19"/>
  <c r="AG53" i="19" s="1"/>
  <c r="AH53" i="19" s="1"/>
  <c r="AF52" i="19"/>
  <c r="AG52" i="19" s="1"/>
  <c r="AH52" i="19" s="1"/>
  <c r="AF51" i="19"/>
  <c r="AG51" i="19" s="1"/>
  <c r="AH51" i="19" s="1"/>
  <c r="AF50" i="19"/>
  <c r="AG50" i="19" s="1"/>
  <c r="AH50" i="19" s="1"/>
  <c r="AF49" i="19"/>
  <c r="AG49" i="19" s="1"/>
  <c r="AH49" i="19" s="1"/>
  <c r="AF48" i="19"/>
  <c r="AG48" i="19" s="1"/>
  <c r="AH48" i="19" s="1"/>
  <c r="AF47" i="19"/>
  <c r="AG47" i="19" s="1"/>
  <c r="AH47" i="19" s="1"/>
  <c r="AF46" i="19"/>
  <c r="AG46" i="19" s="1"/>
  <c r="AH46" i="19" s="1"/>
  <c r="AF45" i="19"/>
  <c r="AG45" i="19" s="1"/>
  <c r="AH45" i="19" s="1"/>
  <c r="AF44" i="19"/>
  <c r="AG44" i="19" s="1"/>
  <c r="AH44" i="19" s="1"/>
  <c r="AF43" i="19"/>
  <c r="AG43" i="19" s="1"/>
  <c r="AH43" i="19" s="1"/>
  <c r="AF42" i="19"/>
  <c r="AG42" i="19" s="1"/>
  <c r="AH42" i="19" s="1"/>
  <c r="AF41" i="19"/>
  <c r="AG41" i="19" s="1"/>
  <c r="AH41" i="19" s="1"/>
  <c r="AF40" i="19"/>
  <c r="AG40" i="19" s="1"/>
  <c r="AH40" i="19" s="1"/>
  <c r="AF39" i="19"/>
  <c r="AG39" i="19" s="1"/>
  <c r="AH39" i="19" s="1"/>
  <c r="AF38" i="19"/>
  <c r="AG38" i="19" s="1"/>
  <c r="AH38" i="19" s="1"/>
  <c r="AF37" i="19"/>
  <c r="AG37" i="19" s="1"/>
  <c r="AH37" i="19" s="1"/>
  <c r="AF36" i="19"/>
  <c r="AG36" i="19" s="1"/>
  <c r="AH36" i="19" s="1"/>
  <c r="AF35" i="19"/>
  <c r="AG35" i="19" s="1"/>
  <c r="AH35" i="19" s="1"/>
  <c r="AF34" i="19"/>
  <c r="AG34" i="19" s="1"/>
  <c r="AH34" i="19" s="1"/>
  <c r="AF33" i="19"/>
  <c r="AG33" i="19" s="1"/>
  <c r="AH33" i="19" s="1"/>
  <c r="AF32" i="19"/>
  <c r="AG32" i="19" s="1"/>
  <c r="AH32" i="19" s="1"/>
  <c r="AF31" i="19"/>
  <c r="AG31" i="19" s="1"/>
  <c r="AH31" i="19" s="1"/>
  <c r="AF30" i="19"/>
  <c r="AG30" i="19" s="1"/>
  <c r="AH30" i="19" s="1"/>
  <c r="AF29" i="19"/>
  <c r="AG29" i="19" s="1"/>
  <c r="AH29" i="19" s="1"/>
  <c r="AF28" i="19"/>
  <c r="AG28" i="19" s="1"/>
  <c r="AH28" i="19" s="1"/>
  <c r="AF27" i="19"/>
  <c r="AG27" i="19" s="1"/>
  <c r="AH27" i="19" s="1"/>
  <c r="AF26" i="19"/>
  <c r="AG26" i="19" s="1"/>
  <c r="AH26" i="19" s="1"/>
  <c r="AF25" i="19"/>
  <c r="AG25" i="19" s="1"/>
  <c r="AH25" i="19" s="1"/>
  <c r="AF24" i="19"/>
  <c r="AG24" i="19" s="1"/>
  <c r="AH24" i="19" s="1"/>
  <c r="AF23" i="19"/>
  <c r="AG23" i="19" s="1"/>
  <c r="AH23" i="19" s="1"/>
  <c r="AF22" i="19"/>
  <c r="AG22" i="19" s="1"/>
  <c r="AH22" i="19" s="1"/>
  <c r="AF21" i="19"/>
  <c r="AG21" i="19" s="1"/>
  <c r="AH21" i="19" s="1"/>
  <c r="AF20" i="19"/>
  <c r="AG20" i="19" s="1"/>
  <c r="AH20" i="19" s="1"/>
  <c r="AF19" i="19"/>
  <c r="AG19" i="19" s="1"/>
  <c r="AH19" i="19" s="1"/>
  <c r="AF18" i="19"/>
  <c r="AG18" i="19" s="1"/>
  <c r="AH18" i="19" s="1"/>
  <c r="AF17" i="19"/>
  <c r="AG17" i="19" s="1"/>
  <c r="AH17" i="19" s="1"/>
  <c r="AF16" i="19"/>
  <c r="AG16" i="19" s="1"/>
  <c r="AH16" i="19" s="1"/>
  <c r="AF15" i="19"/>
  <c r="AG15" i="19" s="1"/>
  <c r="AH15" i="19" s="1"/>
  <c r="AF14" i="19"/>
  <c r="AG14" i="19" s="1"/>
  <c r="AH14" i="19" s="1"/>
  <c r="AF13" i="19"/>
  <c r="AG13" i="19" s="1"/>
  <c r="AH13" i="19" s="1"/>
  <c r="AF12" i="19"/>
  <c r="AG12" i="19" s="1"/>
  <c r="AH12" i="19" s="1"/>
  <c r="AF11" i="19"/>
  <c r="AG11" i="19" s="1"/>
  <c r="AH11" i="19" s="1"/>
  <c r="AF10" i="19"/>
  <c r="AG10" i="19" s="1"/>
  <c r="AH10" i="19" s="1"/>
  <c r="AF9" i="19"/>
  <c r="AG9" i="19" s="1"/>
  <c r="AH9" i="19" s="1"/>
  <c r="AF8" i="19"/>
  <c r="AG8" i="19" s="1"/>
  <c r="AH8" i="19" s="1"/>
  <c r="AF7" i="19"/>
  <c r="AG7" i="19" s="1"/>
  <c r="AH7" i="19" s="1"/>
  <c r="AF6" i="19"/>
  <c r="AG6" i="19" s="1"/>
  <c r="AH6" i="19" s="1"/>
  <c r="AF5" i="19"/>
  <c r="AG5" i="19" s="1"/>
  <c r="AH5" i="19" s="1"/>
  <c r="AF4" i="19"/>
  <c r="AG4" i="19" s="1"/>
  <c r="AH4" i="19" s="1"/>
  <c r="AY203" i="18"/>
  <c r="AX203" i="18"/>
  <c r="AW203" i="18"/>
  <c r="AV203" i="18"/>
  <c r="AU203" i="18"/>
  <c r="AT203" i="18"/>
  <c r="AS203" i="18"/>
  <c r="AR203" i="18"/>
  <c r="AL203" i="18"/>
  <c r="AF203" i="18"/>
  <c r="AG203" i="18" s="1"/>
  <c r="AH203" i="18" s="1"/>
  <c r="AY202" i="18"/>
  <c r="AX202" i="18"/>
  <c r="AW202" i="18"/>
  <c r="AV202" i="18"/>
  <c r="AU202" i="18"/>
  <c r="AT202" i="18"/>
  <c r="AS202" i="18"/>
  <c r="AR202" i="18"/>
  <c r="AL202" i="18"/>
  <c r="AF202" i="18"/>
  <c r="AG202" i="18" s="1"/>
  <c r="AH202" i="18" s="1"/>
  <c r="AY201" i="18"/>
  <c r="AX201" i="18"/>
  <c r="AW201" i="18"/>
  <c r="AV201" i="18"/>
  <c r="AU201" i="18"/>
  <c r="AT201" i="18"/>
  <c r="AS201" i="18"/>
  <c r="AR201" i="18"/>
  <c r="AL201" i="18"/>
  <c r="AF201" i="18"/>
  <c r="AG201" i="18" s="1"/>
  <c r="AH201" i="18" s="1"/>
  <c r="AY200" i="18"/>
  <c r="AX200" i="18"/>
  <c r="AW200" i="18"/>
  <c r="AV200" i="18"/>
  <c r="AU200" i="18"/>
  <c r="AT200" i="18"/>
  <c r="AS200" i="18"/>
  <c r="AR200" i="18"/>
  <c r="AL200" i="18"/>
  <c r="AF200" i="18"/>
  <c r="AG200" i="18" s="1"/>
  <c r="AH200" i="18" s="1"/>
  <c r="AY199" i="18"/>
  <c r="AX199" i="18"/>
  <c r="AW199" i="18"/>
  <c r="AV199" i="18"/>
  <c r="AU199" i="18"/>
  <c r="AT199" i="18"/>
  <c r="AS199" i="18"/>
  <c r="AR199" i="18"/>
  <c r="AL199" i="18"/>
  <c r="AF199" i="18"/>
  <c r="AG199" i="18" s="1"/>
  <c r="AH199" i="18" s="1"/>
  <c r="AY198" i="18"/>
  <c r="AX198" i="18"/>
  <c r="AW198" i="18"/>
  <c r="AV198" i="18"/>
  <c r="AU198" i="18"/>
  <c r="AT198" i="18"/>
  <c r="AS198" i="18"/>
  <c r="AR198" i="18"/>
  <c r="AL198" i="18"/>
  <c r="AF198" i="18"/>
  <c r="AG198" i="18" s="1"/>
  <c r="AH198" i="18" s="1"/>
  <c r="AY197" i="18"/>
  <c r="AX197" i="18"/>
  <c r="AW197" i="18"/>
  <c r="AV197" i="18"/>
  <c r="AU197" i="18"/>
  <c r="AT197" i="18"/>
  <c r="AS197" i="18"/>
  <c r="AR197" i="18"/>
  <c r="AL197" i="18"/>
  <c r="AF197" i="18"/>
  <c r="AG197" i="18" s="1"/>
  <c r="AH197" i="18" s="1"/>
  <c r="AY196" i="18"/>
  <c r="AX196" i="18"/>
  <c r="AW196" i="18"/>
  <c r="AV196" i="18"/>
  <c r="AU196" i="18"/>
  <c r="AT196" i="18"/>
  <c r="AS196" i="18"/>
  <c r="AR196" i="18"/>
  <c r="AL196" i="18"/>
  <c r="AF196" i="18"/>
  <c r="AG196" i="18" s="1"/>
  <c r="AH196" i="18" s="1"/>
  <c r="AY195" i="18"/>
  <c r="AX195" i="18"/>
  <c r="AW195" i="18"/>
  <c r="AV195" i="18"/>
  <c r="AU195" i="18"/>
  <c r="AT195" i="18"/>
  <c r="AS195" i="18"/>
  <c r="AR195" i="18"/>
  <c r="AL195" i="18"/>
  <c r="AF195" i="18"/>
  <c r="AG195" i="18" s="1"/>
  <c r="AH195" i="18" s="1"/>
  <c r="AY194" i="18"/>
  <c r="AX194" i="18"/>
  <c r="AW194" i="18"/>
  <c r="AV194" i="18"/>
  <c r="AU194" i="18"/>
  <c r="AT194" i="18"/>
  <c r="AS194" i="18"/>
  <c r="AR194" i="18"/>
  <c r="AL194" i="18"/>
  <c r="AF194" i="18"/>
  <c r="AG194" i="18" s="1"/>
  <c r="AH194" i="18" s="1"/>
  <c r="AY193" i="18"/>
  <c r="AX193" i="18"/>
  <c r="AW193" i="18"/>
  <c r="AV193" i="18"/>
  <c r="AU193" i="18"/>
  <c r="AT193" i="18"/>
  <c r="AS193" i="18"/>
  <c r="AR193" i="18"/>
  <c r="AL193" i="18"/>
  <c r="AF193" i="18"/>
  <c r="AG193" i="18" s="1"/>
  <c r="AH193" i="18" s="1"/>
  <c r="AY192" i="18"/>
  <c r="AX192" i="18"/>
  <c r="AW192" i="18"/>
  <c r="AV192" i="18"/>
  <c r="AU192" i="18"/>
  <c r="AT192" i="18"/>
  <c r="AS192" i="18"/>
  <c r="AR192" i="18"/>
  <c r="AL192" i="18"/>
  <c r="AF192" i="18"/>
  <c r="AG192" i="18" s="1"/>
  <c r="AH192" i="18" s="1"/>
  <c r="AY191" i="18"/>
  <c r="AX191" i="18"/>
  <c r="AW191" i="18"/>
  <c r="AV191" i="18"/>
  <c r="AU191" i="18"/>
  <c r="AT191" i="18"/>
  <c r="AS191" i="18"/>
  <c r="AR191" i="18"/>
  <c r="AL191" i="18"/>
  <c r="AF191" i="18"/>
  <c r="AG191" i="18" s="1"/>
  <c r="AH191" i="18" s="1"/>
  <c r="AY190" i="18"/>
  <c r="AX190" i="18"/>
  <c r="AW190" i="18"/>
  <c r="AV190" i="18"/>
  <c r="AU190" i="18"/>
  <c r="AT190" i="18"/>
  <c r="AS190" i="18"/>
  <c r="AR190" i="18"/>
  <c r="AL190" i="18"/>
  <c r="AF190" i="18"/>
  <c r="AG190" i="18" s="1"/>
  <c r="AH190" i="18" s="1"/>
  <c r="AY189" i="18"/>
  <c r="AX189" i="18"/>
  <c r="AW189" i="18"/>
  <c r="AV189" i="18"/>
  <c r="AU189" i="18"/>
  <c r="AT189" i="18"/>
  <c r="AS189" i="18"/>
  <c r="AR189" i="18"/>
  <c r="AL189" i="18"/>
  <c r="AF189" i="18"/>
  <c r="AG189" i="18" s="1"/>
  <c r="AH189" i="18" s="1"/>
  <c r="AY188" i="18"/>
  <c r="AX188" i="18"/>
  <c r="AW188" i="18"/>
  <c r="AV188" i="18"/>
  <c r="AU188" i="18"/>
  <c r="AT188" i="18"/>
  <c r="AS188" i="18"/>
  <c r="AR188" i="18"/>
  <c r="AL188" i="18"/>
  <c r="AF188" i="18"/>
  <c r="AG188" i="18" s="1"/>
  <c r="AH188" i="18" s="1"/>
  <c r="AY187" i="18"/>
  <c r="AX187" i="18"/>
  <c r="AW187" i="18"/>
  <c r="AV187" i="18"/>
  <c r="AU187" i="18"/>
  <c r="AT187" i="18"/>
  <c r="AS187" i="18"/>
  <c r="AR187" i="18"/>
  <c r="AL187" i="18"/>
  <c r="AF187" i="18"/>
  <c r="AG187" i="18" s="1"/>
  <c r="AH187" i="18" s="1"/>
  <c r="AY186" i="18"/>
  <c r="AX186" i="18"/>
  <c r="AW186" i="18"/>
  <c r="AV186" i="18"/>
  <c r="AU186" i="18"/>
  <c r="AT186" i="18"/>
  <c r="AS186" i="18"/>
  <c r="AR186" i="18"/>
  <c r="AL186" i="18"/>
  <c r="AF186" i="18"/>
  <c r="AG186" i="18" s="1"/>
  <c r="AH186" i="18" s="1"/>
  <c r="AY185" i="18"/>
  <c r="AX185" i="18"/>
  <c r="AW185" i="18"/>
  <c r="AV185" i="18"/>
  <c r="AU185" i="18"/>
  <c r="AT185" i="18"/>
  <c r="AS185" i="18"/>
  <c r="AR185" i="18"/>
  <c r="AL185" i="18"/>
  <c r="AF185" i="18"/>
  <c r="AG185" i="18" s="1"/>
  <c r="AH185" i="18" s="1"/>
  <c r="AY184" i="18"/>
  <c r="AX184" i="18"/>
  <c r="AW184" i="18"/>
  <c r="AV184" i="18"/>
  <c r="AU184" i="18"/>
  <c r="AT184" i="18"/>
  <c r="AS184" i="18"/>
  <c r="AR184" i="18"/>
  <c r="AL184" i="18"/>
  <c r="AF184" i="18"/>
  <c r="AG184" i="18" s="1"/>
  <c r="AH184" i="18" s="1"/>
  <c r="AY183" i="18"/>
  <c r="AX183" i="18"/>
  <c r="AW183" i="18"/>
  <c r="AV183" i="18"/>
  <c r="AU183" i="18"/>
  <c r="AT183" i="18"/>
  <c r="AS183" i="18"/>
  <c r="AR183" i="18"/>
  <c r="AL183" i="18"/>
  <c r="AF183" i="18"/>
  <c r="AG183" i="18" s="1"/>
  <c r="AH183" i="18" s="1"/>
  <c r="AY182" i="18"/>
  <c r="AX182" i="18"/>
  <c r="AW182" i="18"/>
  <c r="AV182" i="18"/>
  <c r="AU182" i="18"/>
  <c r="AT182" i="18"/>
  <c r="AS182" i="18"/>
  <c r="AR182" i="18"/>
  <c r="AL182" i="18"/>
  <c r="AF182" i="18"/>
  <c r="AG182" i="18" s="1"/>
  <c r="AH182" i="18" s="1"/>
  <c r="AY181" i="18"/>
  <c r="AX181" i="18"/>
  <c r="AW181" i="18"/>
  <c r="AV181" i="18"/>
  <c r="AU181" i="18"/>
  <c r="AT181" i="18"/>
  <c r="AS181" i="18"/>
  <c r="AR181" i="18"/>
  <c r="AL181" i="18"/>
  <c r="AF181" i="18"/>
  <c r="AG181" i="18" s="1"/>
  <c r="AH181" i="18" s="1"/>
  <c r="AY180" i="18"/>
  <c r="AX180" i="18"/>
  <c r="AW180" i="18"/>
  <c r="AV180" i="18"/>
  <c r="AU180" i="18"/>
  <c r="AT180" i="18"/>
  <c r="AS180" i="18"/>
  <c r="AR180" i="18"/>
  <c r="AL180" i="18"/>
  <c r="AF180" i="18"/>
  <c r="AG180" i="18" s="1"/>
  <c r="AH180" i="18" s="1"/>
  <c r="AY179" i="18"/>
  <c r="AX179" i="18"/>
  <c r="AW179" i="18"/>
  <c r="AV179" i="18"/>
  <c r="AU179" i="18"/>
  <c r="AT179" i="18"/>
  <c r="AS179" i="18"/>
  <c r="AR179" i="18"/>
  <c r="AL179" i="18"/>
  <c r="AF179" i="18"/>
  <c r="AG179" i="18" s="1"/>
  <c r="AH179" i="18" s="1"/>
  <c r="AY178" i="18"/>
  <c r="AX178" i="18"/>
  <c r="AW178" i="18"/>
  <c r="AV178" i="18"/>
  <c r="AU178" i="18"/>
  <c r="AT178" i="18"/>
  <c r="AS178" i="18"/>
  <c r="AR178" i="18"/>
  <c r="AL178" i="18"/>
  <c r="AF178" i="18"/>
  <c r="AG178" i="18" s="1"/>
  <c r="AH178" i="18" s="1"/>
  <c r="AY177" i="18"/>
  <c r="AX177" i="18"/>
  <c r="AW177" i="18"/>
  <c r="AV177" i="18"/>
  <c r="AU177" i="18"/>
  <c r="AT177" i="18"/>
  <c r="AS177" i="18"/>
  <c r="AR177" i="18"/>
  <c r="AL177" i="18"/>
  <c r="AF177" i="18"/>
  <c r="AG177" i="18" s="1"/>
  <c r="AH177" i="18" s="1"/>
  <c r="AY176" i="18"/>
  <c r="AX176" i="18"/>
  <c r="AW176" i="18"/>
  <c r="AV176" i="18"/>
  <c r="AU176" i="18"/>
  <c r="AT176" i="18"/>
  <c r="AS176" i="18"/>
  <c r="AR176" i="18"/>
  <c r="AL176" i="18"/>
  <c r="AF176" i="18"/>
  <c r="AG176" i="18" s="1"/>
  <c r="AH176" i="18" s="1"/>
  <c r="AY175" i="18"/>
  <c r="AX175" i="18"/>
  <c r="AW175" i="18"/>
  <c r="AV175" i="18"/>
  <c r="AU175" i="18"/>
  <c r="AT175" i="18"/>
  <c r="AS175" i="18"/>
  <c r="AR175" i="18"/>
  <c r="AL175" i="18"/>
  <c r="AF175" i="18"/>
  <c r="AG175" i="18" s="1"/>
  <c r="AH175" i="18" s="1"/>
  <c r="AY174" i="18"/>
  <c r="AX174" i="18"/>
  <c r="AW174" i="18"/>
  <c r="AV174" i="18"/>
  <c r="AU174" i="18"/>
  <c r="AT174" i="18"/>
  <c r="AS174" i="18"/>
  <c r="AR174" i="18"/>
  <c r="AL174" i="18"/>
  <c r="AF174" i="18"/>
  <c r="AG174" i="18" s="1"/>
  <c r="AH174" i="18" s="1"/>
  <c r="AY173" i="18"/>
  <c r="AX173" i="18"/>
  <c r="AW173" i="18"/>
  <c r="AV173" i="18"/>
  <c r="AU173" i="18"/>
  <c r="AT173" i="18"/>
  <c r="AS173" i="18"/>
  <c r="AR173" i="18"/>
  <c r="AL173" i="18"/>
  <c r="AF173" i="18"/>
  <c r="AG173" i="18" s="1"/>
  <c r="AH173" i="18" s="1"/>
  <c r="AY172" i="18"/>
  <c r="AX172" i="18"/>
  <c r="AW172" i="18"/>
  <c r="AV172" i="18"/>
  <c r="AU172" i="18"/>
  <c r="AT172" i="18"/>
  <c r="AS172" i="18"/>
  <c r="AR172" i="18"/>
  <c r="AL172" i="18"/>
  <c r="AF172" i="18"/>
  <c r="AG172" i="18" s="1"/>
  <c r="AH172" i="18" s="1"/>
  <c r="AY171" i="18"/>
  <c r="AX171" i="18"/>
  <c r="AW171" i="18"/>
  <c r="AV171" i="18"/>
  <c r="AU171" i="18"/>
  <c r="AT171" i="18"/>
  <c r="AS171" i="18"/>
  <c r="AR171" i="18"/>
  <c r="AL171" i="18"/>
  <c r="AF171" i="18"/>
  <c r="AG171" i="18" s="1"/>
  <c r="AH171" i="18" s="1"/>
  <c r="AY170" i="18"/>
  <c r="AX170" i="18"/>
  <c r="AW170" i="18"/>
  <c r="AV170" i="18"/>
  <c r="AU170" i="18"/>
  <c r="AT170" i="18"/>
  <c r="AS170" i="18"/>
  <c r="AR170" i="18"/>
  <c r="AL170" i="18"/>
  <c r="AF170" i="18"/>
  <c r="AG170" i="18" s="1"/>
  <c r="AH170" i="18" s="1"/>
  <c r="AY169" i="18"/>
  <c r="AX169" i="18"/>
  <c r="AW169" i="18"/>
  <c r="AV169" i="18"/>
  <c r="AU169" i="18"/>
  <c r="AT169" i="18"/>
  <c r="AS169" i="18"/>
  <c r="AR169" i="18"/>
  <c r="AL169" i="18"/>
  <c r="AF169" i="18"/>
  <c r="AG169" i="18" s="1"/>
  <c r="AH169" i="18" s="1"/>
  <c r="AY168" i="18"/>
  <c r="AX168" i="18"/>
  <c r="AW168" i="18"/>
  <c r="AV168" i="18"/>
  <c r="AU168" i="18"/>
  <c r="AT168" i="18"/>
  <c r="AS168" i="18"/>
  <c r="AR168" i="18"/>
  <c r="AL168" i="18"/>
  <c r="AF168" i="18"/>
  <c r="AG168" i="18" s="1"/>
  <c r="AH168" i="18" s="1"/>
  <c r="AY167" i="18"/>
  <c r="AX167" i="18"/>
  <c r="AW167" i="18"/>
  <c r="AV167" i="18"/>
  <c r="AU167" i="18"/>
  <c r="AT167" i="18"/>
  <c r="AS167" i="18"/>
  <c r="AR167" i="18"/>
  <c r="AL167" i="18"/>
  <c r="AF167" i="18"/>
  <c r="AG167" i="18" s="1"/>
  <c r="AH167" i="18" s="1"/>
  <c r="AY166" i="18"/>
  <c r="AX166" i="18"/>
  <c r="AW166" i="18"/>
  <c r="AV166" i="18"/>
  <c r="AU166" i="18"/>
  <c r="AT166" i="18"/>
  <c r="AS166" i="18"/>
  <c r="AR166" i="18"/>
  <c r="AL166" i="18"/>
  <c r="AF166" i="18"/>
  <c r="AG166" i="18" s="1"/>
  <c r="AH166" i="18" s="1"/>
  <c r="AY165" i="18"/>
  <c r="AX165" i="18"/>
  <c r="AW165" i="18"/>
  <c r="AV165" i="18"/>
  <c r="AU165" i="18"/>
  <c r="AT165" i="18"/>
  <c r="AS165" i="18"/>
  <c r="AR165" i="18"/>
  <c r="AL165" i="18"/>
  <c r="AF165" i="18"/>
  <c r="AG165" i="18" s="1"/>
  <c r="AH165" i="18" s="1"/>
  <c r="AY164" i="18"/>
  <c r="AX164" i="18"/>
  <c r="AW164" i="18"/>
  <c r="AV164" i="18"/>
  <c r="AU164" i="18"/>
  <c r="AT164" i="18"/>
  <c r="AS164" i="18"/>
  <c r="AR164" i="18"/>
  <c r="AL164" i="18"/>
  <c r="AF164" i="18"/>
  <c r="AG164" i="18" s="1"/>
  <c r="AH164" i="18" s="1"/>
  <c r="AY163" i="18"/>
  <c r="AX163" i="18"/>
  <c r="AW163" i="18"/>
  <c r="AV163" i="18"/>
  <c r="AU163" i="18"/>
  <c r="AT163" i="18"/>
  <c r="AS163" i="18"/>
  <c r="AR163" i="18"/>
  <c r="AL163" i="18"/>
  <c r="AF163" i="18"/>
  <c r="AG163" i="18" s="1"/>
  <c r="AH163" i="18" s="1"/>
  <c r="AY162" i="18"/>
  <c r="AX162" i="18"/>
  <c r="AW162" i="18"/>
  <c r="AV162" i="18"/>
  <c r="AU162" i="18"/>
  <c r="AT162" i="18"/>
  <c r="AS162" i="18"/>
  <c r="AR162" i="18"/>
  <c r="AL162" i="18"/>
  <c r="AF162" i="18"/>
  <c r="AG162" i="18" s="1"/>
  <c r="AH162" i="18" s="1"/>
  <c r="AY161" i="18"/>
  <c r="AX161" i="18"/>
  <c r="AW161" i="18"/>
  <c r="AV161" i="18"/>
  <c r="AU161" i="18"/>
  <c r="AT161" i="18"/>
  <c r="AS161" i="18"/>
  <c r="AR161" i="18"/>
  <c r="AL161" i="18"/>
  <c r="AF161" i="18"/>
  <c r="AG161" i="18" s="1"/>
  <c r="AH161" i="18" s="1"/>
  <c r="AY160" i="18"/>
  <c r="AX160" i="18"/>
  <c r="AW160" i="18"/>
  <c r="AV160" i="18"/>
  <c r="AU160" i="18"/>
  <c r="AT160" i="18"/>
  <c r="AS160" i="18"/>
  <c r="AR160" i="18"/>
  <c r="AL160" i="18"/>
  <c r="AF160" i="18"/>
  <c r="AG160" i="18" s="1"/>
  <c r="AH160" i="18" s="1"/>
  <c r="AY159" i="18"/>
  <c r="AX159" i="18"/>
  <c r="AW159" i="18"/>
  <c r="AV159" i="18"/>
  <c r="AU159" i="18"/>
  <c r="AT159" i="18"/>
  <c r="AS159" i="18"/>
  <c r="AR159" i="18"/>
  <c r="AL159" i="18"/>
  <c r="AF159" i="18"/>
  <c r="AG159" i="18" s="1"/>
  <c r="AH159" i="18" s="1"/>
  <c r="AY158" i="18"/>
  <c r="AX158" i="18"/>
  <c r="AW158" i="18"/>
  <c r="AV158" i="18"/>
  <c r="AU158" i="18"/>
  <c r="AT158" i="18"/>
  <c r="AS158" i="18"/>
  <c r="AR158" i="18"/>
  <c r="AL158" i="18"/>
  <c r="AF158" i="18"/>
  <c r="AG158" i="18" s="1"/>
  <c r="AH158" i="18" s="1"/>
  <c r="AY157" i="18"/>
  <c r="AX157" i="18"/>
  <c r="AW157" i="18"/>
  <c r="AV157" i="18"/>
  <c r="AU157" i="18"/>
  <c r="AT157" i="18"/>
  <c r="AS157" i="18"/>
  <c r="AR157" i="18"/>
  <c r="AL157" i="18"/>
  <c r="AF157" i="18"/>
  <c r="AG157" i="18" s="1"/>
  <c r="AH157" i="18" s="1"/>
  <c r="AY156" i="18"/>
  <c r="AX156" i="18"/>
  <c r="AW156" i="18"/>
  <c r="AV156" i="18"/>
  <c r="AU156" i="18"/>
  <c r="AT156" i="18"/>
  <c r="AS156" i="18"/>
  <c r="AR156" i="18"/>
  <c r="AL156" i="18"/>
  <c r="AF156" i="18"/>
  <c r="AG156" i="18" s="1"/>
  <c r="AH156" i="18" s="1"/>
  <c r="AY155" i="18"/>
  <c r="AX155" i="18"/>
  <c r="AW155" i="18"/>
  <c r="AV155" i="18"/>
  <c r="AU155" i="18"/>
  <c r="AT155" i="18"/>
  <c r="AS155" i="18"/>
  <c r="AR155" i="18"/>
  <c r="AL155" i="18"/>
  <c r="AF155" i="18"/>
  <c r="AG155" i="18" s="1"/>
  <c r="AH155" i="18" s="1"/>
  <c r="AY154" i="18"/>
  <c r="AX154" i="18"/>
  <c r="AW154" i="18"/>
  <c r="AV154" i="18"/>
  <c r="AU154" i="18"/>
  <c r="AT154" i="18"/>
  <c r="AS154" i="18"/>
  <c r="AR154" i="18"/>
  <c r="AL154" i="18"/>
  <c r="AF154" i="18"/>
  <c r="AG154" i="18" s="1"/>
  <c r="AH154" i="18" s="1"/>
  <c r="AY153" i="18"/>
  <c r="AX153" i="18"/>
  <c r="AW153" i="18"/>
  <c r="AV153" i="18"/>
  <c r="AU153" i="18"/>
  <c r="AT153" i="18"/>
  <c r="AS153" i="18"/>
  <c r="AR153" i="18"/>
  <c r="AL153" i="18"/>
  <c r="AF153" i="18"/>
  <c r="AG153" i="18" s="1"/>
  <c r="AH153" i="18" s="1"/>
  <c r="AY152" i="18"/>
  <c r="AX152" i="18"/>
  <c r="AW152" i="18"/>
  <c r="AV152" i="18"/>
  <c r="AU152" i="18"/>
  <c r="AT152" i="18"/>
  <c r="AS152" i="18"/>
  <c r="AR152" i="18"/>
  <c r="AL152" i="18"/>
  <c r="AF152" i="18"/>
  <c r="AG152" i="18" s="1"/>
  <c r="AH152" i="18" s="1"/>
  <c r="AY151" i="18"/>
  <c r="AX151" i="18"/>
  <c r="AW151" i="18"/>
  <c r="AV151" i="18"/>
  <c r="AU151" i="18"/>
  <c r="AT151" i="18"/>
  <c r="AS151" i="18"/>
  <c r="AR151" i="18"/>
  <c r="AL151" i="18"/>
  <c r="AF151" i="18"/>
  <c r="AG151" i="18" s="1"/>
  <c r="AH151" i="18" s="1"/>
  <c r="AY150" i="18"/>
  <c r="AX150" i="18"/>
  <c r="AW150" i="18"/>
  <c r="AV150" i="18"/>
  <c r="AU150" i="18"/>
  <c r="AT150" i="18"/>
  <c r="AS150" i="18"/>
  <c r="AR150" i="18"/>
  <c r="AL150" i="18"/>
  <c r="AF150" i="18"/>
  <c r="AG150" i="18" s="1"/>
  <c r="AH150" i="18" s="1"/>
  <c r="AY149" i="18"/>
  <c r="AX149" i="18"/>
  <c r="AW149" i="18"/>
  <c r="AV149" i="18"/>
  <c r="AU149" i="18"/>
  <c r="AT149" i="18"/>
  <c r="AS149" i="18"/>
  <c r="AR149" i="18"/>
  <c r="AL149" i="18"/>
  <c r="AF149" i="18"/>
  <c r="AG149" i="18" s="1"/>
  <c r="AH149" i="18" s="1"/>
  <c r="AY148" i="18"/>
  <c r="AX148" i="18"/>
  <c r="AW148" i="18"/>
  <c r="AV148" i="18"/>
  <c r="AU148" i="18"/>
  <c r="AT148" i="18"/>
  <c r="AS148" i="18"/>
  <c r="AR148" i="18"/>
  <c r="AL148" i="18"/>
  <c r="AF148" i="18"/>
  <c r="AG148" i="18" s="1"/>
  <c r="AH148" i="18" s="1"/>
  <c r="AY147" i="18"/>
  <c r="AX147" i="18"/>
  <c r="AW147" i="18"/>
  <c r="AV147" i="18"/>
  <c r="AU147" i="18"/>
  <c r="AT147" i="18"/>
  <c r="AS147" i="18"/>
  <c r="AR147" i="18"/>
  <c r="AL147" i="18"/>
  <c r="AF147" i="18"/>
  <c r="AG147" i="18" s="1"/>
  <c r="AH147" i="18" s="1"/>
  <c r="AY146" i="18"/>
  <c r="AX146" i="18"/>
  <c r="AW146" i="18"/>
  <c r="AV146" i="18"/>
  <c r="AU146" i="18"/>
  <c r="AT146" i="18"/>
  <c r="AS146" i="18"/>
  <c r="AR146" i="18"/>
  <c r="AL146" i="18"/>
  <c r="AF146" i="18"/>
  <c r="AG146" i="18" s="1"/>
  <c r="AH146" i="18" s="1"/>
  <c r="AY145" i="18"/>
  <c r="AX145" i="18"/>
  <c r="AW145" i="18"/>
  <c r="AV145" i="18"/>
  <c r="AU145" i="18"/>
  <c r="AT145" i="18"/>
  <c r="AS145" i="18"/>
  <c r="AR145" i="18"/>
  <c r="AL145" i="18"/>
  <c r="AF145" i="18"/>
  <c r="AG145" i="18" s="1"/>
  <c r="AH145" i="18" s="1"/>
  <c r="AY144" i="18"/>
  <c r="AX144" i="18"/>
  <c r="AW144" i="18"/>
  <c r="AV144" i="18"/>
  <c r="AU144" i="18"/>
  <c r="AT144" i="18"/>
  <c r="AS144" i="18"/>
  <c r="AR144" i="18"/>
  <c r="AL144" i="18"/>
  <c r="AF144" i="18"/>
  <c r="AG144" i="18" s="1"/>
  <c r="AH144" i="18" s="1"/>
  <c r="AY143" i="18"/>
  <c r="AX143" i="18"/>
  <c r="AW143" i="18"/>
  <c r="AV143" i="18"/>
  <c r="AU143" i="18"/>
  <c r="AT143" i="18"/>
  <c r="AS143" i="18"/>
  <c r="AR143" i="18"/>
  <c r="AL143" i="18"/>
  <c r="AF143" i="18"/>
  <c r="AG143" i="18" s="1"/>
  <c r="AH143" i="18" s="1"/>
  <c r="AY142" i="18"/>
  <c r="AX142" i="18"/>
  <c r="AW142" i="18"/>
  <c r="AV142" i="18"/>
  <c r="AU142" i="18"/>
  <c r="AT142" i="18"/>
  <c r="AS142" i="18"/>
  <c r="AR142" i="18"/>
  <c r="AL142" i="18"/>
  <c r="AF142" i="18"/>
  <c r="AG142" i="18" s="1"/>
  <c r="AH142" i="18" s="1"/>
  <c r="AY141" i="18"/>
  <c r="AX141" i="18"/>
  <c r="AW141" i="18"/>
  <c r="AV141" i="18"/>
  <c r="AU141" i="18"/>
  <c r="AT141" i="18"/>
  <c r="AS141" i="18"/>
  <c r="AR141" i="18"/>
  <c r="AL141" i="18"/>
  <c r="AF141" i="18"/>
  <c r="AG141" i="18" s="1"/>
  <c r="AH141" i="18" s="1"/>
  <c r="AY140" i="18"/>
  <c r="AX140" i="18"/>
  <c r="AW140" i="18"/>
  <c r="AV140" i="18"/>
  <c r="AU140" i="18"/>
  <c r="AT140" i="18"/>
  <c r="AS140" i="18"/>
  <c r="AR140" i="18"/>
  <c r="AL140" i="18"/>
  <c r="AF140" i="18"/>
  <c r="AG140" i="18" s="1"/>
  <c r="AH140" i="18" s="1"/>
  <c r="AY139" i="18"/>
  <c r="AX139" i="18"/>
  <c r="AW139" i="18"/>
  <c r="AV139" i="18"/>
  <c r="AU139" i="18"/>
  <c r="AT139" i="18"/>
  <c r="AS139" i="18"/>
  <c r="AR139" i="18"/>
  <c r="AL139" i="18"/>
  <c r="AF139" i="18"/>
  <c r="AG139" i="18" s="1"/>
  <c r="AH139" i="18" s="1"/>
  <c r="AY138" i="18"/>
  <c r="AX138" i="18"/>
  <c r="AW138" i="18"/>
  <c r="AV138" i="18"/>
  <c r="AU138" i="18"/>
  <c r="AT138" i="18"/>
  <c r="AS138" i="18"/>
  <c r="AR138" i="18"/>
  <c r="AL138" i="18"/>
  <c r="AF138" i="18"/>
  <c r="AG138" i="18" s="1"/>
  <c r="AH138" i="18" s="1"/>
  <c r="AY137" i="18"/>
  <c r="AX137" i="18"/>
  <c r="AW137" i="18"/>
  <c r="AV137" i="18"/>
  <c r="AU137" i="18"/>
  <c r="AT137" i="18"/>
  <c r="AS137" i="18"/>
  <c r="AR137" i="18"/>
  <c r="AL137" i="18"/>
  <c r="AF137" i="18"/>
  <c r="AG137" i="18" s="1"/>
  <c r="AH137" i="18" s="1"/>
  <c r="AY136" i="18"/>
  <c r="AX136" i="18"/>
  <c r="AW136" i="18"/>
  <c r="AV136" i="18"/>
  <c r="AU136" i="18"/>
  <c r="AT136" i="18"/>
  <c r="AS136" i="18"/>
  <c r="AR136" i="18"/>
  <c r="AL136" i="18"/>
  <c r="AF136" i="18"/>
  <c r="AG136" i="18" s="1"/>
  <c r="AH136" i="18" s="1"/>
  <c r="AY135" i="18"/>
  <c r="AX135" i="18"/>
  <c r="AW135" i="18"/>
  <c r="AV135" i="18"/>
  <c r="AU135" i="18"/>
  <c r="AT135" i="18"/>
  <c r="AS135" i="18"/>
  <c r="AR135" i="18"/>
  <c r="AL135" i="18"/>
  <c r="AF135" i="18"/>
  <c r="AG135" i="18" s="1"/>
  <c r="AH135" i="18" s="1"/>
  <c r="AY134" i="18"/>
  <c r="AX134" i="18"/>
  <c r="AW134" i="18"/>
  <c r="AV134" i="18"/>
  <c r="AU134" i="18"/>
  <c r="AT134" i="18"/>
  <c r="AS134" i="18"/>
  <c r="AR134" i="18"/>
  <c r="AL134" i="18"/>
  <c r="AF134" i="18"/>
  <c r="AG134" i="18" s="1"/>
  <c r="AH134" i="18" s="1"/>
  <c r="AY133" i="18"/>
  <c r="AX133" i="18"/>
  <c r="AW133" i="18"/>
  <c r="AV133" i="18"/>
  <c r="AU133" i="18"/>
  <c r="AT133" i="18"/>
  <c r="AS133" i="18"/>
  <c r="AR133" i="18"/>
  <c r="AL133" i="18"/>
  <c r="AF133" i="18"/>
  <c r="AG133" i="18" s="1"/>
  <c r="AH133" i="18" s="1"/>
  <c r="AY132" i="18"/>
  <c r="AX132" i="18"/>
  <c r="AW132" i="18"/>
  <c r="AV132" i="18"/>
  <c r="AU132" i="18"/>
  <c r="AT132" i="18"/>
  <c r="AS132" i="18"/>
  <c r="AR132" i="18"/>
  <c r="AL132" i="18"/>
  <c r="AF132" i="18"/>
  <c r="AG132" i="18" s="1"/>
  <c r="AH132" i="18" s="1"/>
  <c r="AY131" i="18"/>
  <c r="AX131" i="18"/>
  <c r="AW131" i="18"/>
  <c r="AV131" i="18"/>
  <c r="AU131" i="18"/>
  <c r="AT131" i="18"/>
  <c r="AS131" i="18"/>
  <c r="AR131" i="18"/>
  <c r="AL131" i="18"/>
  <c r="AF131" i="18"/>
  <c r="AG131" i="18" s="1"/>
  <c r="AH131" i="18" s="1"/>
  <c r="AY130" i="18"/>
  <c r="AX130" i="18"/>
  <c r="AW130" i="18"/>
  <c r="AV130" i="18"/>
  <c r="AU130" i="18"/>
  <c r="AT130" i="18"/>
  <c r="AS130" i="18"/>
  <c r="AR130" i="18"/>
  <c r="AL130" i="18"/>
  <c r="AF130" i="18"/>
  <c r="AG130" i="18" s="1"/>
  <c r="AH130" i="18" s="1"/>
  <c r="AY129" i="18"/>
  <c r="AX129" i="18"/>
  <c r="AW129" i="18"/>
  <c r="AV129" i="18"/>
  <c r="AU129" i="18"/>
  <c r="AT129" i="18"/>
  <c r="AS129" i="18"/>
  <c r="AR129" i="18"/>
  <c r="AL129" i="18"/>
  <c r="AF129" i="18"/>
  <c r="AG129" i="18" s="1"/>
  <c r="AH129" i="18" s="1"/>
  <c r="AY128" i="18"/>
  <c r="AX128" i="18"/>
  <c r="AW128" i="18"/>
  <c r="AV128" i="18"/>
  <c r="AU128" i="18"/>
  <c r="AT128" i="18"/>
  <c r="AS128" i="18"/>
  <c r="AR128" i="18"/>
  <c r="AL128" i="18"/>
  <c r="AF128" i="18"/>
  <c r="AG128" i="18" s="1"/>
  <c r="AH128" i="18" s="1"/>
  <c r="AY127" i="18"/>
  <c r="AX127" i="18"/>
  <c r="AW127" i="18"/>
  <c r="AV127" i="18"/>
  <c r="AU127" i="18"/>
  <c r="AT127" i="18"/>
  <c r="AS127" i="18"/>
  <c r="AR127" i="18"/>
  <c r="AL127" i="18"/>
  <c r="AF127" i="18"/>
  <c r="AG127" i="18" s="1"/>
  <c r="AH127" i="18" s="1"/>
  <c r="AY126" i="18"/>
  <c r="AX126" i="18"/>
  <c r="AW126" i="18"/>
  <c r="AV126" i="18"/>
  <c r="AU126" i="18"/>
  <c r="AT126" i="18"/>
  <c r="AS126" i="18"/>
  <c r="AR126" i="18"/>
  <c r="AL126" i="18"/>
  <c r="AF126" i="18"/>
  <c r="AG126" i="18" s="1"/>
  <c r="AH126" i="18" s="1"/>
  <c r="AY125" i="18"/>
  <c r="AX125" i="18"/>
  <c r="AW125" i="18"/>
  <c r="AV125" i="18"/>
  <c r="AU125" i="18"/>
  <c r="AT125" i="18"/>
  <c r="AS125" i="18"/>
  <c r="AR125" i="18"/>
  <c r="AL125" i="18"/>
  <c r="AF125" i="18"/>
  <c r="AG125" i="18" s="1"/>
  <c r="AH125" i="18" s="1"/>
  <c r="AY124" i="18"/>
  <c r="AX124" i="18"/>
  <c r="AW124" i="18"/>
  <c r="AV124" i="18"/>
  <c r="AU124" i="18"/>
  <c r="AT124" i="18"/>
  <c r="AS124" i="18"/>
  <c r="AR124" i="18"/>
  <c r="AL124" i="18"/>
  <c r="AF124" i="18"/>
  <c r="AG124" i="18" s="1"/>
  <c r="AH124" i="18" s="1"/>
  <c r="AY123" i="18"/>
  <c r="AX123" i="18"/>
  <c r="AW123" i="18"/>
  <c r="AV123" i="18"/>
  <c r="AU123" i="18"/>
  <c r="AT123" i="18"/>
  <c r="AS123" i="18"/>
  <c r="AR123" i="18"/>
  <c r="AL123" i="18"/>
  <c r="AF123" i="18"/>
  <c r="AG123" i="18" s="1"/>
  <c r="AH123" i="18" s="1"/>
  <c r="AY122" i="18"/>
  <c r="AX122" i="18"/>
  <c r="AW122" i="18"/>
  <c r="AV122" i="18"/>
  <c r="AU122" i="18"/>
  <c r="AT122" i="18"/>
  <c r="AS122" i="18"/>
  <c r="AR122" i="18"/>
  <c r="AL122" i="18"/>
  <c r="AF122" i="18"/>
  <c r="AG122" i="18" s="1"/>
  <c r="AH122" i="18" s="1"/>
  <c r="AY121" i="18"/>
  <c r="AX121" i="18"/>
  <c r="AW121" i="18"/>
  <c r="AV121" i="18"/>
  <c r="AU121" i="18"/>
  <c r="AT121" i="18"/>
  <c r="AS121" i="18"/>
  <c r="AR121" i="18"/>
  <c r="AL121" i="18"/>
  <c r="AF121" i="18"/>
  <c r="AG121" i="18" s="1"/>
  <c r="AH121" i="18" s="1"/>
  <c r="AY120" i="18"/>
  <c r="AX120" i="18"/>
  <c r="AW120" i="18"/>
  <c r="AV120" i="18"/>
  <c r="AU120" i="18"/>
  <c r="AT120" i="18"/>
  <c r="AS120" i="18"/>
  <c r="AR120" i="18"/>
  <c r="AL120" i="18"/>
  <c r="AF120" i="18"/>
  <c r="AG120" i="18" s="1"/>
  <c r="AH120" i="18" s="1"/>
  <c r="AY119" i="18"/>
  <c r="AX119" i="18"/>
  <c r="AW119" i="18"/>
  <c r="AV119" i="18"/>
  <c r="AU119" i="18"/>
  <c r="AT119" i="18"/>
  <c r="AS119" i="18"/>
  <c r="AR119" i="18"/>
  <c r="AL119" i="18"/>
  <c r="AF119" i="18"/>
  <c r="AG119" i="18" s="1"/>
  <c r="AH119" i="18" s="1"/>
  <c r="AY118" i="18"/>
  <c r="AX118" i="18"/>
  <c r="AW118" i="18"/>
  <c r="AV118" i="18"/>
  <c r="AU118" i="18"/>
  <c r="AT118" i="18"/>
  <c r="AS118" i="18"/>
  <c r="AR118" i="18"/>
  <c r="AL118" i="18"/>
  <c r="AF118" i="18"/>
  <c r="AG118" i="18" s="1"/>
  <c r="AH118" i="18" s="1"/>
  <c r="AY117" i="18"/>
  <c r="AX117" i="18"/>
  <c r="AW117" i="18"/>
  <c r="AV117" i="18"/>
  <c r="AU117" i="18"/>
  <c r="AT117" i="18"/>
  <c r="AS117" i="18"/>
  <c r="AR117" i="18"/>
  <c r="AL117" i="18"/>
  <c r="AF117" i="18"/>
  <c r="AG117" i="18" s="1"/>
  <c r="AH117" i="18" s="1"/>
  <c r="AY116" i="18"/>
  <c r="AX116" i="18"/>
  <c r="AW116" i="18"/>
  <c r="AV116" i="18"/>
  <c r="AU116" i="18"/>
  <c r="AT116" i="18"/>
  <c r="AS116" i="18"/>
  <c r="AR116" i="18"/>
  <c r="AL116" i="18"/>
  <c r="AF116" i="18"/>
  <c r="AG116" i="18" s="1"/>
  <c r="AH116" i="18" s="1"/>
  <c r="AY115" i="18"/>
  <c r="AX115" i="18"/>
  <c r="AW115" i="18"/>
  <c r="AV115" i="18"/>
  <c r="AU115" i="18"/>
  <c r="AT115" i="18"/>
  <c r="AS115" i="18"/>
  <c r="AR115" i="18"/>
  <c r="AL115" i="18"/>
  <c r="AF115" i="18"/>
  <c r="AG115" i="18" s="1"/>
  <c r="AH115" i="18" s="1"/>
  <c r="AY114" i="18"/>
  <c r="AX114" i="18"/>
  <c r="AW114" i="18"/>
  <c r="AV114" i="18"/>
  <c r="AU114" i="18"/>
  <c r="AT114" i="18"/>
  <c r="AS114" i="18"/>
  <c r="AR114" i="18"/>
  <c r="AL114" i="18"/>
  <c r="AF114" i="18"/>
  <c r="AG114" i="18" s="1"/>
  <c r="AH114" i="18" s="1"/>
  <c r="AY113" i="18"/>
  <c r="AX113" i="18"/>
  <c r="AW113" i="18"/>
  <c r="AV113" i="18"/>
  <c r="AU113" i="18"/>
  <c r="AT113" i="18"/>
  <c r="AS113" i="18"/>
  <c r="AR113" i="18"/>
  <c r="AL113" i="18"/>
  <c r="AF113" i="18"/>
  <c r="AG113" i="18" s="1"/>
  <c r="AH113" i="18" s="1"/>
  <c r="AY112" i="18"/>
  <c r="AX112" i="18"/>
  <c r="AW112" i="18"/>
  <c r="AV112" i="18"/>
  <c r="AU112" i="18"/>
  <c r="AT112" i="18"/>
  <c r="AS112" i="18"/>
  <c r="AR112" i="18"/>
  <c r="AL112" i="18"/>
  <c r="AF112" i="18"/>
  <c r="AG112" i="18" s="1"/>
  <c r="AH112" i="18" s="1"/>
  <c r="AY111" i="18"/>
  <c r="AX111" i="18"/>
  <c r="AW111" i="18"/>
  <c r="AV111" i="18"/>
  <c r="AU111" i="18"/>
  <c r="AT111" i="18"/>
  <c r="AS111" i="18"/>
  <c r="AR111" i="18"/>
  <c r="AL111" i="18"/>
  <c r="AF111" i="18"/>
  <c r="AG111" i="18" s="1"/>
  <c r="AH111" i="18" s="1"/>
  <c r="AY110" i="18"/>
  <c r="AX110" i="18"/>
  <c r="AW110" i="18"/>
  <c r="AV110" i="18"/>
  <c r="AU110" i="18"/>
  <c r="AT110" i="18"/>
  <c r="AS110" i="18"/>
  <c r="AR110" i="18"/>
  <c r="AL110" i="18"/>
  <c r="AF110" i="18"/>
  <c r="AG110" i="18" s="1"/>
  <c r="AH110" i="18" s="1"/>
  <c r="AY109" i="18"/>
  <c r="AX109" i="18"/>
  <c r="AW109" i="18"/>
  <c r="AV109" i="18"/>
  <c r="AU109" i="18"/>
  <c r="AT109" i="18"/>
  <c r="AS109" i="18"/>
  <c r="AR109" i="18"/>
  <c r="AL109" i="18"/>
  <c r="AF109" i="18"/>
  <c r="AG109" i="18" s="1"/>
  <c r="AH109" i="18" s="1"/>
  <c r="AY108" i="18"/>
  <c r="AX108" i="18"/>
  <c r="AW108" i="18"/>
  <c r="AV108" i="18"/>
  <c r="AU108" i="18"/>
  <c r="AT108" i="18"/>
  <c r="AS108" i="18"/>
  <c r="AR108" i="18"/>
  <c r="AL108" i="18"/>
  <c r="AF108" i="18"/>
  <c r="AG108" i="18" s="1"/>
  <c r="AH108" i="18" s="1"/>
  <c r="AY107" i="18"/>
  <c r="AX107" i="18"/>
  <c r="AW107" i="18"/>
  <c r="AV107" i="18"/>
  <c r="AU107" i="18"/>
  <c r="AT107" i="18"/>
  <c r="AS107" i="18"/>
  <c r="AR107" i="18"/>
  <c r="AL107" i="18"/>
  <c r="AF107" i="18"/>
  <c r="AG107" i="18" s="1"/>
  <c r="AH107" i="18" s="1"/>
  <c r="AY106" i="18"/>
  <c r="AX106" i="18"/>
  <c r="AW106" i="18"/>
  <c r="AV106" i="18"/>
  <c r="AU106" i="18"/>
  <c r="AT106" i="18"/>
  <c r="AS106" i="18"/>
  <c r="AR106" i="18"/>
  <c r="AL106" i="18"/>
  <c r="AF106" i="18"/>
  <c r="AG106" i="18" s="1"/>
  <c r="AH106" i="18" s="1"/>
  <c r="AY105" i="18"/>
  <c r="AX105" i="18"/>
  <c r="AW105" i="18"/>
  <c r="AV105" i="18"/>
  <c r="AU105" i="18"/>
  <c r="AT105" i="18"/>
  <c r="AS105" i="18"/>
  <c r="AR105" i="18"/>
  <c r="AL105" i="18"/>
  <c r="AF105" i="18"/>
  <c r="AG105" i="18" s="1"/>
  <c r="AH105" i="18" s="1"/>
  <c r="AY104" i="18"/>
  <c r="AX104" i="18"/>
  <c r="AW104" i="18"/>
  <c r="AV104" i="18"/>
  <c r="AU104" i="18"/>
  <c r="AT104" i="18"/>
  <c r="AS104" i="18"/>
  <c r="AR104" i="18"/>
  <c r="AL104" i="18"/>
  <c r="AF104" i="18"/>
  <c r="AG104" i="18" s="1"/>
  <c r="AH104" i="18" s="1"/>
  <c r="AY103" i="18"/>
  <c r="AX103" i="18"/>
  <c r="AW103" i="18"/>
  <c r="AV103" i="18"/>
  <c r="AU103" i="18"/>
  <c r="AT103" i="18"/>
  <c r="AS103" i="18"/>
  <c r="AR103" i="18"/>
  <c r="AL103" i="18"/>
  <c r="AF103" i="18"/>
  <c r="AG103" i="18" s="1"/>
  <c r="AH103" i="18" s="1"/>
  <c r="AY102" i="18"/>
  <c r="AX102" i="18"/>
  <c r="AW102" i="18"/>
  <c r="AV102" i="18"/>
  <c r="AU102" i="18"/>
  <c r="AT102" i="18"/>
  <c r="AS102" i="18"/>
  <c r="AR102" i="18"/>
  <c r="AL102" i="18"/>
  <c r="AF102" i="18"/>
  <c r="AG102" i="18" s="1"/>
  <c r="AH102" i="18" s="1"/>
  <c r="AY101" i="18"/>
  <c r="AX101" i="18"/>
  <c r="AW101" i="18"/>
  <c r="AV101" i="18"/>
  <c r="AU101" i="18"/>
  <c r="AT101" i="18"/>
  <c r="AS101" i="18"/>
  <c r="AR101" i="18"/>
  <c r="AL101" i="18"/>
  <c r="AF101" i="18"/>
  <c r="AG101" i="18" s="1"/>
  <c r="AH101" i="18" s="1"/>
  <c r="AY100" i="18"/>
  <c r="AX100" i="18"/>
  <c r="AW100" i="18"/>
  <c r="AV100" i="18"/>
  <c r="AU100" i="18"/>
  <c r="AT100" i="18"/>
  <c r="AS100" i="18"/>
  <c r="AR100" i="18"/>
  <c r="AL100" i="18"/>
  <c r="AF100" i="18"/>
  <c r="AG100" i="18" s="1"/>
  <c r="AH100" i="18" s="1"/>
  <c r="AY99" i="18"/>
  <c r="AX99" i="18"/>
  <c r="AW99" i="18"/>
  <c r="AV99" i="18"/>
  <c r="AU99" i="18"/>
  <c r="AT99" i="18"/>
  <c r="AS99" i="18"/>
  <c r="AR99" i="18"/>
  <c r="AL99" i="18"/>
  <c r="AF99" i="18"/>
  <c r="AG99" i="18" s="1"/>
  <c r="AH99" i="18" s="1"/>
  <c r="AY98" i="18"/>
  <c r="AX98" i="18"/>
  <c r="AW98" i="18"/>
  <c r="AV98" i="18"/>
  <c r="AU98" i="18"/>
  <c r="AT98" i="18"/>
  <c r="AS98" i="18"/>
  <c r="AR98" i="18"/>
  <c r="AL98" i="18"/>
  <c r="AF98" i="18"/>
  <c r="AG98" i="18" s="1"/>
  <c r="AH98" i="18" s="1"/>
  <c r="AY97" i="18"/>
  <c r="AX97" i="18"/>
  <c r="AW97" i="18"/>
  <c r="AV97" i="18"/>
  <c r="AU97" i="18"/>
  <c r="AT97" i="18"/>
  <c r="AS97" i="18"/>
  <c r="AR97" i="18"/>
  <c r="AL97" i="18"/>
  <c r="AF97" i="18"/>
  <c r="AG97" i="18" s="1"/>
  <c r="AH97" i="18" s="1"/>
  <c r="AY96" i="18"/>
  <c r="AX96" i="18"/>
  <c r="AW96" i="18"/>
  <c r="AV96" i="18"/>
  <c r="AU96" i="18"/>
  <c r="AT96" i="18"/>
  <c r="AS96" i="18"/>
  <c r="AR96" i="18"/>
  <c r="AL96" i="18"/>
  <c r="AF96" i="18"/>
  <c r="AG96" i="18" s="1"/>
  <c r="AH96" i="18" s="1"/>
  <c r="AY95" i="18"/>
  <c r="AX95" i="18"/>
  <c r="AW95" i="18"/>
  <c r="AV95" i="18"/>
  <c r="AU95" i="18"/>
  <c r="AT95" i="18"/>
  <c r="AS95" i="18"/>
  <c r="AR95" i="18"/>
  <c r="AL95" i="18"/>
  <c r="AF95" i="18"/>
  <c r="AG95" i="18" s="1"/>
  <c r="AH95" i="18" s="1"/>
  <c r="AY94" i="18"/>
  <c r="AX94" i="18"/>
  <c r="AW94" i="18"/>
  <c r="AV94" i="18"/>
  <c r="AU94" i="18"/>
  <c r="AT94" i="18"/>
  <c r="AS94" i="18"/>
  <c r="AR94" i="18"/>
  <c r="AL94" i="18"/>
  <c r="AF94" i="18"/>
  <c r="AG94" i="18" s="1"/>
  <c r="AH94" i="18" s="1"/>
  <c r="AF93" i="18"/>
  <c r="AG93" i="18" s="1"/>
  <c r="AH93" i="18" s="1"/>
  <c r="AF92" i="18"/>
  <c r="AG92" i="18" s="1"/>
  <c r="AH92" i="18" s="1"/>
  <c r="AF91" i="18"/>
  <c r="AG91" i="18" s="1"/>
  <c r="AH91" i="18" s="1"/>
  <c r="AF90" i="18"/>
  <c r="AG90" i="18" s="1"/>
  <c r="AH90" i="18" s="1"/>
  <c r="AF89" i="18"/>
  <c r="AG89" i="18" s="1"/>
  <c r="AH89" i="18" s="1"/>
  <c r="AF88" i="18"/>
  <c r="AG88" i="18" s="1"/>
  <c r="AH88" i="18" s="1"/>
  <c r="AF87" i="18"/>
  <c r="AG87" i="18" s="1"/>
  <c r="AH87" i="18" s="1"/>
  <c r="AF86" i="18"/>
  <c r="AG86" i="18" s="1"/>
  <c r="AH86" i="18" s="1"/>
  <c r="AF85" i="18"/>
  <c r="AG85" i="18" s="1"/>
  <c r="AH85" i="18" s="1"/>
  <c r="AF84" i="18"/>
  <c r="AG84" i="18" s="1"/>
  <c r="AH84" i="18" s="1"/>
  <c r="AF83" i="18"/>
  <c r="AG83" i="18" s="1"/>
  <c r="AH83" i="18" s="1"/>
  <c r="AF82" i="18"/>
  <c r="AG82" i="18" s="1"/>
  <c r="AH82" i="18" s="1"/>
  <c r="AF81" i="18"/>
  <c r="AG81" i="18" s="1"/>
  <c r="AH81" i="18" s="1"/>
  <c r="AF80" i="18"/>
  <c r="AG80" i="18" s="1"/>
  <c r="AH80" i="18" s="1"/>
  <c r="AF79" i="18"/>
  <c r="AG79" i="18" s="1"/>
  <c r="AH79" i="18" s="1"/>
  <c r="AF78" i="18"/>
  <c r="AG78" i="18" s="1"/>
  <c r="AH78" i="18" s="1"/>
  <c r="AF77" i="18"/>
  <c r="AG77" i="18" s="1"/>
  <c r="AH77" i="18" s="1"/>
  <c r="AF76" i="18"/>
  <c r="AG76" i="18" s="1"/>
  <c r="AH76" i="18" s="1"/>
  <c r="AF75" i="18"/>
  <c r="AG75" i="18" s="1"/>
  <c r="AH75" i="18" s="1"/>
  <c r="AF74" i="18"/>
  <c r="AG74" i="18" s="1"/>
  <c r="AH74" i="18" s="1"/>
  <c r="AF73" i="18"/>
  <c r="AG73" i="18" s="1"/>
  <c r="AH73" i="18" s="1"/>
  <c r="AF72" i="18"/>
  <c r="AG72" i="18" s="1"/>
  <c r="AH72" i="18" s="1"/>
  <c r="AF71" i="18"/>
  <c r="AG71" i="18" s="1"/>
  <c r="AH71" i="18" s="1"/>
  <c r="AF70" i="18"/>
  <c r="AG70" i="18" s="1"/>
  <c r="AH70" i="18" s="1"/>
  <c r="AF69" i="18"/>
  <c r="AG69" i="18" s="1"/>
  <c r="AH69" i="18" s="1"/>
  <c r="AF68" i="18"/>
  <c r="AG68" i="18" s="1"/>
  <c r="AH68" i="18" s="1"/>
  <c r="AF67" i="18"/>
  <c r="AG67" i="18" s="1"/>
  <c r="AH67" i="18" s="1"/>
  <c r="AF66" i="18"/>
  <c r="AG66" i="18" s="1"/>
  <c r="AH66" i="18" s="1"/>
  <c r="AF65" i="18"/>
  <c r="AG65" i="18" s="1"/>
  <c r="AH65" i="18" s="1"/>
  <c r="AF64" i="18"/>
  <c r="AG64" i="18" s="1"/>
  <c r="AH64" i="18" s="1"/>
  <c r="AF63" i="18"/>
  <c r="AG63" i="18" s="1"/>
  <c r="AH63" i="18" s="1"/>
  <c r="AF62" i="18"/>
  <c r="AG62" i="18" s="1"/>
  <c r="AH62" i="18" s="1"/>
  <c r="AF61" i="18"/>
  <c r="AG61" i="18" s="1"/>
  <c r="AH61" i="18" s="1"/>
  <c r="AF60" i="18"/>
  <c r="AG60" i="18" s="1"/>
  <c r="AH60" i="18" s="1"/>
  <c r="AF59" i="18"/>
  <c r="AG59" i="18" s="1"/>
  <c r="AH59" i="18" s="1"/>
  <c r="AF58" i="18"/>
  <c r="AG58" i="18" s="1"/>
  <c r="AH58" i="18" s="1"/>
  <c r="AF57" i="18"/>
  <c r="AG57" i="18" s="1"/>
  <c r="AH57" i="18" s="1"/>
  <c r="AF56" i="18"/>
  <c r="AG56" i="18" s="1"/>
  <c r="AH56" i="18" s="1"/>
  <c r="AF55" i="18"/>
  <c r="AG55" i="18" s="1"/>
  <c r="AH55" i="18" s="1"/>
  <c r="AF54" i="18"/>
  <c r="AG54" i="18" s="1"/>
  <c r="AH54" i="18" s="1"/>
  <c r="AF53" i="18"/>
  <c r="AG53" i="18" s="1"/>
  <c r="AH53" i="18" s="1"/>
  <c r="AF52" i="18"/>
  <c r="AG52" i="18" s="1"/>
  <c r="AH52" i="18" s="1"/>
  <c r="AF51" i="18"/>
  <c r="AG51" i="18" s="1"/>
  <c r="AH51" i="18" s="1"/>
  <c r="AF50" i="18"/>
  <c r="AG50" i="18" s="1"/>
  <c r="AH50" i="18" s="1"/>
  <c r="AF49" i="18"/>
  <c r="AG49" i="18" s="1"/>
  <c r="AH49" i="18" s="1"/>
  <c r="AF48" i="18"/>
  <c r="AG48" i="18" s="1"/>
  <c r="AH48" i="18" s="1"/>
  <c r="AF47" i="18"/>
  <c r="AG47" i="18" s="1"/>
  <c r="AH47" i="18" s="1"/>
  <c r="AF46" i="18"/>
  <c r="AG46" i="18" s="1"/>
  <c r="AH46" i="18" s="1"/>
  <c r="AF45" i="18"/>
  <c r="AG45" i="18" s="1"/>
  <c r="AH45" i="18" s="1"/>
  <c r="AF44" i="18"/>
  <c r="AG44" i="18" s="1"/>
  <c r="AH44" i="18" s="1"/>
  <c r="AF43" i="18"/>
  <c r="AG43" i="18" s="1"/>
  <c r="AH43" i="18" s="1"/>
  <c r="AF42" i="18"/>
  <c r="AG42" i="18" s="1"/>
  <c r="AH42" i="18" s="1"/>
  <c r="AF41" i="18"/>
  <c r="AG41" i="18" s="1"/>
  <c r="AH41" i="18" s="1"/>
  <c r="AF40" i="18"/>
  <c r="AG40" i="18" s="1"/>
  <c r="AH40" i="18" s="1"/>
  <c r="AF39" i="18"/>
  <c r="AG39" i="18" s="1"/>
  <c r="AH39" i="18" s="1"/>
  <c r="AF38" i="18"/>
  <c r="AG38" i="18" s="1"/>
  <c r="AH38" i="18" s="1"/>
  <c r="AF37" i="18"/>
  <c r="AG37" i="18" s="1"/>
  <c r="AH37" i="18" s="1"/>
  <c r="AF36" i="18"/>
  <c r="AG36" i="18" s="1"/>
  <c r="AH36" i="18" s="1"/>
  <c r="AF35" i="18"/>
  <c r="AG35" i="18" s="1"/>
  <c r="AH35" i="18" s="1"/>
  <c r="AF34" i="18"/>
  <c r="AG34" i="18" s="1"/>
  <c r="AH34" i="18" s="1"/>
  <c r="AF33" i="18"/>
  <c r="AG33" i="18" s="1"/>
  <c r="AH33" i="18" s="1"/>
  <c r="AF32" i="18"/>
  <c r="AG32" i="18" s="1"/>
  <c r="AH32" i="18" s="1"/>
  <c r="AF31" i="18"/>
  <c r="AG31" i="18" s="1"/>
  <c r="AH31" i="18" s="1"/>
  <c r="AF30" i="18"/>
  <c r="AG30" i="18" s="1"/>
  <c r="AH30" i="18" s="1"/>
  <c r="AF29" i="18"/>
  <c r="AG29" i="18" s="1"/>
  <c r="AH29" i="18" s="1"/>
  <c r="AF28" i="18"/>
  <c r="AG28" i="18" s="1"/>
  <c r="AH28" i="18" s="1"/>
  <c r="AF27" i="18"/>
  <c r="AG27" i="18" s="1"/>
  <c r="AH27" i="18" s="1"/>
  <c r="AF26" i="18"/>
  <c r="AG26" i="18" s="1"/>
  <c r="AH26" i="18" s="1"/>
  <c r="AF25" i="18"/>
  <c r="AG25" i="18" s="1"/>
  <c r="AH25" i="18" s="1"/>
  <c r="AF24" i="18"/>
  <c r="AG24" i="18" s="1"/>
  <c r="AH24" i="18" s="1"/>
  <c r="AF23" i="18"/>
  <c r="AG23" i="18" s="1"/>
  <c r="AH23" i="18" s="1"/>
  <c r="AF22" i="18"/>
  <c r="AG22" i="18" s="1"/>
  <c r="AH22" i="18" s="1"/>
  <c r="AF21" i="18"/>
  <c r="AG21" i="18" s="1"/>
  <c r="AH21" i="18" s="1"/>
  <c r="AF20" i="18"/>
  <c r="AG20" i="18" s="1"/>
  <c r="AH20" i="18" s="1"/>
  <c r="AF19" i="18"/>
  <c r="AG19" i="18" s="1"/>
  <c r="AH19" i="18" s="1"/>
  <c r="AF18" i="18"/>
  <c r="AG18" i="18" s="1"/>
  <c r="AH18" i="18" s="1"/>
  <c r="AF17" i="18"/>
  <c r="AG17" i="18" s="1"/>
  <c r="AH17" i="18" s="1"/>
  <c r="AF16" i="18"/>
  <c r="AG16" i="18" s="1"/>
  <c r="AH16" i="18" s="1"/>
  <c r="AF15" i="18"/>
  <c r="AG15" i="18" s="1"/>
  <c r="AH15" i="18" s="1"/>
  <c r="AF14" i="18"/>
  <c r="AG14" i="18" s="1"/>
  <c r="AH14" i="18" s="1"/>
  <c r="AF13" i="18"/>
  <c r="AG13" i="18" s="1"/>
  <c r="AH13" i="18" s="1"/>
  <c r="AF12" i="18"/>
  <c r="AG12" i="18" s="1"/>
  <c r="AH12" i="18" s="1"/>
  <c r="AF11" i="18"/>
  <c r="AG11" i="18" s="1"/>
  <c r="AH11" i="18" s="1"/>
  <c r="AF10" i="18"/>
  <c r="AG10" i="18" s="1"/>
  <c r="AH10" i="18" s="1"/>
  <c r="AF9" i="18"/>
  <c r="AG9" i="18" s="1"/>
  <c r="AH9" i="18" s="1"/>
  <c r="AF8" i="18"/>
  <c r="AG8" i="18" s="1"/>
  <c r="AH8" i="18" s="1"/>
  <c r="AF7" i="18"/>
  <c r="AG7" i="18" s="1"/>
  <c r="AH7" i="18" s="1"/>
  <c r="AF6" i="18"/>
  <c r="AG6" i="18" s="1"/>
  <c r="AH6" i="18" s="1"/>
  <c r="AF5" i="18"/>
  <c r="AG5" i="18" s="1"/>
  <c r="AH5" i="18" s="1"/>
  <c r="AF4" i="18"/>
  <c r="AG4" i="18" s="1"/>
  <c r="AH4" i="18" s="1"/>
  <c r="AY203" i="17"/>
  <c r="AX203" i="17"/>
  <c r="AW203" i="17"/>
  <c r="AV203" i="17"/>
  <c r="AU203" i="17"/>
  <c r="AT203" i="17"/>
  <c r="AS203" i="17"/>
  <c r="AR203" i="17"/>
  <c r="AL203" i="17"/>
  <c r="AF203" i="17"/>
  <c r="AG203" i="17" s="1"/>
  <c r="AH203" i="17" s="1"/>
  <c r="AY202" i="17"/>
  <c r="AX202" i="17"/>
  <c r="AW202" i="17"/>
  <c r="AV202" i="17"/>
  <c r="AU202" i="17"/>
  <c r="AT202" i="17"/>
  <c r="AS202" i="17"/>
  <c r="AR202" i="17"/>
  <c r="AL202" i="17"/>
  <c r="AF202" i="17"/>
  <c r="AG202" i="17" s="1"/>
  <c r="AH202" i="17" s="1"/>
  <c r="AY201" i="17"/>
  <c r="AX201" i="17"/>
  <c r="AW201" i="17"/>
  <c r="AV201" i="17"/>
  <c r="AU201" i="17"/>
  <c r="AT201" i="17"/>
  <c r="AS201" i="17"/>
  <c r="AR201" i="17"/>
  <c r="AL201" i="17"/>
  <c r="AF201" i="17"/>
  <c r="AG201" i="17" s="1"/>
  <c r="AH201" i="17" s="1"/>
  <c r="AY200" i="17"/>
  <c r="AX200" i="17"/>
  <c r="AW200" i="17"/>
  <c r="AV200" i="17"/>
  <c r="AU200" i="17"/>
  <c r="AT200" i="17"/>
  <c r="AS200" i="17"/>
  <c r="AR200" i="17"/>
  <c r="AL200" i="17"/>
  <c r="AF200" i="17"/>
  <c r="AG200" i="17" s="1"/>
  <c r="AH200" i="17" s="1"/>
  <c r="AY199" i="17"/>
  <c r="AX199" i="17"/>
  <c r="AW199" i="17"/>
  <c r="AV199" i="17"/>
  <c r="AU199" i="17"/>
  <c r="AT199" i="17"/>
  <c r="AS199" i="17"/>
  <c r="AR199" i="17"/>
  <c r="AL199" i="17"/>
  <c r="AF199" i="17"/>
  <c r="AG199" i="17" s="1"/>
  <c r="AH199" i="17" s="1"/>
  <c r="AY198" i="17"/>
  <c r="AX198" i="17"/>
  <c r="AW198" i="17"/>
  <c r="AV198" i="17"/>
  <c r="AU198" i="17"/>
  <c r="AT198" i="17"/>
  <c r="AS198" i="17"/>
  <c r="AR198" i="17"/>
  <c r="AL198" i="17"/>
  <c r="AF198" i="17"/>
  <c r="AG198" i="17" s="1"/>
  <c r="AH198" i="17" s="1"/>
  <c r="AY197" i="17"/>
  <c r="AX197" i="17"/>
  <c r="AW197" i="17"/>
  <c r="AV197" i="17"/>
  <c r="AU197" i="17"/>
  <c r="AT197" i="17"/>
  <c r="AS197" i="17"/>
  <c r="AR197" i="17"/>
  <c r="AL197" i="17"/>
  <c r="AF197" i="17"/>
  <c r="AG197" i="17" s="1"/>
  <c r="AH197" i="17" s="1"/>
  <c r="AY196" i="17"/>
  <c r="AX196" i="17"/>
  <c r="AW196" i="17"/>
  <c r="AV196" i="17"/>
  <c r="AU196" i="17"/>
  <c r="AT196" i="17"/>
  <c r="AS196" i="17"/>
  <c r="AR196" i="17"/>
  <c r="AL196" i="17"/>
  <c r="AF196" i="17"/>
  <c r="AG196" i="17" s="1"/>
  <c r="AH196" i="17" s="1"/>
  <c r="AY195" i="17"/>
  <c r="AX195" i="17"/>
  <c r="AW195" i="17"/>
  <c r="AV195" i="17"/>
  <c r="AU195" i="17"/>
  <c r="AT195" i="17"/>
  <c r="AS195" i="17"/>
  <c r="AR195" i="17"/>
  <c r="AL195" i="17"/>
  <c r="AF195" i="17"/>
  <c r="AG195" i="17" s="1"/>
  <c r="AH195" i="17" s="1"/>
  <c r="AY194" i="17"/>
  <c r="AX194" i="17"/>
  <c r="AW194" i="17"/>
  <c r="AV194" i="17"/>
  <c r="AU194" i="17"/>
  <c r="AT194" i="17"/>
  <c r="AS194" i="17"/>
  <c r="AR194" i="17"/>
  <c r="AL194" i="17"/>
  <c r="AF194" i="17"/>
  <c r="AG194" i="17" s="1"/>
  <c r="AH194" i="17" s="1"/>
  <c r="AY193" i="17"/>
  <c r="AX193" i="17"/>
  <c r="AW193" i="17"/>
  <c r="AV193" i="17"/>
  <c r="AU193" i="17"/>
  <c r="AT193" i="17"/>
  <c r="AS193" i="17"/>
  <c r="AR193" i="17"/>
  <c r="AL193" i="17"/>
  <c r="AF193" i="17"/>
  <c r="AG193" i="17" s="1"/>
  <c r="AH193" i="17" s="1"/>
  <c r="AY192" i="17"/>
  <c r="AX192" i="17"/>
  <c r="AW192" i="17"/>
  <c r="AV192" i="17"/>
  <c r="AU192" i="17"/>
  <c r="AT192" i="17"/>
  <c r="AS192" i="17"/>
  <c r="AR192" i="17"/>
  <c r="AL192" i="17"/>
  <c r="AF192" i="17"/>
  <c r="AG192" i="17" s="1"/>
  <c r="AH192" i="17" s="1"/>
  <c r="AY191" i="17"/>
  <c r="AX191" i="17"/>
  <c r="AW191" i="17"/>
  <c r="AV191" i="17"/>
  <c r="AU191" i="17"/>
  <c r="AT191" i="17"/>
  <c r="AS191" i="17"/>
  <c r="AR191" i="17"/>
  <c r="AL191" i="17"/>
  <c r="AF191" i="17"/>
  <c r="AG191" i="17" s="1"/>
  <c r="AH191" i="17" s="1"/>
  <c r="AY190" i="17"/>
  <c r="AX190" i="17"/>
  <c r="AW190" i="17"/>
  <c r="AV190" i="17"/>
  <c r="AU190" i="17"/>
  <c r="AT190" i="17"/>
  <c r="AS190" i="17"/>
  <c r="AR190" i="17"/>
  <c r="AL190" i="17"/>
  <c r="AF190" i="17"/>
  <c r="AG190" i="17" s="1"/>
  <c r="AH190" i="17" s="1"/>
  <c r="AY189" i="17"/>
  <c r="AX189" i="17"/>
  <c r="AW189" i="17"/>
  <c r="AV189" i="17"/>
  <c r="AU189" i="17"/>
  <c r="AT189" i="17"/>
  <c r="AS189" i="17"/>
  <c r="AR189" i="17"/>
  <c r="AL189" i="17"/>
  <c r="AF189" i="17"/>
  <c r="AG189" i="17" s="1"/>
  <c r="AH189" i="17" s="1"/>
  <c r="AY188" i="17"/>
  <c r="AX188" i="17"/>
  <c r="AW188" i="17"/>
  <c r="AV188" i="17"/>
  <c r="AU188" i="17"/>
  <c r="AT188" i="17"/>
  <c r="AS188" i="17"/>
  <c r="AR188" i="17"/>
  <c r="AL188" i="17"/>
  <c r="AF188" i="17"/>
  <c r="AG188" i="17" s="1"/>
  <c r="AH188" i="17" s="1"/>
  <c r="AY187" i="17"/>
  <c r="AX187" i="17"/>
  <c r="AW187" i="17"/>
  <c r="AV187" i="17"/>
  <c r="AU187" i="17"/>
  <c r="AT187" i="17"/>
  <c r="AS187" i="17"/>
  <c r="AR187" i="17"/>
  <c r="AL187" i="17"/>
  <c r="AF187" i="17"/>
  <c r="AG187" i="17" s="1"/>
  <c r="AH187" i="17" s="1"/>
  <c r="AY186" i="17"/>
  <c r="AX186" i="17"/>
  <c r="AW186" i="17"/>
  <c r="AV186" i="17"/>
  <c r="AU186" i="17"/>
  <c r="AT186" i="17"/>
  <c r="AS186" i="17"/>
  <c r="AR186" i="17"/>
  <c r="AL186" i="17"/>
  <c r="AF186" i="17"/>
  <c r="AG186" i="17" s="1"/>
  <c r="AH186" i="17" s="1"/>
  <c r="AY185" i="17"/>
  <c r="AX185" i="17"/>
  <c r="AW185" i="17"/>
  <c r="AV185" i="17"/>
  <c r="AU185" i="17"/>
  <c r="AT185" i="17"/>
  <c r="AS185" i="17"/>
  <c r="AR185" i="17"/>
  <c r="AL185" i="17"/>
  <c r="AF185" i="17"/>
  <c r="AG185" i="17" s="1"/>
  <c r="AH185" i="17" s="1"/>
  <c r="AY184" i="17"/>
  <c r="AX184" i="17"/>
  <c r="AW184" i="17"/>
  <c r="AV184" i="17"/>
  <c r="AU184" i="17"/>
  <c r="AT184" i="17"/>
  <c r="AS184" i="17"/>
  <c r="AR184" i="17"/>
  <c r="AL184" i="17"/>
  <c r="AF184" i="17"/>
  <c r="AG184" i="17" s="1"/>
  <c r="AH184" i="17" s="1"/>
  <c r="AY183" i="17"/>
  <c r="AX183" i="17"/>
  <c r="AW183" i="17"/>
  <c r="AV183" i="17"/>
  <c r="AU183" i="17"/>
  <c r="AT183" i="17"/>
  <c r="AS183" i="17"/>
  <c r="AR183" i="17"/>
  <c r="AL183" i="17"/>
  <c r="AF183" i="17"/>
  <c r="AG183" i="17" s="1"/>
  <c r="AH183" i="17" s="1"/>
  <c r="AY182" i="17"/>
  <c r="AX182" i="17"/>
  <c r="AW182" i="17"/>
  <c r="AV182" i="17"/>
  <c r="AU182" i="17"/>
  <c r="AT182" i="17"/>
  <c r="AS182" i="17"/>
  <c r="AR182" i="17"/>
  <c r="AL182" i="17"/>
  <c r="AF182" i="17"/>
  <c r="AG182" i="17" s="1"/>
  <c r="AH182" i="17" s="1"/>
  <c r="AY181" i="17"/>
  <c r="AX181" i="17"/>
  <c r="AW181" i="17"/>
  <c r="AV181" i="17"/>
  <c r="AU181" i="17"/>
  <c r="AT181" i="17"/>
  <c r="AS181" i="17"/>
  <c r="AR181" i="17"/>
  <c r="AL181" i="17"/>
  <c r="AF181" i="17"/>
  <c r="AG181" i="17" s="1"/>
  <c r="AH181" i="17" s="1"/>
  <c r="AY180" i="17"/>
  <c r="AX180" i="17"/>
  <c r="AW180" i="17"/>
  <c r="AV180" i="17"/>
  <c r="AU180" i="17"/>
  <c r="AT180" i="17"/>
  <c r="AS180" i="17"/>
  <c r="AR180" i="17"/>
  <c r="AL180" i="17"/>
  <c r="AF180" i="17"/>
  <c r="AG180" i="17" s="1"/>
  <c r="AH180" i="17" s="1"/>
  <c r="AY179" i="17"/>
  <c r="AX179" i="17"/>
  <c r="AW179" i="17"/>
  <c r="AV179" i="17"/>
  <c r="AU179" i="17"/>
  <c r="AT179" i="17"/>
  <c r="AS179" i="17"/>
  <c r="AR179" i="17"/>
  <c r="AL179" i="17"/>
  <c r="AF179" i="17"/>
  <c r="AG179" i="17" s="1"/>
  <c r="AH179" i="17" s="1"/>
  <c r="AY178" i="17"/>
  <c r="AX178" i="17"/>
  <c r="AW178" i="17"/>
  <c r="AV178" i="17"/>
  <c r="AU178" i="17"/>
  <c r="AT178" i="17"/>
  <c r="AS178" i="17"/>
  <c r="AR178" i="17"/>
  <c r="AL178" i="17"/>
  <c r="AF178" i="17"/>
  <c r="AG178" i="17" s="1"/>
  <c r="AH178" i="17" s="1"/>
  <c r="AY177" i="17"/>
  <c r="AX177" i="17"/>
  <c r="AW177" i="17"/>
  <c r="AV177" i="17"/>
  <c r="AU177" i="17"/>
  <c r="AT177" i="17"/>
  <c r="AS177" i="17"/>
  <c r="AR177" i="17"/>
  <c r="AL177" i="17"/>
  <c r="AF177" i="17"/>
  <c r="AG177" i="17" s="1"/>
  <c r="AH177" i="17" s="1"/>
  <c r="AY176" i="17"/>
  <c r="AX176" i="17"/>
  <c r="AW176" i="17"/>
  <c r="AV176" i="17"/>
  <c r="AU176" i="17"/>
  <c r="AT176" i="17"/>
  <c r="AS176" i="17"/>
  <c r="AR176" i="17"/>
  <c r="AL176" i="17"/>
  <c r="AF176" i="17"/>
  <c r="AG176" i="17" s="1"/>
  <c r="AH176" i="17" s="1"/>
  <c r="AY175" i="17"/>
  <c r="AX175" i="17"/>
  <c r="AW175" i="17"/>
  <c r="AV175" i="17"/>
  <c r="AU175" i="17"/>
  <c r="AT175" i="17"/>
  <c r="AS175" i="17"/>
  <c r="AR175" i="17"/>
  <c r="AL175" i="17"/>
  <c r="AF175" i="17"/>
  <c r="AG175" i="17" s="1"/>
  <c r="AH175" i="17" s="1"/>
  <c r="AY174" i="17"/>
  <c r="AX174" i="17"/>
  <c r="AW174" i="17"/>
  <c r="AV174" i="17"/>
  <c r="AU174" i="17"/>
  <c r="AT174" i="17"/>
  <c r="AS174" i="17"/>
  <c r="AR174" i="17"/>
  <c r="AL174" i="17"/>
  <c r="AF174" i="17"/>
  <c r="AG174" i="17" s="1"/>
  <c r="AH174" i="17" s="1"/>
  <c r="AY173" i="17"/>
  <c r="AX173" i="17"/>
  <c r="AW173" i="17"/>
  <c r="AV173" i="17"/>
  <c r="AU173" i="17"/>
  <c r="AT173" i="17"/>
  <c r="AS173" i="17"/>
  <c r="AR173" i="17"/>
  <c r="AL173" i="17"/>
  <c r="AF173" i="17"/>
  <c r="AG173" i="17" s="1"/>
  <c r="AH173" i="17" s="1"/>
  <c r="AY172" i="17"/>
  <c r="AX172" i="17"/>
  <c r="AW172" i="17"/>
  <c r="AV172" i="17"/>
  <c r="AU172" i="17"/>
  <c r="AT172" i="17"/>
  <c r="AS172" i="17"/>
  <c r="AR172" i="17"/>
  <c r="AL172" i="17"/>
  <c r="AF172" i="17"/>
  <c r="AG172" i="17" s="1"/>
  <c r="AH172" i="17" s="1"/>
  <c r="AY171" i="17"/>
  <c r="AX171" i="17"/>
  <c r="AW171" i="17"/>
  <c r="AV171" i="17"/>
  <c r="AU171" i="17"/>
  <c r="AT171" i="17"/>
  <c r="AS171" i="17"/>
  <c r="AR171" i="17"/>
  <c r="AL171" i="17"/>
  <c r="AF171" i="17"/>
  <c r="AG171" i="17" s="1"/>
  <c r="AH171" i="17" s="1"/>
  <c r="AY170" i="17"/>
  <c r="AX170" i="17"/>
  <c r="AW170" i="17"/>
  <c r="AV170" i="17"/>
  <c r="AU170" i="17"/>
  <c r="AT170" i="17"/>
  <c r="AS170" i="17"/>
  <c r="AR170" i="17"/>
  <c r="AL170" i="17"/>
  <c r="AF170" i="17"/>
  <c r="AG170" i="17" s="1"/>
  <c r="AH170" i="17" s="1"/>
  <c r="AY169" i="17"/>
  <c r="AX169" i="17"/>
  <c r="AW169" i="17"/>
  <c r="AV169" i="17"/>
  <c r="AU169" i="17"/>
  <c r="AT169" i="17"/>
  <c r="AS169" i="17"/>
  <c r="AR169" i="17"/>
  <c r="AL169" i="17"/>
  <c r="AF169" i="17"/>
  <c r="AG169" i="17" s="1"/>
  <c r="AH169" i="17" s="1"/>
  <c r="AY168" i="17"/>
  <c r="AX168" i="17"/>
  <c r="AW168" i="17"/>
  <c r="AV168" i="17"/>
  <c r="AU168" i="17"/>
  <c r="AT168" i="17"/>
  <c r="AS168" i="17"/>
  <c r="AR168" i="17"/>
  <c r="AL168" i="17"/>
  <c r="AF168" i="17"/>
  <c r="AG168" i="17" s="1"/>
  <c r="AH168" i="17" s="1"/>
  <c r="AY167" i="17"/>
  <c r="AX167" i="17"/>
  <c r="AW167" i="17"/>
  <c r="AV167" i="17"/>
  <c r="AU167" i="17"/>
  <c r="AT167" i="17"/>
  <c r="AS167" i="17"/>
  <c r="AR167" i="17"/>
  <c r="AL167" i="17"/>
  <c r="AF167" i="17"/>
  <c r="AG167" i="17" s="1"/>
  <c r="AH167" i="17" s="1"/>
  <c r="AY166" i="17"/>
  <c r="AX166" i="17"/>
  <c r="AW166" i="17"/>
  <c r="AV166" i="17"/>
  <c r="AU166" i="17"/>
  <c r="AT166" i="17"/>
  <c r="AS166" i="17"/>
  <c r="AR166" i="17"/>
  <c r="AL166" i="17"/>
  <c r="AF166" i="17"/>
  <c r="AG166" i="17" s="1"/>
  <c r="AH166" i="17" s="1"/>
  <c r="AY165" i="17"/>
  <c r="AX165" i="17"/>
  <c r="AW165" i="17"/>
  <c r="AV165" i="17"/>
  <c r="AU165" i="17"/>
  <c r="AT165" i="17"/>
  <c r="AS165" i="17"/>
  <c r="AR165" i="17"/>
  <c r="AL165" i="17"/>
  <c r="AF165" i="17"/>
  <c r="AG165" i="17" s="1"/>
  <c r="AH165" i="17" s="1"/>
  <c r="AY164" i="17"/>
  <c r="AX164" i="17"/>
  <c r="AW164" i="17"/>
  <c r="AV164" i="17"/>
  <c r="AU164" i="17"/>
  <c r="AT164" i="17"/>
  <c r="AS164" i="17"/>
  <c r="AR164" i="17"/>
  <c r="AL164" i="17"/>
  <c r="AF164" i="17"/>
  <c r="AG164" i="17" s="1"/>
  <c r="AH164" i="17" s="1"/>
  <c r="AY163" i="17"/>
  <c r="AX163" i="17"/>
  <c r="AW163" i="17"/>
  <c r="AV163" i="17"/>
  <c r="AU163" i="17"/>
  <c r="AT163" i="17"/>
  <c r="AS163" i="17"/>
  <c r="AR163" i="17"/>
  <c r="AL163" i="17"/>
  <c r="AF163" i="17"/>
  <c r="AG163" i="17" s="1"/>
  <c r="AH163" i="17" s="1"/>
  <c r="AY162" i="17"/>
  <c r="AX162" i="17"/>
  <c r="AW162" i="17"/>
  <c r="AV162" i="17"/>
  <c r="AU162" i="17"/>
  <c r="AT162" i="17"/>
  <c r="AS162" i="17"/>
  <c r="AR162" i="17"/>
  <c r="AL162" i="17"/>
  <c r="AF162" i="17"/>
  <c r="AG162" i="17" s="1"/>
  <c r="AH162" i="17" s="1"/>
  <c r="AY161" i="17"/>
  <c r="AX161" i="17"/>
  <c r="AW161" i="17"/>
  <c r="AV161" i="17"/>
  <c r="AU161" i="17"/>
  <c r="AT161" i="17"/>
  <c r="AS161" i="17"/>
  <c r="AR161" i="17"/>
  <c r="AL161" i="17"/>
  <c r="AF161" i="17"/>
  <c r="AG161" i="17" s="1"/>
  <c r="AH161" i="17" s="1"/>
  <c r="AY160" i="17"/>
  <c r="AX160" i="17"/>
  <c r="AW160" i="17"/>
  <c r="AV160" i="17"/>
  <c r="AU160" i="17"/>
  <c r="AT160" i="17"/>
  <c r="AS160" i="17"/>
  <c r="AR160" i="17"/>
  <c r="AL160" i="17"/>
  <c r="AF160" i="17"/>
  <c r="AG160" i="17" s="1"/>
  <c r="AH160" i="17" s="1"/>
  <c r="AY159" i="17"/>
  <c r="AX159" i="17"/>
  <c r="AW159" i="17"/>
  <c r="AV159" i="17"/>
  <c r="AU159" i="17"/>
  <c r="AT159" i="17"/>
  <c r="AS159" i="17"/>
  <c r="AR159" i="17"/>
  <c r="AL159" i="17"/>
  <c r="AF159" i="17"/>
  <c r="AG159" i="17" s="1"/>
  <c r="AH159" i="17" s="1"/>
  <c r="AY158" i="17"/>
  <c r="AX158" i="17"/>
  <c r="AW158" i="17"/>
  <c r="AV158" i="17"/>
  <c r="AU158" i="17"/>
  <c r="AT158" i="17"/>
  <c r="AS158" i="17"/>
  <c r="AR158" i="17"/>
  <c r="AL158" i="17"/>
  <c r="AF158" i="17"/>
  <c r="AG158" i="17" s="1"/>
  <c r="AH158" i="17" s="1"/>
  <c r="AY157" i="17"/>
  <c r="AX157" i="17"/>
  <c r="AW157" i="17"/>
  <c r="AV157" i="17"/>
  <c r="AU157" i="17"/>
  <c r="AT157" i="17"/>
  <c r="AS157" i="17"/>
  <c r="AR157" i="17"/>
  <c r="AL157" i="17"/>
  <c r="AF157" i="17"/>
  <c r="AG157" i="17" s="1"/>
  <c r="AH157" i="17" s="1"/>
  <c r="AY156" i="17"/>
  <c r="AX156" i="17"/>
  <c r="AW156" i="17"/>
  <c r="AV156" i="17"/>
  <c r="AU156" i="17"/>
  <c r="AT156" i="17"/>
  <c r="AS156" i="17"/>
  <c r="AR156" i="17"/>
  <c r="AL156" i="17"/>
  <c r="AF156" i="17"/>
  <c r="AG156" i="17" s="1"/>
  <c r="AH156" i="17" s="1"/>
  <c r="AY155" i="17"/>
  <c r="AX155" i="17"/>
  <c r="AW155" i="17"/>
  <c r="AV155" i="17"/>
  <c r="AU155" i="17"/>
  <c r="AT155" i="17"/>
  <c r="AS155" i="17"/>
  <c r="AR155" i="17"/>
  <c r="AL155" i="17"/>
  <c r="AF155" i="17"/>
  <c r="AG155" i="17" s="1"/>
  <c r="AH155" i="17" s="1"/>
  <c r="AY154" i="17"/>
  <c r="AX154" i="17"/>
  <c r="AW154" i="17"/>
  <c r="AV154" i="17"/>
  <c r="AU154" i="17"/>
  <c r="AT154" i="17"/>
  <c r="AS154" i="17"/>
  <c r="AR154" i="17"/>
  <c r="AL154" i="17"/>
  <c r="AF154" i="17"/>
  <c r="AG154" i="17" s="1"/>
  <c r="AH154" i="17" s="1"/>
  <c r="AY153" i="17"/>
  <c r="AX153" i="17"/>
  <c r="AW153" i="17"/>
  <c r="AV153" i="17"/>
  <c r="AU153" i="17"/>
  <c r="AT153" i="17"/>
  <c r="AS153" i="17"/>
  <c r="AR153" i="17"/>
  <c r="AL153" i="17"/>
  <c r="AF153" i="17"/>
  <c r="AG153" i="17" s="1"/>
  <c r="AH153" i="17" s="1"/>
  <c r="AY152" i="17"/>
  <c r="AX152" i="17"/>
  <c r="AW152" i="17"/>
  <c r="AV152" i="17"/>
  <c r="AU152" i="17"/>
  <c r="AT152" i="17"/>
  <c r="AS152" i="17"/>
  <c r="AR152" i="17"/>
  <c r="AL152" i="17"/>
  <c r="AF152" i="17"/>
  <c r="AG152" i="17" s="1"/>
  <c r="AH152" i="17" s="1"/>
  <c r="AY151" i="17"/>
  <c r="AX151" i="17"/>
  <c r="AW151" i="17"/>
  <c r="AV151" i="17"/>
  <c r="AU151" i="17"/>
  <c r="AT151" i="17"/>
  <c r="AS151" i="17"/>
  <c r="AR151" i="17"/>
  <c r="AL151" i="17"/>
  <c r="AF151" i="17"/>
  <c r="AG151" i="17" s="1"/>
  <c r="AH151" i="17" s="1"/>
  <c r="AY150" i="17"/>
  <c r="AX150" i="17"/>
  <c r="AW150" i="17"/>
  <c r="AV150" i="17"/>
  <c r="AU150" i="17"/>
  <c r="AT150" i="17"/>
  <c r="AS150" i="17"/>
  <c r="AR150" i="17"/>
  <c r="AL150" i="17"/>
  <c r="AF150" i="17"/>
  <c r="AG150" i="17" s="1"/>
  <c r="AH150" i="17" s="1"/>
  <c r="AY149" i="17"/>
  <c r="AX149" i="17"/>
  <c r="AW149" i="17"/>
  <c r="AV149" i="17"/>
  <c r="AU149" i="17"/>
  <c r="AT149" i="17"/>
  <c r="AS149" i="17"/>
  <c r="AR149" i="17"/>
  <c r="AL149" i="17"/>
  <c r="AF149" i="17"/>
  <c r="AG149" i="17" s="1"/>
  <c r="AH149" i="17" s="1"/>
  <c r="AY148" i="17"/>
  <c r="AX148" i="17"/>
  <c r="AW148" i="17"/>
  <c r="AV148" i="17"/>
  <c r="AU148" i="17"/>
  <c r="AT148" i="17"/>
  <c r="AS148" i="17"/>
  <c r="AR148" i="17"/>
  <c r="AL148" i="17"/>
  <c r="AF148" i="17"/>
  <c r="AG148" i="17" s="1"/>
  <c r="AH148" i="17" s="1"/>
  <c r="AY147" i="17"/>
  <c r="AX147" i="17"/>
  <c r="AW147" i="17"/>
  <c r="AV147" i="17"/>
  <c r="AU147" i="17"/>
  <c r="AT147" i="17"/>
  <c r="AS147" i="17"/>
  <c r="AR147" i="17"/>
  <c r="AL147" i="17"/>
  <c r="AF147" i="17"/>
  <c r="AG147" i="17" s="1"/>
  <c r="AH147" i="17" s="1"/>
  <c r="AY146" i="17"/>
  <c r="AX146" i="17"/>
  <c r="AW146" i="17"/>
  <c r="AV146" i="17"/>
  <c r="AU146" i="17"/>
  <c r="AT146" i="17"/>
  <c r="AS146" i="17"/>
  <c r="AR146" i="17"/>
  <c r="AL146" i="17"/>
  <c r="AF146" i="17"/>
  <c r="AG146" i="17" s="1"/>
  <c r="AH146" i="17" s="1"/>
  <c r="AY145" i="17"/>
  <c r="AX145" i="17"/>
  <c r="AW145" i="17"/>
  <c r="AV145" i="17"/>
  <c r="AU145" i="17"/>
  <c r="AT145" i="17"/>
  <c r="AS145" i="17"/>
  <c r="AR145" i="17"/>
  <c r="AL145" i="17"/>
  <c r="AF145" i="17"/>
  <c r="AG145" i="17" s="1"/>
  <c r="AH145" i="17" s="1"/>
  <c r="AY144" i="17"/>
  <c r="AX144" i="17"/>
  <c r="AW144" i="17"/>
  <c r="AV144" i="17"/>
  <c r="AU144" i="17"/>
  <c r="AT144" i="17"/>
  <c r="AS144" i="17"/>
  <c r="AR144" i="17"/>
  <c r="AL144" i="17"/>
  <c r="AF144" i="17"/>
  <c r="AG144" i="17" s="1"/>
  <c r="AH144" i="17" s="1"/>
  <c r="AY143" i="17"/>
  <c r="AX143" i="17"/>
  <c r="AW143" i="17"/>
  <c r="AV143" i="17"/>
  <c r="AU143" i="17"/>
  <c r="AT143" i="17"/>
  <c r="AS143" i="17"/>
  <c r="AR143" i="17"/>
  <c r="AL143" i="17"/>
  <c r="AF143" i="17"/>
  <c r="AG143" i="17" s="1"/>
  <c r="AH143" i="17" s="1"/>
  <c r="AY142" i="17"/>
  <c r="AX142" i="17"/>
  <c r="AW142" i="17"/>
  <c r="AV142" i="17"/>
  <c r="AU142" i="17"/>
  <c r="AT142" i="17"/>
  <c r="AS142" i="17"/>
  <c r="AR142" i="17"/>
  <c r="AL142" i="17"/>
  <c r="AF142" i="17"/>
  <c r="AG142" i="17" s="1"/>
  <c r="AH142" i="17" s="1"/>
  <c r="AY141" i="17"/>
  <c r="AX141" i="17"/>
  <c r="AW141" i="17"/>
  <c r="AV141" i="17"/>
  <c r="AU141" i="17"/>
  <c r="AT141" i="17"/>
  <c r="AS141" i="17"/>
  <c r="AR141" i="17"/>
  <c r="AL141" i="17"/>
  <c r="AF141" i="17"/>
  <c r="AG141" i="17" s="1"/>
  <c r="AH141" i="17" s="1"/>
  <c r="AY140" i="17"/>
  <c r="AX140" i="17"/>
  <c r="AW140" i="17"/>
  <c r="AV140" i="17"/>
  <c r="AU140" i="17"/>
  <c r="AT140" i="17"/>
  <c r="AS140" i="17"/>
  <c r="AR140" i="17"/>
  <c r="AL140" i="17"/>
  <c r="AF140" i="17"/>
  <c r="AG140" i="17" s="1"/>
  <c r="AH140" i="17" s="1"/>
  <c r="AY139" i="17"/>
  <c r="AX139" i="17"/>
  <c r="AW139" i="17"/>
  <c r="AV139" i="17"/>
  <c r="AU139" i="17"/>
  <c r="AT139" i="17"/>
  <c r="AS139" i="17"/>
  <c r="AR139" i="17"/>
  <c r="AL139" i="17"/>
  <c r="AF139" i="17"/>
  <c r="AG139" i="17" s="1"/>
  <c r="AH139" i="17" s="1"/>
  <c r="AY138" i="17"/>
  <c r="AX138" i="17"/>
  <c r="AW138" i="17"/>
  <c r="AV138" i="17"/>
  <c r="AU138" i="17"/>
  <c r="AT138" i="17"/>
  <c r="AS138" i="17"/>
  <c r="AR138" i="17"/>
  <c r="AL138" i="17"/>
  <c r="AF138" i="17"/>
  <c r="AG138" i="17" s="1"/>
  <c r="AH138" i="17" s="1"/>
  <c r="AY137" i="17"/>
  <c r="AX137" i="17"/>
  <c r="AW137" i="17"/>
  <c r="AV137" i="17"/>
  <c r="AU137" i="17"/>
  <c r="AT137" i="17"/>
  <c r="AS137" i="17"/>
  <c r="AR137" i="17"/>
  <c r="AL137" i="17"/>
  <c r="AF137" i="17"/>
  <c r="AG137" i="17" s="1"/>
  <c r="AH137" i="17" s="1"/>
  <c r="AY136" i="17"/>
  <c r="AX136" i="17"/>
  <c r="AW136" i="17"/>
  <c r="AV136" i="17"/>
  <c r="AU136" i="17"/>
  <c r="AT136" i="17"/>
  <c r="AS136" i="17"/>
  <c r="AR136" i="17"/>
  <c r="AL136" i="17"/>
  <c r="AF136" i="17"/>
  <c r="AG136" i="17" s="1"/>
  <c r="AH136" i="17" s="1"/>
  <c r="AY135" i="17"/>
  <c r="AX135" i="17"/>
  <c r="AW135" i="17"/>
  <c r="AV135" i="17"/>
  <c r="AU135" i="17"/>
  <c r="AT135" i="17"/>
  <c r="AS135" i="17"/>
  <c r="AR135" i="17"/>
  <c r="AL135" i="17"/>
  <c r="AF135" i="17"/>
  <c r="AG135" i="17" s="1"/>
  <c r="AH135" i="17" s="1"/>
  <c r="AY134" i="17"/>
  <c r="AX134" i="17"/>
  <c r="AW134" i="17"/>
  <c r="AV134" i="17"/>
  <c r="AU134" i="17"/>
  <c r="AT134" i="17"/>
  <c r="AS134" i="17"/>
  <c r="AR134" i="17"/>
  <c r="AL134" i="17"/>
  <c r="AF134" i="17"/>
  <c r="AG134" i="17" s="1"/>
  <c r="AH134" i="17" s="1"/>
  <c r="AY133" i="17"/>
  <c r="AX133" i="17"/>
  <c r="AW133" i="17"/>
  <c r="AV133" i="17"/>
  <c r="AU133" i="17"/>
  <c r="AT133" i="17"/>
  <c r="AS133" i="17"/>
  <c r="AR133" i="17"/>
  <c r="AL133" i="17"/>
  <c r="AF133" i="17"/>
  <c r="AG133" i="17" s="1"/>
  <c r="AH133" i="17" s="1"/>
  <c r="AY132" i="17"/>
  <c r="AX132" i="17"/>
  <c r="AW132" i="17"/>
  <c r="AV132" i="17"/>
  <c r="AU132" i="17"/>
  <c r="AT132" i="17"/>
  <c r="AS132" i="17"/>
  <c r="AR132" i="17"/>
  <c r="AL132" i="17"/>
  <c r="AF132" i="17"/>
  <c r="AG132" i="17" s="1"/>
  <c r="AH132" i="17" s="1"/>
  <c r="AY131" i="17"/>
  <c r="AX131" i="17"/>
  <c r="AW131" i="17"/>
  <c r="AV131" i="17"/>
  <c r="AU131" i="17"/>
  <c r="AT131" i="17"/>
  <c r="AS131" i="17"/>
  <c r="AR131" i="17"/>
  <c r="AL131" i="17"/>
  <c r="AF131" i="17"/>
  <c r="AG131" i="17" s="1"/>
  <c r="AH131" i="17" s="1"/>
  <c r="AY130" i="17"/>
  <c r="AX130" i="17"/>
  <c r="AW130" i="17"/>
  <c r="AV130" i="17"/>
  <c r="AU130" i="17"/>
  <c r="AT130" i="17"/>
  <c r="AS130" i="17"/>
  <c r="AR130" i="17"/>
  <c r="AL130" i="17"/>
  <c r="AF130" i="17"/>
  <c r="AG130" i="17" s="1"/>
  <c r="AH130" i="17" s="1"/>
  <c r="AY129" i="17"/>
  <c r="AX129" i="17"/>
  <c r="AW129" i="17"/>
  <c r="AV129" i="17"/>
  <c r="AU129" i="17"/>
  <c r="AT129" i="17"/>
  <c r="AS129" i="17"/>
  <c r="AR129" i="17"/>
  <c r="AL129" i="17"/>
  <c r="AF129" i="17"/>
  <c r="AG129" i="17" s="1"/>
  <c r="AH129" i="17" s="1"/>
  <c r="AY128" i="17"/>
  <c r="AX128" i="17"/>
  <c r="AW128" i="17"/>
  <c r="AV128" i="17"/>
  <c r="AU128" i="17"/>
  <c r="AT128" i="17"/>
  <c r="AS128" i="17"/>
  <c r="AR128" i="17"/>
  <c r="AL128" i="17"/>
  <c r="AF128" i="17"/>
  <c r="AG128" i="17" s="1"/>
  <c r="AH128" i="17" s="1"/>
  <c r="AY127" i="17"/>
  <c r="AX127" i="17"/>
  <c r="AW127" i="17"/>
  <c r="AV127" i="17"/>
  <c r="AU127" i="17"/>
  <c r="AT127" i="17"/>
  <c r="AS127" i="17"/>
  <c r="AR127" i="17"/>
  <c r="AL127" i="17"/>
  <c r="AF127" i="17"/>
  <c r="AG127" i="17" s="1"/>
  <c r="AH127" i="17" s="1"/>
  <c r="AY126" i="17"/>
  <c r="AX126" i="17"/>
  <c r="AW126" i="17"/>
  <c r="AV126" i="17"/>
  <c r="AU126" i="17"/>
  <c r="AT126" i="17"/>
  <c r="AS126" i="17"/>
  <c r="AR126" i="17"/>
  <c r="AL126" i="17"/>
  <c r="AF126" i="17"/>
  <c r="AG126" i="17" s="1"/>
  <c r="AH126" i="17" s="1"/>
  <c r="AY125" i="17"/>
  <c r="AX125" i="17"/>
  <c r="AW125" i="17"/>
  <c r="AV125" i="17"/>
  <c r="AU125" i="17"/>
  <c r="AT125" i="17"/>
  <c r="AS125" i="17"/>
  <c r="AR125" i="17"/>
  <c r="AL125" i="17"/>
  <c r="AF125" i="17"/>
  <c r="AG125" i="17" s="1"/>
  <c r="AH125" i="17" s="1"/>
  <c r="AY124" i="17"/>
  <c r="AX124" i="17"/>
  <c r="AW124" i="17"/>
  <c r="AV124" i="17"/>
  <c r="AU124" i="17"/>
  <c r="AT124" i="17"/>
  <c r="AS124" i="17"/>
  <c r="AR124" i="17"/>
  <c r="AL124" i="17"/>
  <c r="AF124" i="17"/>
  <c r="AG124" i="17" s="1"/>
  <c r="AH124" i="17" s="1"/>
  <c r="AY123" i="17"/>
  <c r="AX123" i="17"/>
  <c r="AW123" i="17"/>
  <c r="AV123" i="17"/>
  <c r="AU123" i="17"/>
  <c r="AT123" i="17"/>
  <c r="AS123" i="17"/>
  <c r="AR123" i="17"/>
  <c r="AL123" i="17"/>
  <c r="AF123" i="17"/>
  <c r="AG123" i="17" s="1"/>
  <c r="AH123" i="17" s="1"/>
  <c r="AY122" i="17"/>
  <c r="AX122" i="17"/>
  <c r="AW122" i="17"/>
  <c r="AV122" i="17"/>
  <c r="AU122" i="17"/>
  <c r="AT122" i="17"/>
  <c r="AS122" i="17"/>
  <c r="AR122" i="17"/>
  <c r="AL122" i="17"/>
  <c r="AF122" i="17"/>
  <c r="AG122" i="17" s="1"/>
  <c r="AH122" i="17" s="1"/>
  <c r="AY121" i="17"/>
  <c r="AX121" i="17"/>
  <c r="AW121" i="17"/>
  <c r="AV121" i="17"/>
  <c r="AU121" i="17"/>
  <c r="AT121" i="17"/>
  <c r="AS121" i="17"/>
  <c r="AR121" i="17"/>
  <c r="AL121" i="17"/>
  <c r="AF121" i="17"/>
  <c r="AG121" i="17" s="1"/>
  <c r="AH121" i="17" s="1"/>
  <c r="AY120" i="17"/>
  <c r="AX120" i="17"/>
  <c r="AW120" i="17"/>
  <c r="AV120" i="17"/>
  <c r="AU120" i="17"/>
  <c r="AT120" i="17"/>
  <c r="AS120" i="17"/>
  <c r="AR120" i="17"/>
  <c r="AL120" i="17"/>
  <c r="AF120" i="17"/>
  <c r="AG120" i="17" s="1"/>
  <c r="AH120" i="17" s="1"/>
  <c r="AY119" i="17"/>
  <c r="AX119" i="17"/>
  <c r="AW119" i="17"/>
  <c r="AV119" i="17"/>
  <c r="AU119" i="17"/>
  <c r="AT119" i="17"/>
  <c r="AS119" i="17"/>
  <c r="AR119" i="17"/>
  <c r="AL119" i="17"/>
  <c r="AF119" i="17"/>
  <c r="AG119" i="17" s="1"/>
  <c r="AH119" i="17" s="1"/>
  <c r="AY118" i="17"/>
  <c r="AX118" i="17"/>
  <c r="AW118" i="17"/>
  <c r="AV118" i="17"/>
  <c r="AU118" i="17"/>
  <c r="AT118" i="17"/>
  <c r="AS118" i="17"/>
  <c r="AR118" i="17"/>
  <c r="AL118" i="17"/>
  <c r="AF118" i="17"/>
  <c r="AG118" i="17" s="1"/>
  <c r="AH118" i="17" s="1"/>
  <c r="AY117" i="17"/>
  <c r="AX117" i="17"/>
  <c r="AW117" i="17"/>
  <c r="AV117" i="17"/>
  <c r="AU117" i="17"/>
  <c r="AT117" i="17"/>
  <c r="AS117" i="17"/>
  <c r="AR117" i="17"/>
  <c r="AL117" i="17"/>
  <c r="AF117" i="17"/>
  <c r="AG117" i="17" s="1"/>
  <c r="AH117" i="17" s="1"/>
  <c r="AY116" i="17"/>
  <c r="AX116" i="17"/>
  <c r="AW116" i="17"/>
  <c r="AV116" i="17"/>
  <c r="AU116" i="17"/>
  <c r="AT116" i="17"/>
  <c r="AS116" i="17"/>
  <c r="AR116" i="17"/>
  <c r="AL116" i="17"/>
  <c r="AF116" i="17"/>
  <c r="AG116" i="17" s="1"/>
  <c r="AH116" i="17" s="1"/>
  <c r="AY115" i="17"/>
  <c r="AX115" i="17"/>
  <c r="AW115" i="17"/>
  <c r="AV115" i="17"/>
  <c r="AU115" i="17"/>
  <c r="AT115" i="17"/>
  <c r="AS115" i="17"/>
  <c r="AR115" i="17"/>
  <c r="AL115" i="17"/>
  <c r="AF115" i="17"/>
  <c r="AG115" i="17" s="1"/>
  <c r="AH115" i="17" s="1"/>
  <c r="AY114" i="17"/>
  <c r="AX114" i="17"/>
  <c r="AW114" i="17"/>
  <c r="AV114" i="17"/>
  <c r="AU114" i="17"/>
  <c r="AT114" i="17"/>
  <c r="AS114" i="17"/>
  <c r="AR114" i="17"/>
  <c r="AL114" i="17"/>
  <c r="AF114" i="17"/>
  <c r="AG114" i="17" s="1"/>
  <c r="AH114" i="17" s="1"/>
  <c r="AY113" i="17"/>
  <c r="AX113" i="17"/>
  <c r="AW113" i="17"/>
  <c r="AV113" i="17"/>
  <c r="AU113" i="17"/>
  <c r="AT113" i="17"/>
  <c r="AS113" i="17"/>
  <c r="AR113" i="17"/>
  <c r="AL113" i="17"/>
  <c r="AF113" i="17"/>
  <c r="AG113" i="17" s="1"/>
  <c r="AH113" i="17" s="1"/>
  <c r="AY112" i="17"/>
  <c r="AX112" i="17"/>
  <c r="AW112" i="17"/>
  <c r="AV112" i="17"/>
  <c r="AU112" i="17"/>
  <c r="AT112" i="17"/>
  <c r="AS112" i="17"/>
  <c r="AR112" i="17"/>
  <c r="AL112" i="17"/>
  <c r="AF112" i="17"/>
  <c r="AG112" i="17" s="1"/>
  <c r="AH112" i="17" s="1"/>
  <c r="AY111" i="17"/>
  <c r="AX111" i="17"/>
  <c r="AW111" i="17"/>
  <c r="AV111" i="17"/>
  <c r="AU111" i="17"/>
  <c r="AT111" i="17"/>
  <c r="AS111" i="17"/>
  <c r="AR111" i="17"/>
  <c r="AL111" i="17"/>
  <c r="AF111" i="17"/>
  <c r="AG111" i="17" s="1"/>
  <c r="AH111" i="17" s="1"/>
  <c r="AY110" i="17"/>
  <c r="AX110" i="17"/>
  <c r="AW110" i="17"/>
  <c r="AV110" i="17"/>
  <c r="AU110" i="17"/>
  <c r="AT110" i="17"/>
  <c r="AS110" i="17"/>
  <c r="AR110" i="17"/>
  <c r="AL110" i="17"/>
  <c r="AF110" i="17"/>
  <c r="AG110" i="17" s="1"/>
  <c r="AH110" i="17" s="1"/>
  <c r="AY109" i="17"/>
  <c r="AX109" i="17"/>
  <c r="AW109" i="17"/>
  <c r="AV109" i="17"/>
  <c r="AU109" i="17"/>
  <c r="AT109" i="17"/>
  <c r="AS109" i="17"/>
  <c r="AR109" i="17"/>
  <c r="AL109" i="17"/>
  <c r="AF109" i="17"/>
  <c r="AG109" i="17" s="1"/>
  <c r="AH109" i="17" s="1"/>
  <c r="AY108" i="17"/>
  <c r="AX108" i="17"/>
  <c r="AW108" i="17"/>
  <c r="AV108" i="17"/>
  <c r="AU108" i="17"/>
  <c r="AT108" i="17"/>
  <c r="AS108" i="17"/>
  <c r="AR108" i="17"/>
  <c r="AL108" i="17"/>
  <c r="AF108" i="17"/>
  <c r="AG108" i="17" s="1"/>
  <c r="AH108" i="17" s="1"/>
  <c r="AY107" i="17"/>
  <c r="AX107" i="17"/>
  <c r="AW107" i="17"/>
  <c r="AV107" i="17"/>
  <c r="AU107" i="17"/>
  <c r="AT107" i="17"/>
  <c r="AS107" i="17"/>
  <c r="AR107" i="17"/>
  <c r="AL107" i="17"/>
  <c r="AF107" i="17"/>
  <c r="AG107" i="17" s="1"/>
  <c r="AH107" i="17" s="1"/>
  <c r="AY106" i="17"/>
  <c r="AX106" i="17"/>
  <c r="AW106" i="17"/>
  <c r="AV106" i="17"/>
  <c r="AU106" i="17"/>
  <c r="AT106" i="17"/>
  <c r="AS106" i="17"/>
  <c r="AR106" i="17"/>
  <c r="AL106" i="17"/>
  <c r="AF106" i="17"/>
  <c r="AG106" i="17" s="1"/>
  <c r="AH106" i="17" s="1"/>
  <c r="AY105" i="17"/>
  <c r="AX105" i="17"/>
  <c r="AW105" i="17"/>
  <c r="AV105" i="17"/>
  <c r="AU105" i="17"/>
  <c r="AT105" i="17"/>
  <c r="AS105" i="17"/>
  <c r="AR105" i="17"/>
  <c r="AL105" i="17"/>
  <c r="AF105" i="17"/>
  <c r="AG105" i="17" s="1"/>
  <c r="AH105" i="17" s="1"/>
  <c r="AY104" i="17"/>
  <c r="AX104" i="17"/>
  <c r="AW104" i="17"/>
  <c r="AV104" i="17"/>
  <c r="AU104" i="17"/>
  <c r="AT104" i="17"/>
  <c r="AS104" i="17"/>
  <c r="AR104" i="17"/>
  <c r="AL104" i="17"/>
  <c r="AF104" i="17"/>
  <c r="AG104" i="17" s="1"/>
  <c r="AH104" i="17" s="1"/>
  <c r="AY103" i="17"/>
  <c r="AX103" i="17"/>
  <c r="AW103" i="17"/>
  <c r="AV103" i="17"/>
  <c r="AU103" i="17"/>
  <c r="AT103" i="17"/>
  <c r="AS103" i="17"/>
  <c r="AR103" i="17"/>
  <c r="AL103" i="17"/>
  <c r="AF103" i="17"/>
  <c r="AG103" i="17" s="1"/>
  <c r="AH103" i="17" s="1"/>
  <c r="AY102" i="17"/>
  <c r="AX102" i="17"/>
  <c r="AW102" i="17"/>
  <c r="AV102" i="17"/>
  <c r="AU102" i="17"/>
  <c r="AT102" i="17"/>
  <c r="AS102" i="17"/>
  <c r="AR102" i="17"/>
  <c r="AL102" i="17"/>
  <c r="AF102" i="17"/>
  <c r="AG102" i="17" s="1"/>
  <c r="AH102" i="17" s="1"/>
  <c r="AY101" i="17"/>
  <c r="AX101" i="17"/>
  <c r="AW101" i="17"/>
  <c r="AV101" i="17"/>
  <c r="AU101" i="17"/>
  <c r="AT101" i="17"/>
  <c r="AS101" i="17"/>
  <c r="AR101" i="17"/>
  <c r="AL101" i="17"/>
  <c r="AF101" i="17"/>
  <c r="AG101" i="17" s="1"/>
  <c r="AH101" i="17" s="1"/>
  <c r="AY100" i="17"/>
  <c r="AX100" i="17"/>
  <c r="AW100" i="17"/>
  <c r="AV100" i="17"/>
  <c r="AU100" i="17"/>
  <c r="AT100" i="17"/>
  <c r="AS100" i="17"/>
  <c r="AR100" i="17"/>
  <c r="AL100" i="17"/>
  <c r="AF100" i="17"/>
  <c r="AG100" i="17" s="1"/>
  <c r="AH100" i="17" s="1"/>
  <c r="AY99" i="17"/>
  <c r="AX99" i="17"/>
  <c r="AW99" i="17"/>
  <c r="AV99" i="17"/>
  <c r="AU99" i="17"/>
  <c r="AT99" i="17"/>
  <c r="AS99" i="17"/>
  <c r="AR99" i="17"/>
  <c r="AL99" i="17"/>
  <c r="AF99" i="17"/>
  <c r="AG99" i="17" s="1"/>
  <c r="AH99" i="17" s="1"/>
  <c r="AY98" i="17"/>
  <c r="AX98" i="17"/>
  <c r="AW98" i="17"/>
  <c r="AV98" i="17"/>
  <c r="AU98" i="17"/>
  <c r="AT98" i="17"/>
  <c r="AS98" i="17"/>
  <c r="AR98" i="17"/>
  <c r="AL98" i="17"/>
  <c r="AF98" i="17"/>
  <c r="AG98" i="17" s="1"/>
  <c r="AH98" i="17" s="1"/>
  <c r="AY97" i="17"/>
  <c r="AX97" i="17"/>
  <c r="AW97" i="17"/>
  <c r="AV97" i="17"/>
  <c r="AU97" i="17"/>
  <c r="AT97" i="17"/>
  <c r="AS97" i="17"/>
  <c r="AR97" i="17"/>
  <c r="AL97" i="17"/>
  <c r="AF97" i="17"/>
  <c r="AG97" i="17" s="1"/>
  <c r="AH97" i="17" s="1"/>
  <c r="AY96" i="17"/>
  <c r="AX96" i="17"/>
  <c r="AW96" i="17"/>
  <c r="AV96" i="17"/>
  <c r="AU96" i="17"/>
  <c r="AT96" i="17"/>
  <c r="AS96" i="17"/>
  <c r="AR96" i="17"/>
  <c r="AL96" i="17"/>
  <c r="AF96" i="17"/>
  <c r="AG96" i="17" s="1"/>
  <c r="AH96" i="17" s="1"/>
  <c r="AY95" i="17"/>
  <c r="AX95" i="17"/>
  <c r="AW95" i="17"/>
  <c r="AV95" i="17"/>
  <c r="AU95" i="17"/>
  <c r="AT95" i="17"/>
  <c r="AS95" i="17"/>
  <c r="AR95" i="17"/>
  <c r="AL95" i="17"/>
  <c r="AF95" i="17"/>
  <c r="AG95" i="17" s="1"/>
  <c r="AH95" i="17" s="1"/>
  <c r="AY94" i="17"/>
  <c r="AX94" i="17"/>
  <c r="AW94" i="17"/>
  <c r="AV94" i="17"/>
  <c r="AU94" i="17"/>
  <c r="AT94" i="17"/>
  <c r="AS94" i="17"/>
  <c r="AR94" i="17"/>
  <c r="AL94" i="17"/>
  <c r="AF94" i="17"/>
  <c r="AG94" i="17" s="1"/>
  <c r="AH94" i="17" s="1"/>
  <c r="AF93" i="17"/>
  <c r="AG93" i="17" s="1"/>
  <c r="AH93" i="17" s="1"/>
  <c r="AF92" i="17"/>
  <c r="AG92" i="17" s="1"/>
  <c r="AH92" i="17" s="1"/>
  <c r="AF91" i="17"/>
  <c r="AG91" i="17" s="1"/>
  <c r="AH91" i="17" s="1"/>
  <c r="AF90" i="17"/>
  <c r="AG90" i="17" s="1"/>
  <c r="AH90" i="17" s="1"/>
  <c r="AF89" i="17"/>
  <c r="AG89" i="17" s="1"/>
  <c r="AH89" i="17" s="1"/>
  <c r="AF88" i="17"/>
  <c r="AG88" i="17" s="1"/>
  <c r="AH88" i="17" s="1"/>
  <c r="AF87" i="17"/>
  <c r="AG87" i="17" s="1"/>
  <c r="AH87" i="17" s="1"/>
  <c r="AF86" i="17"/>
  <c r="AG86" i="17" s="1"/>
  <c r="AH86" i="17" s="1"/>
  <c r="AF85" i="17"/>
  <c r="AG85" i="17" s="1"/>
  <c r="AH85" i="17" s="1"/>
  <c r="AF84" i="17"/>
  <c r="AG84" i="17" s="1"/>
  <c r="AH84" i="17" s="1"/>
  <c r="AF83" i="17"/>
  <c r="AG83" i="17" s="1"/>
  <c r="AH83" i="17" s="1"/>
  <c r="AF82" i="17"/>
  <c r="AG82" i="17" s="1"/>
  <c r="AH82" i="17" s="1"/>
  <c r="AF81" i="17"/>
  <c r="AG81" i="17" s="1"/>
  <c r="AH81" i="17" s="1"/>
  <c r="AF80" i="17"/>
  <c r="AG80" i="17" s="1"/>
  <c r="AH80" i="17" s="1"/>
  <c r="AF79" i="17"/>
  <c r="AG79" i="17" s="1"/>
  <c r="AH79" i="17" s="1"/>
  <c r="AF78" i="17"/>
  <c r="AG78" i="17" s="1"/>
  <c r="AH78" i="17" s="1"/>
  <c r="AF77" i="17"/>
  <c r="AG77" i="17" s="1"/>
  <c r="AH77" i="17" s="1"/>
  <c r="AF76" i="17"/>
  <c r="AG76" i="17" s="1"/>
  <c r="AH76" i="17" s="1"/>
  <c r="AF75" i="17"/>
  <c r="AG75" i="17" s="1"/>
  <c r="AH75" i="17" s="1"/>
  <c r="AF74" i="17"/>
  <c r="AG74" i="17" s="1"/>
  <c r="AH74" i="17" s="1"/>
  <c r="AF73" i="17"/>
  <c r="AG73" i="17" s="1"/>
  <c r="AH73" i="17" s="1"/>
  <c r="AF72" i="17"/>
  <c r="AG72" i="17" s="1"/>
  <c r="AH72" i="17" s="1"/>
  <c r="AF71" i="17"/>
  <c r="AG71" i="17" s="1"/>
  <c r="AH71" i="17" s="1"/>
  <c r="AF70" i="17"/>
  <c r="AG70" i="17" s="1"/>
  <c r="AH70" i="17" s="1"/>
  <c r="AF69" i="17"/>
  <c r="AG69" i="17" s="1"/>
  <c r="AH69" i="17" s="1"/>
  <c r="AF68" i="17"/>
  <c r="AG68" i="17" s="1"/>
  <c r="AH68" i="17" s="1"/>
  <c r="AF67" i="17"/>
  <c r="AG67" i="17" s="1"/>
  <c r="AH67" i="17" s="1"/>
  <c r="AF66" i="17"/>
  <c r="AG66" i="17" s="1"/>
  <c r="AH66" i="17" s="1"/>
  <c r="AF65" i="17"/>
  <c r="AG65" i="17" s="1"/>
  <c r="AH65" i="17" s="1"/>
  <c r="AF64" i="17"/>
  <c r="AG64" i="17" s="1"/>
  <c r="AH64" i="17" s="1"/>
  <c r="AF63" i="17"/>
  <c r="AG63" i="17" s="1"/>
  <c r="AH63" i="17" s="1"/>
  <c r="AF62" i="17"/>
  <c r="AG62" i="17" s="1"/>
  <c r="AH62" i="17" s="1"/>
  <c r="AF61" i="17"/>
  <c r="AG61" i="17" s="1"/>
  <c r="AH61" i="17" s="1"/>
  <c r="AF60" i="17"/>
  <c r="AG60" i="17" s="1"/>
  <c r="AH60" i="17" s="1"/>
  <c r="AF59" i="17"/>
  <c r="AG59" i="17" s="1"/>
  <c r="AH59" i="17" s="1"/>
  <c r="AF58" i="17"/>
  <c r="AG58" i="17" s="1"/>
  <c r="AH58" i="17" s="1"/>
  <c r="AF57" i="17"/>
  <c r="AG57" i="17" s="1"/>
  <c r="AH57" i="17" s="1"/>
  <c r="AF56" i="17"/>
  <c r="AG56" i="17" s="1"/>
  <c r="AH56" i="17" s="1"/>
  <c r="AF55" i="17"/>
  <c r="AG55" i="17" s="1"/>
  <c r="AH55" i="17" s="1"/>
  <c r="AF54" i="17"/>
  <c r="AG54" i="17" s="1"/>
  <c r="AH54" i="17" s="1"/>
  <c r="AF53" i="17"/>
  <c r="AG53" i="17" s="1"/>
  <c r="AH53" i="17" s="1"/>
  <c r="AF52" i="17"/>
  <c r="AG52" i="17" s="1"/>
  <c r="AH52" i="17" s="1"/>
  <c r="AF51" i="17"/>
  <c r="AG51" i="17" s="1"/>
  <c r="AH51" i="17" s="1"/>
  <c r="AF50" i="17"/>
  <c r="AG50" i="17" s="1"/>
  <c r="AH50" i="17" s="1"/>
  <c r="AF49" i="17"/>
  <c r="AG49" i="17" s="1"/>
  <c r="AH49" i="17" s="1"/>
  <c r="AF48" i="17"/>
  <c r="AG48" i="17" s="1"/>
  <c r="AH48" i="17" s="1"/>
  <c r="AF47" i="17"/>
  <c r="AG47" i="17" s="1"/>
  <c r="AH47" i="17" s="1"/>
  <c r="AF46" i="17"/>
  <c r="AG46" i="17" s="1"/>
  <c r="AH46" i="17" s="1"/>
  <c r="AF45" i="17"/>
  <c r="AG45" i="17" s="1"/>
  <c r="AH45" i="17" s="1"/>
  <c r="AF44" i="17"/>
  <c r="AG44" i="17" s="1"/>
  <c r="AH44" i="17" s="1"/>
  <c r="AF43" i="17"/>
  <c r="AG43" i="17" s="1"/>
  <c r="AH43" i="17" s="1"/>
  <c r="AF42" i="17"/>
  <c r="AG42" i="17" s="1"/>
  <c r="AH42" i="17" s="1"/>
  <c r="AF41" i="17"/>
  <c r="AG41" i="17" s="1"/>
  <c r="AH41" i="17" s="1"/>
  <c r="AF40" i="17"/>
  <c r="AG40" i="17" s="1"/>
  <c r="AH40" i="17" s="1"/>
  <c r="AF39" i="17"/>
  <c r="AG39" i="17" s="1"/>
  <c r="AH39" i="17" s="1"/>
  <c r="AF38" i="17"/>
  <c r="AG38" i="17" s="1"/>
  <c r="AH38" i="17" s="1"/>
  <c r="AF37" i="17"/>
  <c r="AG37" i="17" s="1"/>
  <c r="AH37" i="17" s="1"/>
  <c r="AF36" i="17"/>
  <c r="AG36" i="17" s="1"/>
  <c r="AH36" i="17" s="1"/>
  <c r="AF35" i="17"/>
  <c r="AG35" i="17" s="1"/>
  <c r="AH35" i="17" s="1"/>
  <c r="AF34" i="17"/>
  <c r="AG34" i="17" s="1"/>
  <c r="AH34" i="17" s="1"/>
  <c r="AF33" i="17"/>
  <c r="AG33" i="17" s="1"/>
  <c r="AH33" i="17" s="1"/>
  <c r="AF32" i="17"/>
  <c r="AG32" i="17" s="1"/>
  <c r="AH32" i="17" s="1"/>
  <c r="AF31" i="17"/>
  <c r="AG31" i="17" s="1"/>
  <c r="AH31" i="17" s="1"/>
  <c r="AF30" i="17"/>
  <c r="AG30" i="17" s="1"/>
  <c r="AH30" i="17" s="1"/>
  <c r="AF29" i="17"/>
  <c r="AG29" i="17" s="1"/>
  <c r="AH29" i="17" s="1"/>
  <c r="AF28" i="17"/>
  <c r="AG28" i="17" s="1"/>
  <c r="AH28" i="17" s="1"/>
  <c r="AF27" i="17"/>
  <c r="AG27" i="17" s="1"/>
  <c r="AH27" i="17" s="1"/>
  <c r="AF26" i="17"/>
  <c r="AG26" i="17" s="1"/>
  <c r="AH26" i="17" s="1"/>
  <c r="AF25" i="17"/>
  <c r="AG25" i="17" s="1"/>
  <c r="AH25" i="17" s="1"/>
  <c r="AF24" i="17"/>
  <c r="AG24" i="17" s="1"/>
  <c r="AH24" i="17" s="1"/>
  <c r="AF23" i="17"/>
  <c r="AG23" i="17" s="1"/>
  <c r="AH23" i="17" s="1"/>
  <c r="AF22" i="17"/>
  <c r="AG22" i="17" s="1"/>
  <c r="AH22" i="17" s="1"/>
  <c r="AF21" i="17"/>
  <c r="AG21" i="17" s="1"/>
  <c r="AH21" i="17" s="1"/>
  <c r="AF20" i="17"/>
  <c r="AG20" i="17" s="1"/>
  <c r="AH20" i="17" s="1"/>
  <c r="AF19" i="17"/>
  <c r="AG19" i="17" s="1"/>
  <c r="AH19" i="17" s="1"/>
  <c r="AF18" i="17"/>
  <c r="AG18" i="17" s="1"/>
  <c r="AH18" i="17" s="1"/>
  <c r="AF17" i="17"/>
  <c r="AG17" i="17" s="1"/>
  <c r="AH17" i="17" s="1"/>
  <c r="AF16" i="17"/>
  <c r="AG16" i="17" s="1"/>
  <c r="AH16" i="17" s="1"/>
  <c r="AF15" i="17"/>
  <c r="AG15" i="17" s="1"/>
  <c r="AH15" i="17" s="1"/>
  <c r="AF14" i="17"/>
  <c r="AG14" i="17" s="1"/>
  <c r="AH14" i="17" s="1"/>
  <c r="AF13" i="17"/>
  <c r="AG13" i="17" s="1"/>
  <c r="AH13" i="17" s="1"/>
  <c r="AF12" i="17"/>
  <c r="AG12" i="17" s="1"/>
  <c r="AH12" i="17" s="1"/>
  <c r="AF11" i="17"/>
  <c r="AG11" i="17" s="1"/>
  <c r="AH11" i="17" s="1"/>
  <c r="AF10" i="17"/>
  <c r="AG10" i="17" s="1"/>
  <c r="AH10" i="17" s="1"/>
  <c r="AF9" i="17"/>
  <c r="AG9" i="17" s="1"/>
  <c r="AH9" i="17" s="1"/>
  <c r="AF8" i="17"/>
  <c r="AG8" i="17" s="1"/>
  <c r="AH8" i="17" s="1"/>
  <c r="AF7" i="17"/>
  <c r="AG7" i="17" s="1"/>
  <c r="AH7" i="17" s="1"/>
  <c r="AF6" i="17"/>
  <c r="AG6" i="17" s="1"/>
  <c r="AH6" i="17" s="1"/>
  <c r="AF5" i="17"/>
  <c r="AG5" i="17" s="1"/>
  <c r="AH5" i="17" s="1"/>
  <c r="AF4" i="17"/>
  <c r="AG4" i="17" s="1"/>
  <c r="AH4" i="17" s="1"/>
  <c r="AY203" i="16"/>
  <c r="AX203" i="16"/>
  <c r="AW203" i="16"/>
  <c r="AV203" i="16"/>
  <c r="AU203" i="16"/>
  <c r="AT203" i="16"/>
  <c r="AS203" i="16"/>
  <c r="AR203" i="16"/>
  <c r="AL203" i="16"/>
  <c r="AF203" i="16"/>
  <c r="AG203" i="16" s="1"/>
  <c r="AH203" i="16" s="1"/>
  <c r="AY202" i="16"/>
  <c r="AX202" i="16"/>
  <c r="AW202" i="16"/>
  <c r="AV202" i="16"/>
  <c r="AU202" i="16"/>
  <c r="AT202" i="16"/>
  <c r="AS202" i="16"/>
  <c r="AR202" i="16"/>
  <c r="AL202" i="16"/>
  <c r="AF202" i="16"/>
  <c r="AG202" i="16" s="1"/>
  <c r="AH202" i="16" s="1"/>
  <c r="AY201" i="16"/>
  <c r="AX201" i="16"/>
  <c r="AW201" i="16"/>
  <c r="AV201" i="16"/>
  <c r="AU201" i="16"/>
  <c r="AT201" i="16"/>
  <c r="AS201" i="16"/>
  <c r="AR201" i="16"/>
  <c r="AL201" i="16"/>
  <c r="AF201" i="16"/>
  <c r="AG201" i="16" s="1"/>
  <c r="AH201" i="16" s="1"/>
  <c r="AY200" i="16"/>
  <c r="AX200" i="16"/>
  <c r="AW200" i="16"/>
  <c r="AV200" i="16"/>
  <c r="AU200" i="16"/>
  <c r="AT200" i="16"/>
  <c r="AS200" i="16"/>
  <c r="AR200" i="16"/>
  <c r="AL200" i="16"/>
  <c r="AF200" i="16"/>
  <c r="AG200" i="16" s="1"/>
  <c r="AH200" i="16" s="1"/>
  <c r="AY199" i="16"/>
  <c r="AX199" i="16"/>
  <c r="AW199" i="16"/>
  <c r="AV199" i="16"/>
  <c r="AU199" i="16"/>
  <c r="AT199" i="16"/>
  <c r="AS199" i="16"/>
  <c r="AR199" i="16"/>
  <c r="AL199" i="16"/>
  <c r="AF199" i="16"/>
  <c r="AG199" i="16" s="1"/>
  <c r="AH199" i="16" s="1"/>
  <c r="AY198" i="16"/>
  <c r="AX198" i="16"/>
  <c r="AW198" i="16"/>
  <c r="AV198" i="16"/>
  <c r="AU198" i="16"/>
  <c r="AT198" i="16"/>
  <c r="AS198" i="16"/>
  <c r="AR198" i="16"/>
  <c r="AL198" i="16"/>
  <c r="AF198" i="16"/>
  <c r="AG198" i="16" s="1"/>
  <c r="AH198" i="16" s="1"/>
  <c r="AY197" i="16"/>
  <c r="AX197" i="16"/>
  <c r="AW197" i="16"/>
  <c r="AV197" i="16"/>
  <c r="AU197" i="16"/>
  <c r="AT197" i="16"/>
  <c r="AS197" i="16"/>
  <c r="AR197" i="16"/>
  <c r="AL197" i="16"/>
  <c r="AF197" i="16"/>
  <c r="AG197" i="16" s="1"/>
  <c r="AH197" i="16" s="1"/>
  <c r="AY196" i="16"/>
  <c r="AX196" i="16"/>
  <c r="AW196" i="16"/>
  <c r="AV196" i="16"/>
  <c r="AU196" i="16"/>
  <c r="AT196" i="16"/>
  <c r="AS196" i="16"/>
  <c r="AR196" i="16"/>
  <c r="AL196" i="16"/>
  <c r="AF196" i="16"/>
  <c r="AG196" i="16" s="1"/>
  <c r="AH196" i="16" s="1"/>
  <c r="AY195" i="16"/>
  <c r="AX195" i="16"/>
  <c r="AW195" i="16"/>
  <c r="AV195" i="16"/>
  <c r="AU195" i="16"/>
  <c r="AT195" i="16"/>
  <c r="AS195" i="16"/>
  <c r="AR195" i="16"/>
  <c r="AL195" i="16"/>
  <c r="AF195" i="16"/>
  <c r="AG195" i="16" s="1"/>
  <c r="AH195" i="16" s="1"/>
  <c r="AY194" i="16"/>
  <c r="AX194" i="16"/>
  <c r="AW194" i="16"/>
  <c r="AV194" i="16"/>
  <c r="AU194" i="16"/>
  <c r="AT194" i="16"/>
  <c r="AS194" i="16"/>
  <c r="AR194" i="16"/>
  <c r="AL194" i="16"/>
  <c r="AF194" i="16"/>
  <c r="AG194" i="16" s="1"/>
  <c r="AH194" i="16" s="1"/>
  <c r="AY193" i="16"/>
  <c r="AX193" i="16"/>
  <c r="AW193" i="16"/>
  <c r="AV193" i="16"/>
  <c r="AU193" i="16"/>
  <c r="AT193" i="16"/>
  <c r="AS193" i="16"/>
  <c r="AR193" i="16"/>
  <c r="AL193" i="16"/>
  <c r="AF193" i="16"/>
  <c r="AG193" i="16" s="1"/>
  <c r="AH193" i="16" s="1"/>
  <c r="AY192" i="16"/>
  <c r="AX192" i="16"/>
  <c r="AW192" i="16"/>
  <c r="AV192" i="16"/>
  <c r="AU192" i="16"/>
  <c r="AT192" i="16"/>
  <c r="AS192" i="16"/>
  <c r="AR192" i="16"/>
  <c r="AL192" i="16"/>
  <c r="AF192" i="16"/>
  <c r="AG192" i="16" s="1"/>
  <c r="AH192" i="16" s="1"/>
  <c r="AY191" i="16"/>
  <c r="AX191" i="16"/>
  <c r="AW191" i="16"/>
  <c r="AV191" i="16"/>
  <c r="AU191" i="16"/>
  <c r="AT191" i="16"/>
  <c r="AS191" i="16"/>
  <c r="AR191" i="16"/>
  <c r="AL191" i="16"/>
  <c r="AF191" i="16"/>
  <c r="AG191" i="16" s="1"/>
  <c r="AH191" i="16" s="1"/>
  <c r="AY190" i="16"/>
  <c r="AX190" i="16"/>
  <c r="AW190" i="16"/>
  <c r="AV190" i="16"/>
  <c r="AU190" i="16"/>
  <c r="AT190" i="16"/>
  <c r="AS190" i="16"/>
  <c r="AR190" i="16"/>
  <c r="AL190" i="16"/>
  <c r="AF190" i="16"/>
  <c r="AG190" i="16" s="1"/>
  <c r="AH190" i="16" s="1"/>
  <c r="AY189" i="16"/>
  <c r="AX189" i="16"/>
  <c r="AW189" i="16"/>
  <c r="AV189" i="16"/>
  <c r="AU189" i="16"/>
  <c r="AT189" i="16"/>
  <c r="AS189" i="16"/>
  <c r="AR189" i="16"/>
  <c r="AL189" i="16"/>
  <c r="AF189" i="16"/>
  <c r="AG189" i="16" s="1"/>
  <c r="AH189" i="16" s="1"/>
  <c r="AY188" i="16"/>
  <c r="AX188" i="16"/>
  <c r="AW188" i="16"/>
  <c r="AV188" i="16"/>
  <c r="AU188" i="16"/>
  <c r="AT188" i="16"/>
  <c r="AS188" i="16"/>
  <c r="AR188" i="16"/>
  <c r="AL188" i="16"/>
  <c r="AF188" i="16"/>
  <c r="AG188" i="16" s="1"/>
  <c r="AH188" i="16" s="1"/>
  <c r="AY187" i="16"/>
  <c r="AX187" i="16"/>
  <c r="AW187" i="16"/>
  <c r="AV187" i="16"/>
  <c r="AU187" i="16"/>
  <c r="AT187" i="16"/>
  <c r="AS187" i="16"/>
  <c r="AR187" i="16"/>
  <c r="AL187" i="16"/>
  <c r="AF187" i="16"/>
  <c r="AG187" i="16" s="1"/>
  <c r="AH187" i="16" s="1"/>
  <c r="AY186" i="16"/>
  <c r="AX186" i="16"/>
  <c r="AW186" i="16"/>
  <c r="AV186" i="16"/>
  <c r="AU186" i="16"/>
  <c r="AT186" i="16"/>
  <c r="AS186" i="16"/>
  <c r="AR186" i="16"/>
  <c r="AL186" i="16"/>
  <c r="AF186" i="16"/>
  <c r="AG186" i="16" s="1"/>
  <c r="AH186" i="16" s="1"/>
  <c r="AY185" i="16"/>
  <c r="AX185" i="16"/>
  <c r="AW185" i="16"/>
  <c r="AV185" i="16"/>
  <c r="AU185" i="16"/>
  <c r="AT185" i="16"/>
  <c r="AS185" i="16"/>
  <c r="AR185" i="16"/>
  <c r="AL185" i="16"/>
  <c r="AF185" i="16"/>
  <c r="AG185" i="16" s="1"/>
  <c r="AH185" i="16" s="1"/>
  <c r="AY184" i="16"/>
  <c r="AX184" i="16"/>
  <c r="AW184" i="16"/>
  <c r="AV184" i="16"/>
  <c r="AU184" i="16"/>
  <c r="AT184" i="16"/>
  <c r="AS184" i="16"/>
  <c r="AR184" i="16"/>
  <c r="AL184" i="16"/>
  <c r="AF184" i="16"/>
  <c r="AG184" i="16" s="1"/>
  <c r="AH184" i="16" s="1"/>
  <c r="AY183" i="16"/>
  <c r="AX183" i="16"/>
  <c r="AW183" i="16"/>
  <c r="AV183" i="16"/>
  <c r="AU183" i="16"/>
  <c r="AT183" i="16"/>
  <c r="AS183" i="16"/>
  <c r="AR183" i="16"/>
  <c r="AL183" i="16"/>
  <c r="AF183" i="16"/>
  <c r="AG183" i="16" s="1"/>
  <c r="AH183" i="16" s="1"/>
  <c r="AY182" i="16"/>
  <c r="AX182" i="16"/>
  <c r="AW182" i="16"/>
  <c r="AV182" i="16"/>
  <c r="AU182" i="16"/>
  <c r="AT182" i="16"/>
  <c r="AS182" i="16"/>
  <c r="AR182" i="16"/>
  <c r="AL182" i="16"/>
  <c r="AF182" i="16"/>
  <c r="AG182" i="16" s="1"/>
  <c r="AH182" i="16" s="1"/>
  <c r="AY181" i="16"/>
  <c r="AX181" i="16"/>
  <c r="AW181" i="16"/>
  <c r="AV181" i="16"/>
  <c r="AU181" i="16"/>
  <c r="AT181" i="16"/>
  <c r="AS181" i="16"/>
  <c r="AR181" i="16"/>
  <c r="AL181" i="16"/>
  <c r="AF181" i="16"/>
  <c r="AG181" i="16" s="1"/>
  <c r="AH181" i="16" s="1"/>
  <c r="AY180" i="16"/>
  <c r="AX180" i="16"/>
  <c r="AW180" i="16"/>
  <c r="AV180" i="16"/>
  <c r="AU180" i="16"/>
  <c r="AT180" i="16"/>
  <c r="AS180" i="16"/>
  <c r="AR180" i="16"/>
  <c r="AL180" i="16"/>
  <c r="AF180" i="16"/>
  <c r="AG180" i="16" s="1"/>
  <c r="AH180" i="16" s="1"/>
  <c r="AY179" i="16"/>
  <c r="AX179" i="16"/>
  <c r="AW179" i="16"/>
  <c r="AV179" i="16"/>
  <c r="AU179" i="16"/>
  <c r="AT179" i="16"/>
  <c r="AS179" i="16"/>
  <c r="AR179" i="16"/>
  <c r="AL179" i="16"/>
  <c r="AF179" i="16"/>
  <c r="AG179" i="16" s="1"/>
  <c r="AH179" i="16" s="1"/>
  <c r="AY178" i="16"/>
  <c r="AX178" i="16"/>
  <c r="AW178" i="16"/>
  <c r="AV178" i="16"/>
  <c r="AU178" i="16"/>
  <c r="AT178" i="16"/>
  <c r="AS178" i="16"/>
  <c r="AR178" i="16"/>
  <c r="AL178" i="16"/>
  <c r="AF178" i="16"/>
  <c r="AG178" i="16" s="1"/>
  <c r="AH178" i="16" s="1"/>
  <c r="AY177" i="16"/>
  <c r="AX177" i="16"/>
  <c r="AW177" i="16"/>
  <c r="AV177" i="16"/>
  <c r="AU177" i="16"/>
  <c r="AT177" i="16"/>
  <c r="AS177" i="16"/>
  <c r="AR177" i="16"/>
  <c r="AL177" i="16"/>
  <c r="AF177" i="16"/>
  <c r="AG177" i="16" s="1"/>
  <c r="AH177" i="16" s="1"/>
  <c r="AY176" i="16"/>
  <c r="AX176" i="16"/>
  <c r="AW176" i="16"/>
  <c r="AV176" i="16"/>
  <c r="AU176" i="16"/>
  <c r="AT176" i="16"/>
  <c r="AS176" i="16"/>
  <c r="AR176" i="16"/>
  <c r="AL176" i="16"/>
  <c r="AF176" i="16"/>
  <c r="AG176" i="16" s="1"/>
  <c r="AH176" i="16" s="1"/>
  <c r="AY175" i="16"/>
  <c r="AX175" i="16"/>
  <c r="AW175" i="16"/>
  <c r="AV175" i="16"/>
  <c r="AU175" i="16"/>
  <c r="AT175" i="16"/>
  <c r="AS175" i="16"/>
  <c r="AR175" i="16"/>
  <c r="AL175" i="16"/>
  <c r="AF175" i="16"/>
  <c r="AG175" i="16" s="1"/>
  <c r="AH175" i="16" s="1"/>
  <c r="AY174" i="16"/>
  <c r="AX174" i="16"/>
  <c r="AW174" i="16"/>
  <c r="AV174" i="16"/>
  <c r="AU174" i="16"/>
  <c r="AT174" i="16"/>
  <c r="AS174" i="16"/>
  <c r="AR174" i="16"/>
  <c r="AL174" i="16"/>
  <c r="AF174" i="16"/>
  <c r="AG174" i="16" s="1"/>
  <c r="AH174" i="16" s="1"/>
  <c r="AY173" i="16"/>
  <c r="AX173" i="16"/>
  <c r="AW173" i="16"/>
  <c r="AV173" i="16"/>
  <c r="AU173" i="16"/>
  <c r="AT173" i="16"/>
  <c r="AS173" i="16"/>
  <c r="AR173" i="16"/>
  <c r="AL173" i="16"/>
  <c r="AF173" i="16"/>
  <c r="AG173" i="16" s="1"/>
  <c r="AH173" i="16" s="1"/>
  <c r="AY172" i="16"/>
  <c r="AX172" i="16"/>
  <c r="AW172" i="16"/>
  <c r="AV172" i="16"/>
  <c r="AU172" i="16"/>
  <c r="AT172" i="16"/>
  <c r="AS172" i="16"/>
  <c r="AR172" i="16"/>
  <c r="AL172" i="16"/>
  <c r="AF172" i="16"/>
  <c r="AG172" i="16" s="1"/>
  <c r="AH172" i="16" s="1"/>
  <c r="AY171" i="16"/>
  <c r="AX171" i="16"/>
  <c r="AW171" i="16"/>
  <c r="AV171" i="16"/>
  <c r="AU171" i="16"/>
  <c r="AT171" i="16"/>
  <c r="AS171" i="16"/>
  <c r="AR171" i="16"/>
  <c r="AL171" i="16"/>
  <c r="AF171" i="16"/>
  <c r="AG171" i="16" s="1"/>
  <c r="AH171" i="16" s="1"/>
  <c r="AY170" i="16"/>
  <c r="AX170" i="16"/>
  <c r="AW170" i="16"/>
  <c r="AV170" i="16"/>
  <c r="AU170" i="16"/>
  <c r="AT170" i="16"/>
  <c r="AS170" i="16"/>
  <c r="AR170" i="16"/>
  <c r="AL170" i="16"/>
  <c r="AF170" i="16"/>
  <c r="AG170" i="16" s="1"/>
  <c r="AH170" i="16" s="1"/>
  <c r="AY169" i="16"/>
  <c r="AX169" i="16"/>
  <c r="AW169" i="16"/>
  <c r="AV169" i="16"/>
  <c r="AU169" i="16"/>
  <c r="AT169" i="16"/>
  <c r="AS169" i="16"/>
  <c r="AR169" i="16"/>
  <c r="AL169" i="16"/>
  <c r="AF169" i="16"/>
  <c r="AG169" i="16" s="1"/>
  <c r="AH169" i="16" s="1"/>
  <c r="AY168" i="16"/>
  <c r="AX168" i="16"/>
  <c r="AW168" i="16"/>
  <c r="AV168" i="16"/>
  <c r="AU168" i="16"/>
  <c r="AT168" i="16"/>
  <c r="AS168" i="16"/>
  <c r="AR168" i="16"/>
  <c r="AL168" i="16"/>
  <c r="AF168" i="16"/>
  <c r="AG168" i="16" s="1"/>
  <c r="AH168" i="16" s="1"/>
  <c r="AY167" i="16"/>
  <c r="AX167" i="16"/>
  <c r="AW167" i="16"/>
  <c r="AV167" i="16"/>
  <c r="AU167" i="16"/>
  <c r="AT167" i="16"/>
  <c r="AS167" i="16"/>
  <c r="AR167" i="16"/>
  <c r="AL167" i="16"/>
  <c r="AF167" i="16"/>
  <c r="AG167" i="16" s="1"/>
  <c r="AH167" i="16" s="1"/>
  <c r="AY166" i="16"/>
  <c r="AX166" i="16"/>
  <c r="AW166" i="16"/>
  <c r="AV166" i="16"/>
  <c r="AU166" i="16"/>
  <c r="AT166" i="16"/>
  <c r="AS166" i="16"/>
  <c r="AR166" i="16"/>
  <c r="AL166" i="16"/>
  <c r="AF166" i="16"/>
  <c r="AG166" i="16" s="1"/>
  <c r="AH166" i="16" s="1"/>
  <c r="AY165" i="16"/>
  <c r="AX165" i="16"/>
  <c r="AW165" i="16"/>
  <c r="AV165" i="16"/>
  <c r="AU165" i="16"/>
  <c r="AT165" i="16"/>
  <c r="AS165" i="16"/>
  <c r="AR165" i="16"/>
  <c r="AL165" i="16"/>
  <c r="AF165" i="16"/>
  <c r="AG165" i="16" s="1"/>
  <c r="AH165" i="16" s="1"/>
  <c r="AY164" i="16"/>
  <c r="AX164" i="16"/>
  <c r="AW164" i="16"/>
  <c r="AV164" i="16"/>
  <c r="AU164" i="16"/>
  <c r="AT164" i="16"/>
  <c r="AS164" i="16"/>
  <c r="AR164" i="16"/>
  <c r="AL164" i="16"/>
  <c r="AF164" i="16"/>
  <c r="AG164" i="16" s="1"/>
  <c r="AH164" i="16" s="1"/>
  <c r="AY163" i="16"/>
  <c r="AX163" i="16"/>
  <c r="AW163" i="16"/>
  <c r="AV163" i="16"/>
  <c r="AU163" i="16"/>
  <c r="AT163" i="16"/>
  <c r="AS163" i="16"/>
  <c r="AR163" i="16"/>
  <c r="AL163" i="16"/>
  <c r="AF163" i="16"/>
  <c r="AG163" i="16" s="1"/>
  <c r="AH163" i="16" s="1"/>
  <c r="AY162" i="16"/>
  <c r="AX162" i="16"/>
  <c r="AW162" i="16"/>
  <c r="AV162" i="16"/>
  <c r="AU162" i="16"/>
  <c r="AT162" i="16"/>
  <c r="AS162" i="16"/>
  <c r="AR162" i="16"/>
  <c r="AL162" i="16"/>
  <c r="AF162" i="16"/>
  <c r="AG162" i="16" s="1"/>
  <c r="AH162" i="16" s="1"/>
  <c r="AY161" i="16"/>
  <c r="AX161" i="16"/>
  <c r="AW161" i="16"/>
  <c r="AV161" i="16"/>
  <c r="AU161" i="16"/>
  <c r="AT161" i="16"/>
  <c r="AS161" i="16"/>
  <c r="AR161" i="16"/>
  <c r="AL161" i="16"/>
  <c r="AF161" i="16"/>
  <c r="AG161" i="16" s="1"/>
  <c r="AH161" i="16" s="1"/>
  <c r="AY160" i="16"/>
  <c r="AX160" i="16"/>
  <c r="AW160" i="16"/>
  <c r="AV160" i="16"/>
  <c r="AU160" i="16"/>
  <c r="AT160" i="16"/>
  <c r="AS160" i="16"/>
  <c r="AR160" i="16"/>
  <c r="AL160" i="16"/>
  <c r="AF160" i="16"/>
  <c r="AG160" i="16" s="1"/>
  <c r="AH160" i="16" s="1"/>
  <c r="AY159" i="16"/>
  <c r="AX159" i="16"/>
  <c r="AW159" i="16"/>
  <c r="AV159" i="16"/>
  <c r="AU159" i="16"/>
  <c r="AT159" i="16"/>
  <c r="AS159" i="16"/>
  <c r="AR159" i="16"/>
  <c r="AL159" i="16"/>
  <c r="AF159" i="16"/>
  <c r="AG159" i="16" s="1"/>
  <c r="AH159" i="16" s="1"/>
  <c r="AY158" i="16"/>
  <c r="AX158" i="16"/>
  <c r="AW158" i="16"/>
  <c r="AV158" i="16"/>
  <c r="AU158" i="16"/>
  <c r="AT158" i="16"/>
  <c r="AS158" i="16"/>
  <c r="AR158" i="16"/>
  <c r="AL158" i="16"/>
  <c r="AF158" i="16"/>
  <c r="AG158" i="16" s="1"/>
  <c r="AH158" i="16" s="1"/>
  <c r="AY157" i="16"/>
  <c r="AX157" i="16"/>
  <c r="AW157" i="16"/>
  <c r="AV157" i="16"/>
  <c r="AU157" i="16"/>
  <c r="AT157" i="16"/>
  <c r="AS157" i="16"/>
  <c r="AR157" i="16"/>
  <c r="AL157" i="16"/>
  <c r="AF157" i="16"/>
  <c r="AG157" i="16" s="1"/>
  <c r="AH157" i="16" s="1"/>
  <c r="AY156" i="16"/>
  <c r="AX156" i="16"/>
  <c r="AW156" i="16"/>
  <c r="AV156" i="16"/>
  <c r="AU156" i="16"/>
  <c r="AT156" i="16"/>
  <c r="AS156" i="16"/>
  <c r="AR156" i="16"/>
  <c r="AL156" i="16"/>
  <c r="AF156" i="16"/>
  <c r="AG156" i="16" s="1"/>
  <c r="AH156" i="16" s="1"/>
  <c r="AY155" i="16"/>
  <c r="AX155" i="16"/>
  <c r="AW155" i="16"/>
  <c r="AV155" i="16"/>
  <c r="AU155" i="16"/>
  <c r="AT155" i="16"/>
  <c r="AS155" i="16"/>
  <c r="AR155" i="16"/>
  <c r="AL155" i="16"/>
  <c r="AF155" i="16"/>
  <c r="AG155" i="16" s="1"/>
  <c r="AH155" i="16" s="1"/>
  <c r="AY154" i="16"/>
  <c r="AX154" i="16"/>
  <c r="AW154" i="16"/>
  <c r="AV154" i="16"/>
  <c r="AU154" i="16"/>
  <c r="AT154" i="16"/>
  <c r="AS154" i="16"/>
  <c r="AR154" i="16"/>
  <c r="AL154" i="16"/>
  <c r="AF154" i="16"/>
  <c r="AG154" i="16" s="1"/>
  <c r="AH154" i="16" s="1"/>
  <c r="AY153" i="16"/>
  <c r="AX153" i="16"/>
  <c r="AW153" i="16"/>
  <c r="AV153" i="16"/>
  <c r="AU153" i="16"/>
  <c r="AT153" i="16"/>
  <c r="AS153" i="16"/>
  <c r="AR153" i="16"/>
  <c r="AL153" i="16"/>
  <c r="AF153" i="16"/>
  <c r="AG153" i="16" s="1"/>
  <c r="AH153" i="16" s="1"/>
  <c r="AY152" i="16"/>
  <c r="AX152" i="16"/>
  <c r="AW152" i="16"/>
  <c r="AV152" i="16"/>
  <c r="AU152" i="16"/>
  <c r="AT152" i="16"/>
  <c r="AS152" i="16"/>
  <c r="AR152" i="16"/>
  <c r="AL152" i="16"/>
  <c r="AF152" i="16"/>
  <c r="AG152" i="16" s="1"/>
  <c r="AH152" i="16" s="1"/>
  <c r="AY151" i="16"/>
  <c r="AX151" i="16"/>
  <c r="AW151" i="16"/>
  <c r="AV151" i="16"/>
  <c r="AU151" i="16"/>
  <c r="AT151" i="16"/>
  <c r="AS151" i="16"/>
  <c r="AR151" i="16"/>
  <c r="AL151" i="16"/>
  <c r="AF151" i="16"/>
  <c r="AG151" i="16" s="1"/>
  <c r="AH151" i="16" s="1"/>
  <c r="AY150" i="16"/>
  <c r="AX150" i="16"/>
  <c r="AW150" i="16"/>
  <c r="AV150" i="16"/>
  <c r="AU150" i="16"/>
  <c r="AT150" i="16"/>
  <c r="AS150" i="16"/>
  <c r="AR150" i="16"/>
  <c r="AL150" i="16"/>
  <c r="AF150" i="16"/>
  <c r="AG150" i="16" s="1"/>
  <c r="AH150" i="16" s="1"/>
  <c r="AY149" i="16"/>
  <c r="AX149" i="16"/>
  <c r="AW149" i="16"/>
  <c r="AV149" i="16"/>
  <c r="AU149" i="16"/>
  <c r="AT149" i="16"/>
  <c r="AS149" i="16"/>
  <c r="AR149" i="16"/>
  <c r="AL149" i="16"/>
  <c r="AF149" i="16"/>
  <c r="AG149" i="16" s="1"/>
  <c r="AH149" i="16" s="1"/>
  <c r="AY148" i="16"/>
  <c r="AX148" i="16"/>
  <c r="AW148" i="16"/>
  <c r="AV148" i="16"/>
  <c r="AU148" i="16"/>
  <c r="AT148" i="16"/>
  <c r="AS148" i="16"/>
  <c r="AR148" i="16"/>
  <c r="AL148" i="16"/>
  <c r="AF148" i="16"/>
  <c r="AG148" i="16" s="1"/>
  <c r="AH148" i="16" s="1"/>
  <c r="AY147" i="16"/>
  <c r="AX147" i="16"/>
  <c r="AW147" i="16"/>
  <c r="AV147" i="16"/>
  <c r="AU147" i="16"/>
  <c r="AT147" i="16"/>
  <c r="AS147" i="16"/>
  <c r="AR147" i="16"/>
  <c r="AL147" i="16"/>
  <c r="AF147" i="16"/>
  <c r="AG147" i="16" s="1"/>
  <c r="AH147" i="16" s="1"/>
  <c r="AY146" i="16"/>
  <c r="AX146" i="16"/>
  <c r="AW146" i="16"/>
  <c r="AV146" i="16"/>
  <c r="AU146" i="16"/>
  <c r="AT146" i="16"/>
  <c r="AS146" i="16"/>
  <c r="AR146" i="16"/>
  <c r="AL146" i="16"/>
  <c r="AF146" i="16"/>
  <c r="AG146" i="16" s="1"/>
  <c r="AH146" i="16" s="1"/>
  <c r="AY145" i="16"/>
  <c r="AX145" i="16"/>
  <c r="AW145" i="16"/>
  <c r="AV145" i="16"/>
  <c r="AU145" i="16"/>
  <c r="AT145" i="16"/>
  <c r="AS145" i="16"/>
  <c r="AR145" i="16"/>
  <c r="AL145" i="16"/>
  <c r="AF145" i="16"/>
  <c r="AG145" i="16" s="1"/>
  <c r="AH145" i="16" s="1"/>
  <c r="AY144" i="16"/>
  <c r="AX144" i="16"/>
  <c r="AW144" i="16"/>
  <c r="AV144" i="16"/>
  <c r="AU144" i="16"/>
  <c r="AT144" i="16"/>
  <c r="AS144" i="16"/>
  <c r="AR144" i="16"/>
  <c r="AL144" i="16"/>
  <c r="AF144" i="16"/>
  <c r="AG144" i="16" s="1"/>
  <c r="AH144" i="16" s="1"/>
  <c r="AY143" i="16"/>
  <c r="AX143" i="16"/>
  <c r="AW143" i="16"/>
  <c r="AV143" i="16"/>
  <c r="AU143" i="16"/>
  <c r="AT143" i="16"/>
  <c r="AS143" i="16"/>
  <c r="AR143" i="16"/>
  <c r="AL143" i="16"/>
  <c r="AF143" i="16"/>
  <c r="AG143" i="16" s="1"/>
  <c r="AH143" i="16" s="1"/>
  <c r="AY142" i="16"/>
  <c r="AX142" i="16"/>
  <c r="AW142" i="16"/>
  <c r="AV142" i="16"/>
  <c r="AU142" i="16"/>
  <c r="AT142" i="16"/>
  <c r="AS142" i="16"/>
  <c r="AR142" i="16"/>
  <c r="AL142" i="16"/>
  <c r="AF142" i="16"/>
  <c r="AG142" i="16" s="1"/>
  <c r="AH142" i="16" s="1"/>
  <c r="AY141" i="16"/>
  <c r="AX141" i="16"/>
  <c r="AW141" i="16"/>
  <c r="AV141" i="16"/>
  <c r="AU141" i="16"/>
  <c r="AT141" i="16"/>
  <c r="AS141" i="16"/>
  <c r="AR141" i="16"/>
  <c r="AL141" i="16"/>
  <c r="AF141" i="16"/>
  <c r="AG141" i="16" s="1"/>
  <c r="AH141" i="16" s="1"/>
  <c r="AY140" i="16"/>
  <c r="AX140" i="16"/>
  <c r="AW140" i="16"/>
  <c r="AV140" i="16"/>
  <c r="AU140" i="16"/>
  <c r="AT140" i="16"/>
  <c r="AS140" i="16"/>
  <c r="AR140" i="16"/>
  <c r="AL140" i="16"/>
  <c r="AF140" i="16"/>
  <c r="AG140" i="16" s="1"/>
  <c r="AH140" i="16" s="1"/>
  <c r="AY139" i="16"/>
  <c r="AX139" i="16"/>
  <c r="AW139" i="16"/>
  <c r="AV139" i="16"/>
  <c r="AU139" i="16"/>
  <c r="AT139" i="16"/>
  <c r="AS139" i="16"/>
  <c r="AR139" i="16"/>
  <c r="AL139" i="16"/>
  <c r="AF139" i="16"/>
  <c r="AG139" i="16" s="1"/>
  <c r="AH139" i="16" s="1"/>
  <c r="AY138" i="16"/>
  <c r="AX138" i="16"/>
  <c r="AW138" i="16"/>
  <c r="AV138" i="16"/>
  <c r="AU138" i="16"/>
  <c r="AT138" i="16"/>
  <c r="AS138" i="16"/>
  <c r="AR138" i="16"/>
  <c r="AL138" i="16"/>
  <c r="AF138" i="16"/>
  <c r="AG138" i="16" s="1"/>
  <c r="AH138" i="16" s="1"/>
  <c r="AY137" i="16"/>
  <c r="AX137" i="16"/>
  <c r="AW137" i="16"/>
  <c r="AV137" i="16"/>
  <c r="AU137" i="16"/>
  <c r="AT137" i="16"/>
  <c r="AS137" i="16"/>
  <c r="AR137" i="16"/>
  <c r="AL137" i="16"/>
  <c r="AF137" i="16"/>
  <c r="AG137" i="16" s="1"/>
  <c r="AH137" i="16" s="1"/>
  <c r="AY136" i="16"/>
  <c r="AX136" i="16"/>
  <c r="AW136" i="16"/>
  <c r="AV136" i="16"/>
  <c r="AU136" i="16"/>
  <c r="AT136" i="16"/>
  <c r="AS136" i="16"/>
  <c r="AR136" i="16"/>
  <c r="AL136" i="16"/>
  <c r="AF136" i="16"/>
  <c r="AG136" i="16" s="1"/>
  <c r="AH136" i="16" s="1"/>
  <c r="AY135" i="16"/>
  <c r="AX135" i="16"/>
  <c r="AW135" i="16"/>
  <c r="AV135" i="16"/>
  <c r="AU135" i="16"/>
  <c r="AT135" i="16"/>
  <c r="AS135" i="16"/>
  <c r="AR135" i="16"/>
  <c r="AL135" i="16"/>
  <c r="AF135" i="16"/>
  <c r="AG135" i="16" s="1"/>
  <c r="AH135" i="16" s="1"/>
  <c r="AY134" i="16"/>
  <c r="AX134" i="16"/>
  <c r="AW134" i="16"/>
  <c r="AV134" i="16"/>
  <c r="AU134" i="16"/>
  <c r="AT134" i="16"/>
  <c r="AS134" i="16"/>
  <c r="AR134" i="16"/>
  <c r="AL134" i="16"/>
  <c r="AF134" i="16"/>
  <c r="AG134" i="16" s="1"/>
  <c r="AH134" i="16" s="1"/>
  <c r="AY133" i="16"/>
  <c r="AX133" i="16"/>
  <c r="AW133" i="16"/>
  <c r="AV133" i="16"/>
  <c r="AU133" i="16"/>
  <c r="AT133" i="16"/>
  <c r="AS133" i="16"/>
  <c r="AR133" i="16"/>
  <c r="AL133" i="16"/>
  <c r="AF133" i="16"/>
  <c r="AG133" i="16" s="1"/>
  <c r="AH133" i="16" s="1"/>
  <c r="AY132" i="16"/>
  <c r="AX132" i="16"/>
  <c r="AW132" i="16"/>
  <c r="AV132" i="16"/>
  <c r="AU132" i="16"/>
  <c r="AT132" i="16"/>
  <c r="AS132" i="16"/>
  <c r="AR132" i="16"/>
  <c r="AL132" i="16"/>
  <c r="AF132" i="16"/>
  <c r="AG132" i="16" s="1"/>
  <c r="AH132" i="16" s="1"/>
  <c r="AY131" i="16"/>
  <c r="AX131" i="16"/>
  <c r="AW131" i="16"/>
  <c r="AV131" i="16"/>
  <c r="AU131" i="16"/>
  <c r="AT131" i="16"/>
  <c r="AS131" i="16"/>
  <c r="AR131" i="16"/>
  <c r="AL131" i="16"/>
  <c r="AF131" i="16"/>
  <c r="AG131" i="16" s="1"/>
  <c r="AH131" i="16" s="1"/>
  <c r="AY130" i="16"/>
  <c r="AX130" i="16"/>
  <c r="AW130" i="16"/>
  <c r="AV130" i="16"/>
  <c r="AU130" i="16"/>
  <c r="AT130" i="16"/>
  <c r="AS130" i="16"/>
  <c r="AR130" i="16"/>
  <c r="AL130" i="16"/>
  <c r="AF130" i="16"/>
  <c r="AG130" i="16" s="1"/>
  <c r="AH130" i="16" s="1"/>
  <c r="AY129" i="16"/>
  <c r="AX129" i="16"/>
  <c r="AW129" i="16"/>
  <c r="AV129" i="16"/>
  <c r="AU129" i="16"/>
  <c r="AT129" i="16"/>
  <c r="AS129" i="16"/>
  <c r="AR129" i="16"/>
  <c r="AL129" i="16"/>
  <c r="AF129" i="16"/>
  <c r="AG129" i="16" s="1"/>
  <c r="AH129" i="16" s="1"/>
  <c r="AY128" i="16"/>
  <c r="AX128" i="16"/>
  <c r="AW128" i="16"/>
  <c r="AV128" i="16"/>
  <c r="AU128" i="16"/>
  <c r="AT128" i="16"/>
  <c r="AS128" i="16"/>
  <c r="AR128" i="16"/>
  <c r="AL128" i="16"/>
  <c r="AF128" i="16"/>
  <c r="AG128" i="16" s="1"/>
  <c r="AH128" i="16" s="1"/>
  <c r="AY127" i="16"/>
  <c r="AX127" i="16"/>
  <c r="AW127" i="16"/>
  <c r="AV127" i="16"/>
  <c r="AU127" i="16"/>
  <c r="AT127" i="16"/>
  <c r="AS127" i="16"/>
  <c r="AR127" i="16"/>
  <c r="AL127" i="16"/>
  <c r="AF127" i="16"/>
  <c r="AG127" i="16" s="1"/>
  <c r="AH127" i="16" s="1"/>
  <c r="AY126" i="16"/>
  <c r="AX126" i="16"/>
  <c r="AW126" i="16"/>
  <c r="AV126" i="16"/>
  <c r="AU126" i="16"/>
  <c r="AT126" i="16"/>
  <c r="AS126" i="16"/>
  <c r="AR126" i="16"/>
  <c r="AL126" i="16"/>
  <c r="AF126" i="16"/>
  <c r="AG126" i="16" s="1"/>
  <c r="AH126" i="16" s="1"/>
  <c r="AY125" i="16"/>
  <c r="AX125" i="16"/>
  <c r="AW125" i="16"/>
  <c r="AV125" i="16"/>
  <c r="AU125" i="16"/>
  <c r="AT125" i="16"/>
  <c r="AS125" i="16"/>
  <c r="AR125" i="16"/>
  <c r="AL125" i="16"/>
  <c r="AF125" i="16"/>
  <c r="AG125" i="16" s="1"/>
  <c r="AH125" i="16" s="1"/>
  <c r="AY124" i="16"/>
  <c r="AX124" i="16"/>
  <c r="AW124" i="16"/>
  <c r="AV124" i="16"/>
  <c r="AU124" i="16"/>
  <c r="AT124" i="16"/>
  <c r="AS124" i="16"/>
  <c r="AR124" i="16"/>
  <c r="AL124" i="16"/>
  <c r="AF124" i="16"/>
  <c r="AG124" i="16" s="1"/>
  <c r="AH124" i="16" s="1"/>
  <c r="AY123" i="16"/>
  <c r="AX123" i="16"/>
  <c r="AW123" i="16"/>
  <c r="AV123" i="16"/>
  <c r="AU123" i="16"/>
  <c r="AT123" i="16"/>
  <c r="AS123" i="16"/>
  <c r="AR123" i="16"/>
  <c r="AL123" i="16"/>
  <c r="AF123" i="16"/>
  <c r="AG123" i="16" s="1"/>
  <c r="AH123" i="16" s="1"/>
  <c r="AY122" i="16"/>
  <c r="AX122" i="16"/>
  <c r="AW122" i="16"/>
  <c r="AV122" i="16"/>
  <c r="AU122" i="16"/>
  <c r="AT122" i="16"/>
  <c r="AS122" i="16"/>
  <c r="AR122" i="16"/>
  <c r="AL122" i="16"/>
  <c r="AF122" i="16"/>
  <c r="AG122" i="16" s="1"/>
  <c r="AH122" i="16" s="1"/>
  <c r="AY121" i="16"/>
  <c r="AX121" i="16"/>
  <c r="AW121" i="16"/>
  <c r="AV121" i="16"/>
  <c r="AU121" i="16"/>
  <c r="AT121" i="16"/>
  <c r="AS121" i="16"/>
  <c r="AR121" i="16"/>
  <c r="AL121" i="16"/>
  <c r="AF121" i="16"/>
  <c r="AG121" i="16" s="1"/>
  <c r="AH121" i="16" s="1"/>
  <c r="AY120" i="16"/>
  <c r="AX120" i="16"/>
  <c r="AW120" i="16"/>
  <c r="AV120" i="16"/>
  <c r="AU120" i="16"/>
  <c r="AT120" i="16"/>
  <c r="AS120" i="16"/>
  <c r="AR120" i="16"/>
  <c r="AL120" i="16"/>
  <c r="AF120" i="16"/>
  <c r="AG120" i="16" s="1"/>
  <c r="AH120" i="16" s="1"/>
  <c r="AY119" i="16"/>
  <c r="AX119" i="16"/>
  <c r="AW119" i="16"/>
  <c r="AV119" i="16"/>
  <c r="AU119" i="16"/>
  <c r="AT119" i="16"/>
  <c r="AS119" i="16"/>
  <c r="AR119" i="16"/>
  <c r="AL119" i="16"/>
  <c r="AF119" i="16"/>
  <c r="AG119" i="16" s="1"/>
  <c r="AH119" i="16" s="1"/>
  <c r="AY118" i="16"/>
  <c r="AX118" i="16"/>
  <c r="AW118" i="16"/>
  <c r="AV118" i="16"/>
  <c r="AU118" i="16"/>
  <c r="AT118" i="16"/>
  <c r="AS118" i="16"/>
  <c r="AR118" i="16"/>
  <c r="AL118" i="16"/>
  <c r="AF118" i="16"/>
  <c r="AG118" i="16" s="1"/>
  <c r="AH118" i="16" s="1"/>
  <c r="AY117" i="16"/>
  <c r="AX117" i="16"/>
  <c r="AW117" i="16"/>
  <c r="AV117" i="16"/>
  <c r="AU117" i="16"/>
  <c r="AT117" i="16"/>
  <c r="AS117" i="16"/>
  <c r="AR117" i="16"/>
  <c r="AL117" i="16"/>
  <c r="AF117" i="16"/>
  <c r="AG117" i="16" s="1"/>
  <c r="AH117" i="16" s="1"/>
  <c r="AY116" i="16"/>
  <c r="AX116" i="16"/>
  <c r="AW116" i="16"/>
  <c r="AV116" i="16"/>
  <c r="AU116" i="16"/>
  <c r="AT116" i="16"/>
  <c r="AS116" i="16"/>
  <c r="AR116" i="16"/>
  <c r="AL116" i="16"/>
  <c r="AF116" i="16"/>
  <c r="AG116" i="16" s="1"/>
  <c r="AH116" i="16" s="1"/>
  <c r="AY115" i="16"/>
  <c r="AX115" i="16"/>
  <c r="AW115" i="16"/>
  <c r="AV115" i="16"/>
  <c r="AU115" i="16"/>
  <c r="AT115" i="16"/>
  <c r="AS115" i="16"/>
  <c r="AR115" i="16"/>
  <c r="AL115" i="16"/>
  <c r="AF115" i="16"/>
  <c r="AG115" i="16" s="1"/>
  <c r="AH115" i="16" s="1"/>
  <c r="AY114" i="16"/>
  <c r="AX114" i="16"/>
  <c r="AW114" i="16"/>
  <c r="AV114" i="16"/>
  <c r="AU114" i="16"/>
  <c r="AT114" i="16"/>
  <c r="AS114" i="16"/>
  <c r="AR114" i="16"/>
  <c r="AL114" i="16"/>
  <c r="AF114" i="16"/>
  <c r="AG114" i="16" s="1"/>
  <c r="AH114" i="16" s="1"/>
  <c r="AY113" i="16"/>
  <c r="AX113" i="16"/>
  <c r="AW113" i="16"/>
  <c r="AV113" i="16"/>
  <c r="AU113" i="16"/>
  <c r="AT113" i="16"/>
  <c r="AS113" i="16"/>
  <c r="AR113" i="16"/>
  <c r="AL113" i="16"/>
  <c r="AF113" i="16"/>
  <c r="AG113" i="16" s="1"/>
  <c r="AH113" i="16" s="1"/>
  <c r="AY112" i="16"/>
  <c r="AX112" i="16"/>
  <c r="AW112" i="16"/>
  <c r="AV112" i="16"/>
  <c r="AU112" i="16"/>
  <c r="AT112" i="16"/>
  <c r="AS112" i="16"/>
  <c r="AR112" i="16"/>
  <c r="AL112" i="16"/>
  <c r="AF112" i="16"/>
  <c r="AG112" i="16" s="1"/>
  <c r="AH112" i="16" s="1"/>
  <c r="AY111" i="16"/>
  <c r="AX111" i="16"/>
  <c r="AW111" i="16"/>
  <c r="AV111" i="16"/>
  <c r="AU111" i="16"/>
  <c r="AT111" i="16"/>
  <c r="AS111" i="16"/>
  <c r="AR111" i="16"/>
  <c r="AL111" i="16"/>
  <c r="AF111" i="16"/>
  <c r="AG111" i="16" s="1"/>
  <c r="AH111" i="16" s="1"/>
  <c r="AY110" i="16"/>
  <c r="AX110" i="16"/>
  <c r="AW110" i="16"/>
  <c r="AV110" i="16"/>
  <c r="AU110" i="16"/>
  <c r="AT110" i="16"/>
  <c r="AS110" i="16"/>
  <c r="AR110" i="16"/>
  <c r="AL110" i="16"/>
  <c r="AF110" i="16"/>
  <c r="AG110" i="16" s="1"/>
  <c r="AH110" i="16" s="1"/>
  <c r="AY109" i="16"/>
  <c r="AX109" i="16"/>
  <c r="AW109" i="16"/>
  <c r="AV109" i="16"/>
  <c r="AU109" i="16"/>
  <c r="AT109" i="16"/>
  <c r="AS109" i="16"/>
  <c r="AR109" i="16"/>
  <c r="AL109" i="16"/>
  <c r="AF109" i="16"/>
  <c r="AG109" i="16" s="1"/>
  <c r="AH109" i="16" s="1"/>
  <c r="AY108" i="16"/>
  <c r="AX108" i="16"/>
  <c r="AW108" i="16"/>
  <c r="AV108" i="16"/>
  <c r="AU108" i="16"/>
  <c r="AT108" i="16"/>
  <c r="AS108" i="16"/>
  <c r="AR108" i="16"/>
  <c r="AL108" i="16"/>
  <c r="AF108" i="16"/>
  <c r="AG108" i="16" s="1"/>
  <c r="AH108" i="16" s="1"/>
  <c r="AY107" i="16"/>
  <c r="AX107" i="16"/>
  <c r="AW107" i="16"/>
  <c r="AV107" i="16"/>
  <c r="AU107" i="16"/>
  <c r="AT107" i="16"/>
  <c r="AS107" i="16"/>
  <c r="AR107" i="16"/>
  <c r="AL107" i="16"/>
  <c r="AF107" i="16"/>
  <c r="AG107" i="16" s="1"/>
  <c r="AH107" i="16" s="1"/>
  <c r="AY106" i="16"/>
  <c r="AX106" i="16"/>
  <c r="AW106" i="16"/>
  <c r="AV106" i="16"/>
  <c r="AU106" i="16"/>
  <c r="AT106" i="16"/>
  <c r="AS106" i="16"/>
  <c r="AR106" i="16"/>
  <c r="AL106" i="16"/>
  <c r="AF106" i="16"/>
  <c r="AG106" i="16" s="1"/>
  <c r="AH106" i="16" s="1"/>
  <c r="AY105" i="16"/>
  <c r="AX105" i="16"/>
  <c r="AW105" i="16"/>
  <c r="AV105" i="16"/>
  <c r="AU105" i="16"/>
  <c r="AT105" i="16"/>
  <c r="AS105" i="16"/>
  <c r="AR105" i="16"/>
  <c r="AL105" i="16"/>
  <c r="AF105" i="16"/>
  <c r="AG105" i="16" s="1"/>
  <c r="AH105" i="16" s="1"/>
  <c r="AY104" i="16"/>
  <c r="AX104" i="16"/>
  <c r="AW104" i="16"/>
  <c r="AV104" i="16"/>
  <c r="AU104" i="16"/>
  <c r="AT104" i="16"/>
  <c r="AS104" i="16"/>
  <c r="AR104" i="16"/>
  <c r="AL104" i="16"/>
  <c r="AF104" i="16"/>
  <c r="AG104" i="16" s="1"/>
  <c r="AH104" i="16" s="1"/>
  <c r="AY103" i="16"/>
  <c r="AX103" i="16"/>
  <c r="AW103" i="16"/>
  <c r="AV103" i="16"/>
  <c r="AU103" i="16"/>
  <c r="AT103" i="16"/>
  <c r="AS103" i="16"/>
  <c r="AR103" i="16"/>
  <c r="AL103" i="16"/>
  <c r="AF103" i="16"/>
  <c r="AG103" i="16" s="1"/>
  <c r="AH103" i="16" s="1"/>
  <c r="AY102" i="16"/>
  <c r="AX102" i="16"/>
  <c r="AW102" i="16"/>
  <c r="AV102" i="16"/>
  <c r="AU102" i="16"/>
  <c r="AT102" i="16"/>
  <c r="AS102" i="16"/>
  <c r="AR102" i="16"/>
  <c r="AL102" i="16"/>
  <c r="AF102" i="16"/>
  <c r="AG102" i="16" s="1"/>
  <c r="AH102" i="16" s="1"/>
  <c r="AY101" i="16"/>
  <c r="AX101" i="16"/>
  <c r="AW101" i="16"/>
  <c r="AV101" i="16"/>
  <c r="AU101" i="16"/>
  <c r="AT101" i="16"/>
  <c r="AS101" i="16"/>
  <c r="AR101" i="16"/>
  <c r="AL101" i="16"/>
  <c r="AF101" i="16"/>
  <c r="AG101" i="16" s="1"/>
  <c r="AH101" i="16" s="1"/>
  <c r="AY100" i="16"/>
  <c r="AX100" i="16"/>
  <c r="AW100" i="16"/>
  <c r="AV100" i="16"/>
  <c r="AU100" i="16"/>
  <c r="AT100" i="16"/>
  <c r="AS100" i="16"/>
  <c r="AR100" i="16"/>
  <c r="AL100" i="16"/>
  <c r="AF100" i="16"/>
  <c r="AG100" i="16" s="1"/>
  <c r="AH100" i="16" s="1"/>
  <c r="AY99" i="16"/>
  <c r="AX99" i="16"/>
  <c r="AW99" i="16"/>
  <c r="AV99" i="16"/>
  <c r="AU99" i="16"/>
  <c r="AT99" i="16"/>
  <c r="AS99" i="16"/>
  <c r="AR99" i="16"/>
  <c r="AL99" i="16"/>
  <c r="AF99" i="16"/>
  <c r="AG99" i="16" s="1"/>
  <c r="AH99" i="16" s="1"/>
  <c r="AY98" i="16"/>
  <c r="AX98" i="16"/>
  <c r="AW98" i="16"/>
  <c r="AV98" i="16"/>
  <c r="AU98" i="16"/>
  <c r="AT98" i="16"/>
  <c r="AS98" i="16"/>
  <c r="AR98" i="16"/>
  <c r="AL98" i="16"/>
  <c r="AF98" i="16"/>
  <c r="AG98" i="16" s="1"/>
  <c r="AH98" i="16" s="1"/>
  <c r="AY97" i="16"/>
  <c r="AX97" i="16"/>
  <c r="AW97" i="16"/>
  <c r="AV97" i="16"/>
  <c r="AU97" i="16"/>
  <c r="AT97" i="16"/>
  <c r="AS97" i="16"/>
  <c r="AR97" i="16"/>
  <c r="AL97" i="16"/>
  <c r="AF97" i="16"/>
  <c r="AG97" i="16" s="1"/>
  <c r="AH97" i="16" s="1"/>
  <c r="AY96" i="16"/>
  <c r="AX96" i="16"/>
  <c r="AW96" i="16"/>
  <c r="AV96" i="16"/>
  <c r="AU96" i="16"/>
  <c r="AT96" i="16"/>
  <c r="AS96" i="16"/>
  <c r="AR96" i="16"/>
  <c r="AL96" i="16"/>
  <c r="AF96" i="16"/>
  <c r="AG96" i="16" s="1"/>
  <c r="AH96" i="16" s="1"/>
  <c r="AY95" i="16"/>
  <c r="AX95" i="16"/>
  <c r="AW95" i="16"/>
  <c r="AV95" i="16"/>
  <c r="AU95" i="16"/>
  <c r="AT95" i="16"/>
  <c r="AS95" i="16"/>
  <c r="AR95" i="16"/>
  <c r="AL95" i="16"/>
  <c r="AF95" i="16"/>
  <c r="AG95" i="16" s="1"/>
  <c r="AH95" i="16" s="1"/>
  <c r="AY94" i="16"/>
  <c r="AX94" i="16"/>
  <c r="AW94" i="16"/>
  <c r="AV94" i="16"/>
  <c r="AU94" i="16"/>
  <c r="AT94" i="16"/>
  <c r="AS94" i="16"/>
  <c r="AR94" i="16"/>
  <c r="AL94" i="16"/>
  <c r="AF94" i="16"/>
  <c r="AG94" i="16" s="1"/>
  <c r="AH94" i="16" s="1"/>
  <c r="AF93" i="16"/>
  <c r="AG93" i="16" s="1"/>
  <c r="AH93" i="16" s="1"/>
  <c r="AF92" i="16"/>
  <c r="AG92" i="16" s="1"/>
  <c r="AH92" i="16" s="1"/>
  <c r="AF91" i="16"/>
  <c r="AG91" i="16" s="1"/>
  <c r="AH91" i="16" s="1"/>
  <c r="AF90" i="16"/>
  <c r="AG90" i="16" s="1"/>
  <c r="AH90" i="16" s="1"/>
  <c r="AF89" i="16"/>
  <c r="AG89" i="16" s="1"/>
  <c r="AH89" i="16" s="1"/>
  <c r="AF88" i="16"/>
  <c r="AG88" i="16" s="1"/>
  <c r="AH88" i="16" s="1"/>
  <c r="AF87" i="16"/>
  <c r="AG87" i="16" s="1"/>
  <c r="AH87" i="16" s="1"/>
  <c r="AF86" i="16"/>
  <c r="AG86" i="16" s="1"/>
  <c r="AH86" i="16" s="1"/>
  <c r="AF85" i="16"/>
  <c r="AG85" i="16" s="1"/>
  <c r="AH85" i="16" s="1"/>
  <c r="AF84" i="16"/>
  <c r="AG84" i="16" s="1"/>
  <c r="AH84" i="16" s="1"/>
  <c r="AF83" i="16"/>
  <c r="AG83" i="16" s="1"/>
  <c r="AH83" i="16" s="1"/>
  <c r="AF82" i="16"/>
  <c r="AG82" i="16" s="1"/>
  <c r="AH82" i="16" s="1"/>
  <c r="AF81" i="16"/>
  <c r="AG81" i="16" s="1"/>
  <c r="AH81" i="16" s="1"/>
  <c r="AF80" i="16"/>
  <c r="AG80" i="16" s="1"/>
  <c r="AH80" i="16" s="1"/>
  <c r="AF79" i="16"/>
  <c r="AG79" i="16" s="1"/>
  <c r="AH79" i="16" s="1"/>
  <c r="AF78" i="16"/>
  <c r="AG78" i="16" s="1"/>
  <c r="AH78" i="16" s="1"/>
  <c r="AF77" i="16"/>
  <c r="AG77" i="16" s="1"/>
  <c r="AH77" i="16" s="1"/>
  <c r="AF76" i="16"/>
  <c r="AG76" i="16" s="1"/>
  <c r="AH76" i="16" s="1"/>
  <c r="AF75" i="16"/>
  <c r="AG75" i="16" s="1"/>
  <c r="AH75" i="16" s="1"/>
  <c r="AF74" i="16"/>
  <c r="AG74" i="16" s="1"/>
  <c r="AH74" i="16" s="1"/>
  <c r="AF73" i="16"/>
  <c r="AG73" i="16" s="1"/>
  <c r="AH73" i="16" s="1"/>
  <c r="AF72" i="16"/>
  <c r="AG72" i="16" s="1"/>
  <c r="AH72" i="16" s="1"/>
  <c r="AF71" i="16"/>
  <c r="AG71" i="16" s="1"/>
  <c r="AH71" i="16" s="1"/>
  <c r="AF70" i="16"/>
  <c r="AG70" i="16" s="1"/>
  <c r="AH70" i="16" s="1"/>
  <c r="AF69" i="16"/>
  <c r="AG69" i="16" s="1"/>
  <c r="AH69" i="16" s="1"/>
  <c r="AF68" i="16"/>
  <c r="AG68" i="16" s="1"/>
  <c r="AH68" i="16" s="1"/>
  <c r="AF67" i="16"/>
  <c r="AG67" i="16" s="1"/>
  <c r="AH67" i="16" s="1"/>
  <c r="AF66" i="16"/>
  <c r="AG66" i="16" s="1"/>
  <c r="AH66" i="16" s="1"/>
  <c r="AF65" i="16"/>
  <c r="AG65" i="16" s="1"/>
  <c r="AH65" i="16" s="1"/>
  <c r="AF64" i="16"/>
  <c r="AG64" i="16" s="1"/>
  <c r="AH64" i="16" s="1"/>
  <c r="AF63" i="16"/>
  <c r="AG63" i="16" s="1"/>
  <c r="AH63" i="16" s="1"/>
  <c r="AF62" i="16"/>
  <c r="AG62" i="16" s="1"/>
  <c r="AH62" i="16" s="1"/>
  <c r="AF61" i="16"/>
  <c r="AG61" i="16" s="1"/>
  <c r="AH61" i="16" s="1"/>
  <c r="AF60" i="16"/>
  <c r="AG60" i="16" s="1"/>
  <c r="AH60" i="16" s="1"/>
  <c r="AF59" i="16"/>
  <c r="AG59" i="16" s="1"/>
  <c r="AH59" i="16" s="1"/>
  <c r="AF58" i="16"/>
  <c r="AG58" i="16" s="1"/>
  <c r="AH58" i="16" s="1"/>
  <c r="AF57" i="16"/>
  <c r="AG57" i="16" s="1"/>
  <c r="AH57" i="16" s="1"/>
  <c r="AF56" i="16"/>
  <c r="AG56" i="16" s="1"/>
  <c r="AH56" i="16" s="1"/>
  <c r="AF55" i="16"/>
  <c r="AG55" i="16" s="1"/>
  <c r="AH55" i="16" s="1"/>
  <c r="AF54" i="16"/>
  <c r="AG54" i="16" s="1"/>
  <c r="AH54" i="16" s="1"/>
  <c r="AF53" i="16"/>
  <c r="AG53" i="16" s="1"/>
  <c r="AH53" i="16" s="1"/>
  <c r="AF52" i="16"/>
  <c r="AG52" i="16" s="1"/>
  <c r="AH52" i="16" s="1"/>
  <c r="AF51" i="16"/>
  <c r="AG51" i="16" s="1"/>
  <c r="AH51" i="16" s="1"/>
  <c r="AF50" i="16"/>
  <c r="AG50" i="16" s="1"/>
  <c r="AH50" i="16" s="1"/>
  <c r="AF49" i="16"/>
  <c r="AG49" i="16" s="1"/>
  <c r="AH49" i="16" s="1"/>
  <c r="AF48" i="16"/>
  <c r="AG48" i="16" s="1"/>
  <c r="AH48" i="16" s="1"/>
  <c r="AF47" i="16"/>
  <c r="AG47" i="16" s="1"/>
  <c r="AH47" i="16" s="1"/>
  <c r="AF46" i="16"/>
  <c r="AG46" i="16" s="1"/>
  <c r="AH46" i="16" s="1"/>
  <c r="AF45" i="16"/>
  <c r="AG45" i="16" s="1"/>
  <c r="AH45" i="16" s="1"/>
  <c r="AF44" i="16"/>
  <c r="AG44" i="16" s="1"/>
  <c r="AH44" i="16" s="1"/>
  <c r="AF43" i="16"/>
  <c r="AG43" i="16" s="1"/>
  <c r="AH43" i="16" s="1"/>
  <c r="AF42" i="16"/>
  <c r="AG42" i="16" s="1"/>
  <c r="AH42" i="16" s="1"/>
  <c r="AF41" i="16"/>
  <c r="AG41" i="16" s="1"/>
  <c r="AH41" i="16" s="1"/>
  <c r="AF40" i="16"/>
  <c r="AG40" i="16" s="1"/>
  <c r="AH40" i="16" s="1"/>
  <c r="AF39" i="16"/>
  <c r="AG39" i="16" s="1"/>
  <c r="AH39" i="16" s="1"/>
  <c r="AF38" i="16"/>
  <c r="AG38" i="16" s="1"/>
  <c r="AH38" i="16" s="1"/>
  <c r="AF37" i="16"/>
  <c r="AG37" i="16" s="1"/>
  <c r="AH37" i="16" s="1"/>
  <c r="AF36" i="16"/>
  <c r="AG36" i="16" s="1"/>
  <c r="AH36" i="16" s="1"/>
  <c r="AF35" i="16"/>
  <c r="AG35" i="16" s="1"/>
  <c r="AH35" i="16" s="1"/>
  <c r="AF34" i="16"/>
  <c r="AG34" i="16" s="1"/>
  <c r="AH34" i="16" s="1"/>
  <c r="AF33" i="16"/>
  <c r="AG33" i="16" s="1"/>
  <c r="AH33" i="16" s="1"/>
  <c r="AF32" i="16"/>
  <c r="AG32" i="16" s="1"/>
  <c r="AH32" i="16" s="1"/>
  <c r="AF31" i="16"/>
  <c r="AG31" i="16" s="1"/>
  <c r="AH31" i="16" s="1"/>
  <c r="AF30" i="16"/>
  <c r="AG30" i="16" s="1"/>
  <c r="AH30" i="16" s="1"/>
  <c r="AF29" i="16"/>
  <c r="AG29" i="16" s="1"/>
  <c r="AH29" i="16" s="1"/>
  <c r="AF28" i="16"/>
  <c r="AG28" i="16" s="1"/>
  <c r="AH28" i="16" s="1"/>
  <c r="AF27" i="16"/>
  <c r="AG27" i="16" s="1"/>
  <c r="AH27" i="16" s="1"/>
  <c r="AF26" i="16"/>
  <c r="AG26" i="16" s="1"/>
  <c r="AH26" i="16" s="1"/>
  <c r="AF25" i="16"/>
  <c r="AG25" i="16" s="1"/>
  <c r="AH25" i="16" s="1"/>
  <c r="AF24" i="16"/>
  <c r="AG24" i="16" s="1"/>
  <c r="AH24" i="16" s="1"/>
  <c r="AF23" i="16"/>
  <c r="AG23" i="16" s="1"/>
  <c r="AH23" i="16" s="1"/>
  <c r="AF22" i="16"/>
  <c r="AG22" i="16" s="1"/>
  <c r="AH22" i="16" s="1"/>
  <c r="AF21" i="16"/>
  <c r="AG21" i="16" s="1"/>
  <c r="AH21" i="16" s="1"/>
  <c r="AF20" i="16"/>
  <c r="AG20" i="16" s="1"/>
  <c r="AH20" i="16" s="1"/>
  <c r="AF19" i="16"/>
  <c r="AG19" i="16" s="1"/>
  <c r="AH19" i="16" s="1"/>
  <c r="AF18" i="16"/>
  <c r="AG18" i="16" s="1"/>
  <c r="AH18" i="16" s="1"/>
  <c r="AF17" i="16"/>
  <c r="AG17" i="16" s="1"/>
  <c r="AH17" i="16" s="1"/>
  <c r="AF16" i="16"/>
  <c r="AG16" i="16" s="1"/>
  <c r="AH16" i="16" s="1"/>
  <c r="AF15" i="16"/>
  <c r="AG15" i="16" s="1"/>
  <c r="AH15" i="16" s="1"/>
  <c r="AF14" i="16"/>
  <c r="AG14" i="16" s="1"/>
  <c r="AH14" i="16" s="1"/>
  <c r="AF13" i="16"/>
  <c r="AG13" i="16" s="1"/>
  <c r="AH13" i="16" s="1"/>
  <c r="AF12" i="16"/>
  <c r="AG12" i="16" s="1"/>
  <c r="AH12" i="16" s="1"/>
  <c r="AF11" i="16"/>
  <c r="AG11" i="16" s="1"/>
  <c r="AH11" i="16" s="1"/>
  <c r="AF10" i="16"/>
  <c r="AG10" i="16" s="1"/>
  <c r="AH10" i="16" s="1"/>
  <c r="AF9" i="16"/>
  <c r="AG9" i="16" s="1"/>
  <c r="AH9" i="16" s="1"/>
  <c r="AF8" i="16"/>
  <c r="AG8" i="16" s="1"/>
  <c r="AH8" i="16" s="1"/>
  <c r="AF7" i="16"/>
  <c r="AG7" i="16" s="1"/>
  <c r="AH7" i="16" s="1"/>
  <c r="AF6" i="16"/>
  <c r="AG6" i="16" s="1"/>
  <c r="AH6" i="16" s="1"/>
  <c r="AF5" i="16"/>
  <c r="AG5" i="16" s="1"/>
  <c r="AH5" i="16" s="1"/>
  <c r="AF4" i="16"/>
  <c r="AG4" i="16" s="1"/>
  <c r="AH4" i="16" s="1"/>
  <c r="AY203" i="15"/>
  <c r="AX203" i="15"/>
  <c r="AW203" i="15"/>
  <c r="AV203" i="15"/>
  <c r="AU203" i="15"/>
  <c r="AT203" i="15"/>
  <c r="AS203" i="15"/>
  <c r="AR203" i="15"/>
  <c r="AL203" i="15"/>
  <c r="AF203" i="15"/>
  <c r="AG203" i="15" s="1"/>
  <c r="AH203" i="15" s="1"/>
  <c r="AY202" i="15"/>
  <c r="AX202" i="15"/>
  <c r="AW202" i="15"/>
  <c r="AV202" i="15"/>
  <c r="AU202" i="15"/>
  <c r="AT202" i="15"/>
  <c r="AS202" i="15"/>
  <c r="AR202" i="15"/>
  <c r="AL202" i="15"/>
  <c r="AF202" i="15"/>
  <c r="AG202" i="15" s="1"/>
  <c r="AH202" i="15" s="1"/>
  <c r="AY201" i="15"/>
  <c r="AX201" i="15"/>
  <c r="AW201" i="15"/>
  <c r="AV201" i="15"/>
  <c r="AU201" i="15"/>
  <c r="AT201" i="15"/>
  <c r="AS201" i="15"/>
  <c r="AR201" i="15"/>
  <c r="AL201" i="15"/>
  <c r="AF201" i="15"/>
  <c r="AG201" i="15" s="1"/>
  <c r="AH201" i="15" s="1"/>
  <c r="AY200" i="15"/>
  <c r="AX200" i="15"/>
  <c r="AW200" i="15"/>
  <c r="AV200" i="15"/>
  <c r="AU200" i="15"/>
  <c r="AT200" i="15"/>
  <c r="AS200" i="15"/>
  <c r="AR200" i="15"/>
  <c r="AL200" i="15"/>
  <c r="AF200" i="15"/>
  <c r="AG200" i="15" s="1"/>
  <c r="AH200" i="15" s="1"/>
  <c r="AY199" i="15"/>
  <c r="AX199" i="15"/>
  <c r="AW199" i="15"/>
  <c r="AV199" i="15"/>
  <c r="AU199" i="15"/>
  <c r="AT199" i="15"/>
  <c r="AS199" i="15"/>
  <c r="AR199" i="15"/>
  <c r="AL199" i="15"/>
  <c r="AF199" i="15"/>
  <c r="AG199" i="15" s="1"/>
  <c r="AH199" i="15" s="1"/>
  <c r="AY198" i="15"/>
  <c r="AX198" i="15"/>
  <c r="AW198" i="15"/>
  <c r="AV198" i="15"/>
  <c r="AU198" i="15"/>
  <c r="AT198" i="15"/>
  <c r="AS198" i="15"/>
  <c r="AR198" i="15"/>
  <c r="AL198" i="15"/>
  <c r="AF198" i="15"/>
  <c r="AG198" i="15" s="1"/>
  <c r="AH198" i="15" s="1"/>
  <c r="AY197" i="15"/>
  <c r="AX197" i="15"/>
  <c r="AW197" i="15"/>
  <c r="AV197" i="15"/>
  <c r="AU197" i="15"/>
  <c r="AT197" i="15"/>
  <c r="AS197" i="15"/>
  <c r="AR197" i="15"/>
  <c r="AL197" i="15"/>
  <c r="AF197" i="15"/>
  <c r="AG197" i="15" s="1"/>
  <c r="AH197" i="15" s="1"/>
  <c r="AY196" i="15"/>
  <c r="AX196" i="15"/>
  <c r="AW196" i="15"/>
  <c r="AV196" i="15"/>
  <c r="AU196" i="15"/>
  <c r="AT196" i="15"/>
  <c r="AS196" i="15"/>
  <c r="AR196" i="15"/>
  <c r="AL196" i="15"/>
  <c r="AF196" i="15"/>
  <c r="AG196" i="15" s="1"/>
  <c r="AH196" i="15" s="1"/>
  <c r="AY195" i="15"/>
  <c r="AX195" i="15"/>
  <c r="AW195" i="15"/>
  <c r="AV195" i="15"/>
  <c r="AU195" i="15"/>
  <c r="AT195" i="15"/>
  <c r="AS195" i="15"/>
  <c r="AR195" i="15"/>
  <c r="AL195" i="15"/>
  <c r="AF195" i="15"/>
  <c r="AG195" i="15" s="1"/>
  <c r="AH195" i="15" s="1"/>
  <c r="AY194" i="15"/>
  <c r="AX194" i="15"/>
  <c r="AW194" i="15"/>
  <c r="AV194" i="15"/>
  <c r="AU194" i="15"/>
  <c r="AT194" i="15"/>
  <c r="AS194" i="15"/>
  <c r="AR194" i="15"/>
  <c r="AL194" i="15"/>
  <c r="AF194" i="15"/>
  <c r="AG194" i="15" s="1"/>
  <c r="AH194" i="15" s="1"/>
  <c r="AY193" i="15"/>
  <c r="AX193" i="15"/>
  <c r="AW193" i="15"/>
  <c r="AV193" i="15"/>
  <c r="AU193" i="15"/>
  <c r="AT193" i="15"/>
  <c r="AS193" i="15"/>
  <c r="AR193" i="15"/>
  <c r="AL193" i="15"/>
  <c r="AF193" i="15"/>
  <c r="AG193" i="15" s="1"/>
  <c r="AH193" i="15" s="1"/>
  <c r="AY192" i="15"/>
  <c r="AX192" i="15"/>
  <c r="AW192" i="15"/>
  <c r="AV192" i="15"/>
  <c r="AU192" i="15"/>
  <c r="AT192" i="15"/>
  <c r="AS192" i="15"/>
  <c r="AR192" i="15"/>
  <c r="AL192" i="15"/>
  <c r="AF192" i="15"/>
  <c r="AG192" i="15" s="1"/>
  <c r="AH192" i="15" s="1"/>
  <c r="AY191" i="15"/>
  <c r="AX191" i="15"/>
  <c r="AW191" i="15"/>
  <c r="AV191" i="15"/>
  <c r="AU191" i="15"/>
  <c r="AT191" i="15"/>
  <c r="AS191" i="15"/>
  <c r="AR191" i="15"/>
  <c r="AL191" i="15"/>
  <c r="AF191" i="15"/>
  <c r="AG191" i="15" s="1"/>
  <c r="AH191" i="15" s="1"/>
  <c r="AY190" i="15"/>
  <c r="AX190" i="15"/>
  <c r="AW190" i="15"/>
  <c r="AV190" i="15"/>
  <c r="AU190" i="15"/>
  <c r="AT190" i="15"/>
  <c r="AS190" i="15"/>
  <c r="AR190" i="15"/>
  <c r="AL190" i="15"/>
  <c r="AF190" i="15"/>
  <c r="AG190" i="15" s="1"/>
  <c r="AH190" i="15" s="1"/>
  <c r="AY189" i="15"/>
  <c r="AX189" i="15"/>
  <c r="AW189" i="15"/>
  <c r="AV189" i="15"/>
  <c r="AU189" i="15"/>
  <c r="AT189" i="15"/>
  <c r="AS189" i="15"/>
  <c r="AR189" i="15"/>
  <c r="AL189" i="15"/>
  <c r="AF189" i="15"/>
  <c r="AG189" i="15" s="1"/>
  <c r="AH189" i="15" s="1"/>
  <c r="AY188" i="15"/>
  <c r="AX188" i="15"/>
  <c r="AW188" i="15"/>
  <c r="AV188" i="15"/>
  <c r="AU188" i="15"/>
  <c r="AT188" i="15"/>
  <c r="AS188" i="15"/>
  <c r="AR188" i="15"/>
  <c r="AL188" i="15"/>
  <c r="AF188" i="15"/>
  <c r="AG188" i="15" s="1"/>
  <c r="AH188" i="15" s="1"/>
  <c r="AY187" i="15"/>
  <c r="AX187" i="15"/>
  <c r="AW187" i="15"/>
  <c r="AV187" i="15"/>
  <c r="AU187" i="15"/>
  <c r="AT187" i="15"/>
  <c r="AS187" i="15"/>
  <c r="AR187" i="15"/>
  <c r="AL187" i="15"/>
  <c r="AF187" i="15"/>
  <c r="AG187" i="15" s="1"/>
  <c r="AH187" i="15" s="1"/>
  <c r="AY186" i="15"/>
  <c r="AX186" i="15"/>
  <c r="AW186" i="15"/>
  <c r="AV186" i="15"/>
  <c r="AU186" i="15"/>
  <c r="AT186" i="15"/>
  <c r="AS186" i="15"/>
  <c r="AR186" i="15"/>
  <c r="AL186" i="15"/>
  <c r="AF186" i="15"/>
  <c r="AG186" i="15" s="1"/>
  <c r="AH186" i="15" s="1"/>
  <c r="AY185" i="15"/>
  <c r="AX185" i="15"/>
  <c r="AW185" i="15"/>
  <c r="AV185" i="15"/>
  <c r="AU185" i="15"/>
  <c r="AT185" i="15"/>
  <c r="AS185" i="15"/>
  <c r="AR185" i="15"/>
  <c r="AL185" i="15"/>
  <c r="AF185" i="15"/>
  <c r="AG185" i="15" s="1"/>
  <c r="AH185" i="15" s="1"/>
  <c r="AY184" i="15"/>
  <c r="AX184" i="15"/>
  <c r="AW184" i="15"/>
  <c r="AV184" i="15"/>
  <c r="AU184" i="15"/>
  <c r="AT184" i="15"/>
  <c r="AS184" i="15"/>
  <c r="AR184" i="15"/>
  <c r="AL184" i="15"/>
  <c r="AF184" i="15"/>
  <c r="AG184" i="15" s="1"/>
  <c r="AH184" i="15" s="1"/>
  <c r="AY183" i="15"/>
  <c r="AX183" i="15"/>
  <c r="AW183" i="15"/>
  <c r="AV183" i="15"/>
  <c r="AU183" i="15"/>
  <c r="AT183" i="15"/>
  <c r="AS183" i="15"/>
  <c r="AR183" i="15"/>
  <c r="AL183" i="15"/>
  <c r="AF183" i="15"/>
  <c r="AG183" i="15" s="1"/>
  <c r="AH183" i="15" s="1"/>
  <c r="AY182" i="15"/>
  <c r="AX182" i="15"/>
  <c r="AW182" i="15"/>
  <c r="AV182" i="15"/>
  <c r="AU182" i="15"/>
  <c r="AT182" i="15"/>
  <c r="AS182" i="15"/>
  <c r="AR182" i="15"/>
  <c r="AL182" i="15"/>
  <c r="AF182" i="15"/>
  <c r="AG182" i="15" s="1"/>
  <c r="AH182" i="15" s="1"/>
  <c r="AY181" i="15"/>
  <c r="AX181" i="15"/>
  <c r="AW181" i="15"/>
  <c r="AV181" i="15"/>
  <c r="AU181" i="15"/>
  <c r="AT181" i="15"/>
  <c r="AS181" i="15"/>
  <c r="AR181" i="15"/>
  <c r="AL181" i="15"/>
  <c r="AF181" i="15"/>
  <c r="AG181" i="15" s="1"/>
  <c r="AH181" i="15" s="1"/>
  <c r="AY180" i="15"/>
  <c r="AX180" i="15"/>
  <c r="AW180" i="15"/>
  <c r="AV180" i="15"/>
  <c r="AU180" i="15"/>
  <c r="AT180" i="15"/>
  <c r="AS180" i="15"/>
  <c r="AR180" i="15"/>
  <c r="AL180" i="15"/>
  <c r="AF180" i="15"/>
  <c r="AG180" i="15" s="1"/>
  <c r="AH180" i="15" s="1"/>
  <c r="AY179" i="15"/>
  <c r="AX179" i="15"/>
  <c r="AW179" i="15"/>
  <c r="AV179" i="15"/>
  <c r="AU179" i="15"/>
  <c r="AT179" i="15"/>
  <c r="AS179" i="15"/>
  <c r="AR179" i="15"/>
  <c r="AL179" i="15"/>
  <c r="AF179" i="15"/>
  <c r="AG179" i="15" s="1"/>
  <c r="AH179" i="15" s="1"/>
  <c r="AY178" i="15"/>
  <c r="AX178" i="15"/>
  <c r="AW178" i="15"/>
  <c r="AV178" i="15"/>
  <c r="AU178" i="15"/>
  <c r="AT178" i="15"/>
  <c r="AS178" i="15"/>
  <c r="AR178" i="15"/>
  <c r="AL178" i="15"/>
  <c r="AF178" i="15"/>
  <c r="AG178" i="15" s="1"/>
  <c r="AH178" i="15" s="1"/>
  <c r="AY177" i="15"/>
  <c r="AX177" i="15"/>
  <c r="AW177" i="15"/>
  <c r="AV177" i="15"/>
  <c r="AU177" i="15"/>
  <c r="AT177" i="15"/>
  <c r="AS177" i="15"/>
  <c r="AR177" i="15"/>
  <c r="AL177" i="15"/>
  <c r="AF177" i="15"/>
  <c r="AG177" i="15" s="1"/>
  <c r="AH177" i="15" s="1"/>
  <c r="AY176" i="15"/>
  <c r="AX176" i="15"/>
  <c r="AW176" i="15"/>
  <c r="AV176" i="15"/>
  <c r="AU176" i="15"/>
  <c r="AT176" i="15"/>
  <c r="AS176" i="15"/>
  <c r="AR176" i="15"/>
  <c r="AL176" i="15"/>
  <c r="AF176" i="15"/>
  <c r="AG176" i="15" s="1"/>
  <c r="AH176" i="15" s="1"/>
  <c r="AY175" i="15"/>
  <c r="AX175" i="15"/>
  <c r="AW175" i="15"/>
  <c r="AV175" i="15"/>
  <c r="AU175" i="15"/>
  <c r="AT175" i="15"/>
  <c r="AS175" i="15"/>
  <c r="AR175" i="15"/>
  <c r="AL175" i="15"/>
  <c r="AF175" i="15"/>
  <c r="AG175" i="15" s="1"/>
  <c r="AH175" i="15" s="1"/>
  <c r="AY174" i="15"/>
  <c r="AX174" i="15"/>
  <c r="AW174" i="15"/>
  <c r="AV174" i="15"/>
  <c r="AU174" i="15"/>
  <c r="AT174" i="15"/>
  <c r="AS174" i="15"/>
  <c r="AR174" i="15"/>
  <c r="AL174" i="15"/>
  <c r="AF174" i="15"/>
  <c r="AG174" i="15" s="1"/>
  <c r="AH174" i="15" s="1"/>
  <c r="AY173" i="15"/>
  <c r="AX173" i="15"/>
  <c r="AW173" i="15"/>
  <c r="AV173" i="15"/>
  <c r="AU173" i="15"/>
  <c r="AT173" i="15"/>
  <c r="AS173" i="15"/>
  <c r="AR173" i="15"/>
  <c r="AL173" i="15"/>
  <c r="AF173" i="15"/>
  <c r="AG173" i="15" s="1"/>
  <c r="AH173" i="15" s="1"/>
  <c r="AY172" i="15"/>
  <c r="AX172" i="15"/>
  <c r="AW172" i="15"/>
  <c r="AV172" i="15"/>
  <c r="AU172" i="15"/>
  <c r="AT172" i="15"/>
  <c r="AS172" i="15"/>
  <c r="AR172" i="15"/>
  <c r="AL172" i="15"/>
  <c r="AF172" i="15"/>
  <c r="AG172" i="15" s="1"/>
  <c r="AH172" i="15" s="1"/>
  <c r="AY171" i="15"/>
  <c r="AX171" i="15"/>
  <c r="AW171" i="15"/>
  <c r="AV171" i="15"/>
  <c r="AU171" i="15"/>
  <c r="AT171" i="15"/>
  <c r="AS171" i="15"/>
  <c r="AR171" i="15"/>
  <c r="AL171" i="15"/>
  <c r="AF171" i="15"/>
  <c r="AG171" i="15" s="1"/>
  <c r="AH171" i="15" s="1"/>
  <c r="AY170" i="15"/>
  <c r="AX170" i="15"/>
  <c r="AW170" i="15"/>
  <c r="AV170" i="15"/>
  <c r="AU170" i="15"/>
  <c r="AT170" i="15"/>
  <c r="AS170" i="15"/>
  <c r="AR170" i="15"/>
  <c r="AL170" i="15"/>
  <c r="AF170" i="15"/>
  <c r="AG170" i="15" s="1"/>
  <c r="AH170" i="15" s="1"/>
  <c r="AY169" i="15"/>
  <c r="AX169" i="15"/>
  <c r="AW169" i="15"/>
  <c r="AV169" i="15"/>
  <c r="AU169" i="15"/>
  <c r="AT169" i="15"/>
  <c r="AS169" i="15"/>
  <c r="AR169" i="15"/>
  <c r="AL169" i="15"/>
  <c r="AF169" i="15"/>
  <c r="AG169" i="15" s="1"/>
  <c r="AH169" i="15" s="1"/>
  <c r="AY168" i="15"/>
  <c r="AX168" i="15"/>
  <c r="AW168" i="15"/>
  <c r="AV168" i="15"/>
  <c r="AU168" i="15"/>
  <c r="AT168" i="15"/>
  <c r="AS168" i="15"/>
  <c r="AR168" i="15"/>
  <c r="AL168" i="15"/>
  <c r="AF168" i="15"/>
  <c r="AG168" i="15" s="1"/>
  <c r="AH168" i="15" s="1"/>
  <c r="AY167" i="15"/>
  <c r="AX167" i="15"/>
  <c r="AW167" i="15"/>
  <c r="AV167" i="15"/>
  <c r="AU167" i="15"/>
  <c r="AT167" i="15"/>
  <c r="AS167" i="15"/>
  <c r="AR167" i="15"/>
  <c r="AL167" i="15"/>
  <c r="AF167" i="15"/>
  <c r="AG167" i="15" s="1"/>
  <c r="AH167" i="15" s="1"/>
  <c r="AY166" i="15"/>
  <c r="AX166" i="15"/>
  <c r="AW166" i="15"/>
  <c r="AV166" i="15"/>
  <c r="AU166" i="15"/>
  <c r="AT166" i="15"/>
  <c r="AS166" i="15"/>
  <c r="AR166" i="15"/>
  <c r="AL166" i="15"/>
  <c r="AF166" i="15"/>
  <c r="AG166" i="15" s="1"/>
  <c r="AH166" i="15" s="1"/>
  <c r="AY165" i="15"/>
  <c r="AX165" i="15"/>
  <c r="AW165" i="15"/>
  <c r="AV165" i="15"/>
  <c r="AU165" i="15"/>
  <c r="AT165" i="15"/>
  <c r="AS165" i="15"/>
  <c r="AR165" i="15"/>
  <c r="AL165" i="15"/>
  <c r="AF165" i="15"/>
  <c r="AG165" i="15" s="1"/>
  <c r="AH165" i="15" s="1"/>
  <c r="AY164" i="15"/>
  <c r="AX164" i="15"/>
  <c r="AW164" i="15"/>
  <c r="AV164" i="15"/>
  <c r="AU164" i="15"/>
  <c r="AT164" i="15"/>
  <c r="AS164" i="15"/>
  <c r="AR164" i="15"/>
  <c r="AL164" i="15"/>
  <c r="AF164" i="15"/>
  <c r="AG164" i="15" s="1"/>
  <c r="AH164" i="15" s="1"/>
  <c r="AY163" i="15"/>
  <c r="AX163" i="15"/>
  <c r="AW163" i="15"/>
  <c r="AV163" i="15"/>
  <c r="AU163" i="15"/>
  <c r="AT163" i="15"/>
  <c r="AS163" i="15"/>
  <c r="AR163" i="15"/>
  <c r="AL163" i="15"/>
  <c r="AF163" i="15"/>
  <c r="AG163" i="15" s="1"/>
  <c r="AH163" i="15" s="1"/>
  <c r="AY162" i="15"/>
  <c r="AX162" i="15"/>
  <c r="AW162" i="15"/>
  <c r="AV162" i="15"/>
  <c r="AU162" i="15"/>
  <c r="AT162" i="15"/>
  <c r="AS162" i="15"/>
  <c r="AR162" i="15"/>
  <c r="AL162" i="15"/>
  <c r="AF162" i="15"/>
  <c r="AG162" i="15" s="1"/>
  <c r="AH162" i="15" s="1"/>
  <c r="AY161" i="15"/>
  <c r="AX161" i="15"/>
  <c r="AW161" i="15"/>
  <c r="AV161" i="15"/>
  <c r="AU161" i="15"/>
  <c r="AT161" i="15"/>
  <c r="AS161" i="15"/>
  <c r="AR161" i="15"/>
  <c r="AL161" i="15"/>
  <c r="AF161" i="15"/>
  <c r="AG161" i="15" s="1"/>
  <c r="AH161" i="15" s="1"/>
  <c r="AY160" i="15"/>
  <c r="AX160" i="15"/>
  <c r="AW160" i="15"/>
  <c r="AV160" i="15"/>
  <c r="AU160" i="15"/>
  <c r="AT160" i="15"/>
  <c r="AS160" i="15"/>
  <c r="AR160" i="15"/>
  <c r="AL160" i="15"/>
  <c r="AF160" i="15"/>
  <c r="AG160" i="15" s="1"/>
  <c r="AH160" i="15" s="1"/>
  <c r="AY159" i="15"/>
  <c r="AX159" i="15"/>
  <c r="AW159" i="15"/>
  <c r="AV159" i="15"/>
  <c r="AU159" i="15"/>
  <c r="AT159" i="15"/>
  <c r="AS159" i="15"/>
  <c r="AR159" i="15"/>
  <c r="AL159" i="15"/>
  <c r="AF159" i="15"/>
  <c r="AG159" i="15" s="1"/>
  <c r="AH159" i="15" s="1"/>
  <c r="AY158" i="15"/>
  <c r="AX158" i="15"/>
  <c r="AW158" i="15"/>
  <c r="AV158" i="15"/>
  <c r="AU158" i="15"/>
  <c r="AT158" i="15"/>
  <c r="AS158" i="15"/>
  <c r="AR158" i="15"/>
  <c r="AL158" i="15"/>
  <c r="AF158" i="15"/>
  <c r="AG158" i="15" s="1"/>
  <c r="AH158" i="15" s="1"/>
  <c r="AY157" i="15"/>
  <c r="AX157" i="15"/>
  <c r="AW157" i="15"/>
  <c r="AV157" i="15"/>
  <c r="AU157" i="15"/>
  <c r="AT157" i="15"/>
  <c r="AS157" i="15"/>
  <c r="AR157" i="15"/>
  <c r="AL157" i="15"/>
  <c r="AF157" i="15"/>
  <c r="AG157" i="15" s="1"/>
  <c r="AH157" i="15" s="1"/>
  <c r="AY156" i="15"/>
  <c r="AX156" i="15"/>
  <c r="AW156" i="15"/>
  <c r="AV156" i="15"/>
  <c r="AU156" i="15"/>
  <c r="AT156" i="15"/>
  <c r="AS156" i="15"/>
  <c r="AR156" i="15"/>
  <c r="AL156" i="15"/>
  <c r="AF156" i="15"/>
  <c r="AG156" i="15" s="1"/>
  <c r="AH156" i="15" s="1"/>
  <c r="AY155" i="15"/>
  <c r="AX155" i="15"/>
  <c r="AW155" i="15"/>
  <c r="AV155" i="15"/>
  <c r="AU155" i="15"/>
  <c r="AT155" i="15"/>
  <c r="AS155" i="15"/>
  <c r="AR155" i="15"/>
  <c r="AL155" i="15"/>
  <c r="AF155" i="15"/>
  <c r="AG155" i="15" s="1"/>
  <c r="AH155" i="15" s="1"/>
  <c r="AY154" i="15"/>
  <c r="AX154" i="15"/>
  <c r="AW154" i="15"/>
  <c r="AV154" i="15"/>
  <c r="AU154" i="15"/>
  <c r="AT154" i="15"/>
  <c r="AS154" i="15"/>
  <c r="AR154" i="15"/>
  <c r="AL154" i="15"/>
  <c r="AF154" i="15"/>
  <c r="AG154" i="15" s="1"/>
  <c r="AH154" i="15" s="1"/>
  <c r="AY153" i="15"/>
  <c r="AX153" i="15"/>
  <c r="AW153" i="15"/>
  <c r="AV153" i="15"/>
  <c r="AU153" i="15"/>
  <c r="AT153" i="15"/>
  <c r="AS153" i="15"/>
  <c r="AR153" i="15"/>
  <c r="AL153" i="15"/>
  <c r="AF153" i="15"/>
  <c r="AG153" i="15" s="1"/>
  <c r="AH153" i="15" s="1"/>
  <c r="AY152" i="15"/>
  <c r="AX152" i="15"/>
  <c r="AW152" i="15"/>
  <c r="AV152" i="15"/>
  <c r="AU152" i="15"/>
  <c r="AT152" i="15"/>
  <c r="AS152" i="15"/>
  <c r="AR152" i="15"/>
  <c r="AL152" i="15"/>
  <c r="AF152" i="15"/>
  <c r="AG152" i="15" s="1"/>
  <c r="AH152" i="15" s="1"/>
  <c r="AY151" i="15"/>
  <c r="AX151" i="15"/>
  <c r="AW151" i="15"/>
  <c r="AV151" i="15"/>
  <c r="AU151" i="15"/>
  <c r="AT151" i="15"/>
  <c r="AS151" i="15"/>
  <c r="AR151" i="15"/>
  <c r="AL151" i="15"/>
  <c r="AF151" i="15"/>
  <c r="AG151" i="15" s="1"/>
  <c r="AH151" i="15" s="1"/>
  <c r="AY150" i="15"/>
  <c r="AX150" i="15"/>
  <c r="AW150" i="15"/>
  <c r="AV150" i="15"/>
  <c r="AU150" i="15"/>
  <c r="AT150" i="15"/>
  <c r="AS150" i="15"/>
  <c r="AR150" i="15"/>
  <c r="AL150" i="15"/>
  <c r="AF150" i="15"/>
  <c r="AG150" i="15" s="1"/>
  <c r="AH150" i="15" s="1"/>
  <c r="AY149" i="15"/>
  <c r="AX149" i="15"/>
  <c r="AW149" i="15"/>
  <c r="AV149" i="15"/>
  <c r="AU149" i="15"/>
  <c r="AT149" i="15"/>
  <c r="AS149" i="15"/>
  <c r="AR149" i="15"/>
  <c r="AL149" i="15"/>
  <c r="AF149" i="15"/>
  <c r="AG149" i="15" s="1"/>
  <c r="AH149" i="15" s="1"/>
  <c r="AY148" i="15"/>
  <c r="AX148" i="15"/>
  <c r="AW148" i="15"/>
  <c r="AV148" i="15"/>
  <c r="AU148" i="15"/>
  <c r="AT148" i="15"/>
  <c r="AS148" i="15"/>
  <c r="AR148" i="15"/>
  <c r="AL148" i="15"/>
  <c r="AF148" i="15"/>
  <c r="AG148" i="15" s="1"/>
  <c r="AH148" i="15" s="1"/>
  <c r="AY147" i="15"/>
  <c r="AX147" i="15"/>
  <c r="AW147" i="15"/>
  <c r="AV147" i="15"/>
  <c r="AU147" i="15"/>
  <c r="AT147" i="15"/>
  <c r="AS147" i="15"/>
  <c r="AR147" i="15"/>
  <c r="AL147" i="15"/>
  <c r="AF147" i="15"/>
  <c r="AG147" i="15" s="1"/>
  <c r="AH147" i="15" s="1"/>
  <c r="AY146" i="15"/>
  <c r="AX146" i="15"/>
  <c r="AW146" i="15"/>
  <c r="AV146" i="15"/>
  <c r="AU146" i="15"/>
  <c r="AT146" i="15"/>
  <c r="AS146" i="15"/>
  <c r="AR146" i="15"/>
  <c r="AL146" i="15"/>
  <c r="AF146" i="15"/>
  <c r="AG146" i="15" s="1"/>
  <c r="AH146" i="15" s="1"/>
  <c r="AY145" i="15"/>
  <c r="AX145" i="15"/>
  <c r="AW145" i="15"/>
  <c r="AV145" i="15"/>
  <c r="AU145" i="15"/>
  <c r="AT145" i="15"/>
  <c r="AS145" i="15"/>
  <c r="AR145" i="15"/>
  <c r="AL145" i="15"/>
  <c r="AF145" i="15"/>
  <c r="AG145" i="15" s="1"/>
  <c r="AH145" i="15" s="1"/>
  <c r="AY144" i="15"/>
  <c r="AX144" i="15"/>
  <c r="AW144" i="15"/>
  <c r="AV144" i="15"/>
  <c r="AU144" i="15"/>
  <c r="AT144" i="15"/>
  <c r="AS144" i="15"/>
  <c r="AR144" i="15"/>
  <c r="AL144" i="15"/>
  <c r="AF144" i="15"/>
  <c r="AG144" i="15" s="1"/>
  <c r="AH144" i="15" s="1"/>
  <c r="AY143" i="15"/>
  <c r="AX143" i="15"/>
  <c r="AW143" i="15"/>
  <c r="AV143" i="15"/>
  <c r="AU143" i="15"/>
  <c r="AT143" i="15"/>
  <c r="AS143" i="15"/>
  <c r="AR143" i="15"/>
  <c r="AL143" i="15"/>
  <c r="AF143" i="15"/>
  <c r="AG143" i="15" s="1"/>
  <c r="AH143" i="15" s="1"/>
  <c r="AY142" i="15"/>
  <c r="AX142" i="15"/>
  <c r="AW142" i="15"/>
  <c r="AV142" i="15"/>
  <c r="AU142" i="15"/>
  <c r="AT142" i="15"/>
  <c r="AS142" i="15"/>
  <c r="AR142" i="15"/>
  <c r="AL142" i="15"/>
  <c r="AF142" i="15"/>
  <c r="AG142" i="15" s="1"/>
  <c r="AH142" i="15" s="1"/>
  <c r="AY141" i="15"/>
  <c r="AX141" i="15"/>
  <c r="AW141" i="15"/>
  <c r="AV141" i="15"/>
  <c r="AU141" i="15"/>
  <c r="AT141" i="15"/>
  <c r="AS141" i="15"/>
  <c r="AR141" i="15"/>
  <c r="AL141" i="15"/>
  <c r="AF141" i="15"/>
  <c r="AG141" i="15" s="1"/>
  <c r="AH141" i="15" s="1"/>
  <c r="AY140" i="15"/>
  <c r="AX140" i="15"/>
  <c r="AW140" i="15"/>
  <c r="AV140" i="15"/>
  <c r="AU140" i="15"/>
  <c r="AT140" i="15"/>
  <c r="AS140" i="15"/>
  <c r="AR140" i="15"/>
  <c r="AL140" i="15"/>
  <c r="AF140" i="15"/>
  <c r="AG140" i="15" s="1"/>
  <c r="AH140" i="15" s="1"/>
  <c r="AY139" i="15"/>
  <c r="AX139" i="15"/>
  <c r="AW139" i="15"/>
  <c r="AV139" i="15"/>
  <c r="AU139" i="15"/>
  <c r="AT139" i="15"/>
  <c r="AS139" i="15"/>
  <c r="AR139" i="15"/>
  <c r="AL139" i="15"/>
  <c r="AF139" i="15"/>
  <c r="AG139" i="15" s="1"/>
  <c r="AH139" i="15" s="1"/>
  <c r="AY138" i="15"/>
  <c r="AX138" i="15"/>
  <c r="AW138" i="15"/>
  <c r="AV138" i="15"/>
  <c r="AU138" i="15"/>
  <c r="AT138" i="15"/>
  <c r="AS138" i="15"/>
  <c r="AR138" i="15"/>
  <c r="AL138" i="15"/>
  <c r="AF138" i="15"/>
  <c r="AG138" i="15" s="1"/>
  <c r="AH138" i="15" s="1"/>
  <c r="AY137" i="15"/>
  <c r="AX137" i="15"/>
  <c r="AW137" i="15"/>
  <c r="AV137" i="15"/>
  <c r="AU137" i="15"/>
  <c r="AT137" i="15"/>
  <c r="AS137" i="15"/>
  <c r="AR137" i="15"/>
  <c r="AL137" i="15"/>
  <c r="AF137" i="15"/>
  <c r="AG137" i="15" s="1"/>
  <c r="AH137" i="15" s="1"/>
  <c r="AY136" i="15"/>
  <c r="AX136" i="15"/>
  <c r="AW136" i="15"/>
  <c r="AV136" i="15"/>
  <c r="AU136" i="15"/>
  <c r="AT136" i="15"/>
  <c r="AS136" i="15"/>
  <c r="AR136" i="15"/>
  <c r="AL136" i="15"/>
  <c r="AF136" i="15"/>
  <c r="AG136" i="15" s="1"/>
  <c r="AH136" i="15" s="1"/>
  <c r="AY135" i="15"/>
  <c r="AX135" i="15"/>
  <c r="AW135" i="15"/>
  <c r="AV135" i="15"/>
  <c r="AU135" i="15"/>
  <c r="AT135" i="15"/>
  <c r="AS135" i="15"/>
  <c r="AR135" i="15"/>
  <c r="AL135" i="15"/>
  <c r="AF135" i="15"/>
  <c r="AG135" i="15" s="1"/>
  <c r="AH135" i="15" s="1"/>
  <c r="AY134" i="15"/>
  <c r="AX134" i="15"/>
  <c r="AW134" i="15"/>
  <c r="AV134" i="15"/>
  <c r="AU134" i="15"/>
  <c r="AT134" i="15"/>
  <c r="AS134" i="15"/>
  <c r="AR134" i="15"/>
  <c r="AL134" i="15"/>
  <c r="AF134" i="15"/>
  <c r="AG134" i="15" s="1"/>
  <c r="AH134" i="15" s="1"/>
  <c r="AY133" i="15"/>
  <c r="AX133" i="15"/>
  <c r="AW133" i="15"/>
  <c r="AV133" i="15"/>
  <c r="AU133" i="15"/>
  <c r="AT133" i="15"/>
  <c r="AS133" i="15"/>
  <c r="AR133" i="15"/>
  <c r="AL133" i="15"/>
  <c r="AF133" i="15"/>
  <c r="AG133" i="15" s="1"/>
  <c r="AH133" i="15" s="1"/>
  <c r="AY132" i="15"/>
  <c r="AX132" i="15"/>
  <c r="AW132" i="15"/>
  <c r="AV132" i="15"/>
  <c r="AU132" i="15"/>
  <c r="AT132" i="15"/>
  <c r="AS132" i="15"/>
  <c r="AR132" i="15"/>
  <c r="AL132" i="15"/>
  <c r="AF132" i="15"/>
  <c r="AG132" i="15" s="1"/>
  <c r="AH132" i="15" s="1"/>
  <c r="AY131" i="15"/>
  <c r="AX131" i="15"/>
  <c r="AW131" i="15"/>
  <c r="AV131" i="15"/>
  <c r="AU131" i="15"/>
  <c r="AT131" i="15"/>
  <c r="AS131" i="15"/>
  <c r="AR131" i="15"/>
  <c r="AL131" i="15"/>
  <c r="AF131" i="15"/>
  <c r="AG131" i="15" s="1"/>
  <c r="AH131" i="15" s="1"/>
  <c r="AY130" i="15"/>
  <c r="AX130" i="15"/>
  <c r="AW130" i="15"/>
  <c r="AV130" i="15"/>
  <c r="AU130" i="15"/>
  <c r="AT130" i="15"/>
  <c r="AS130" i="15"/>
  <c r="AR130" i="15"/>
  <c r="AL130" i="15"/>
  <c r="AF130" i="15"/>
  <c r="AG130" i="15" s="1"/>
  <c r="AH130" i="15" s="1"/>
  <c r="AY129" i="15"/>
  <c r="AX129" i="15"/>
  <c r="AW129" i="15"/>
  <c r="AV129" i="15"/>
  <c r="AU129" i="15"/>
  <c r="AT129" i="15"/>
  <c r="AS129" i="15"/>
  <c r="AR129" i="15"/>
  <c r="AL129" i="15"/>
  <c r="AF129" i="15"/>
  <c r="AG129" i="15" s="1"/>
  <c r="AH129" i="15" s="1"/>
  <c r="AY128" i="15"/>
  <c r="AX128" i="15"/>
  <c r="AW128" i="15"/>
  <c r="AV128" i="15"/>
  <c r="AU128" i="15"/>
  <c r="AT128" i="15"/>
  <c r="AS128" i="15"/>
  <c r="AR128" i="15"/>
  <c r="AL128" i="15"/>
  <c r="AF128" i="15"/>
  <c r="AG128" i="15" s="1"/>
  <c r="AH128" i="15" s="1"/>
  <c r="AY127" i="15"/>
  <c r="AX127" i="15"/>
  <c r="AW127" i="15"/>
  <c r="AV127" i="15"/>
  <c r="AU127" i="15"/>
  <c r="AT127" i="15"/>
  <c r="AS127" i="15"/>
  <c r="AR127" i="15"/>
  <c r="AL127" i="15"/>
  <c r="AF127" i="15"/>
  <c r="AG127" i="15" s="1"/>
  <c r="AH127" i="15" s="1"/>
  <c r="AY126" i="15"/>
  <c r="AX126" i="15"/>
  <c r="AW126" i="15"/>
  <c r="AV126" i="15"/>
  <c r="AU126" i="15"/>
  <c r="AT126" i="15"/>
  <c r="AS126" i="15"/>
  <c r="AR126" i="15"/>
  <c r="AL126" i="15"/>
  <c r="AF126" i="15"/>
  <c r="AG126" i="15" s="1"/>
  <c r="AH126" i="15" s="1"/>
  <c r="AY125" i="15"/>
  <c r="AX125" i="15"/>
  <c r="AW125" i="15"/>
  <c r="AV125" i="15"/>
  <c r="AU125" i="15"/>
  <c r="AT125" i="15"/>
  <c r="AS125" i="15"/>
  <c r="AR125" i="15"/>
  <c r="AL125" i="15"/>
  <c r="AF125" i="15"/>
  <c r="AG125" i="15" s="1"/>
  <c r="AH125" i="15" s="1"/>
  <c r="AY124" i="15"/>
  <c r="AX124" i="15"/>
  <c r="AW124" i="15"/>
  <c r="AV124" i="15"/>
  <c r="AU124" i="15"/>
  <c r="AT124" i="15"/>
  <c r="AS124" i="15"/>
  <c r="AR124" i="15"/>
  <c r="AL124" i="15"/>
  <c r="AF124" i="15"/>
  <c r="AG124" i="15" s="1"/>
  <c r="AH124" i="15" s="1"/>
  <c r="AY123" i="15"/>
  <c r="AX123" i="15"/>
  <c r="AW123" i="15"/>
  <c r="AV123" i="15"/>
  <c r="AU123" i="15"/>
  <c r="AT123" i="15"/>
  <c r="AS123" i="15"/>
  <c r="AR123" i="15"/>
  <c r="AL123" i="15"/>
  <c r="AF123" i="15"/>
  <c r="AG123" i="15" s="1"/>
  <c r="AH123" i="15" s="1"/>
  <c r="AY122" i="15"/>
  <c r="AX122" i="15"/>
  <c r="AW122" i="15"/>
  <c r="AV122" i="15"/>
  <c r="AU122" i="15"/>
  <c r="AT122" i="15"/>
  <c r="AS122" i="15"/>
  <c r="AR122" i="15"/>
  <c r="AL122" i="15"/>
  <c r="AF122" i="15"/>
  <c r="AG122" i="15" s="1"/>
  <c r="AH122" i="15" s="1"/>
  <c r="AY121" i="15"/>
  <c r="AX121" i="15"/>
  <c r="AW121" i="15"/>
  <c r="AV121" i="15"/>
  <c r="AU121" i="15"/>
  <c r="AT121" i="15"/>
  <c r="AS121" i="15"/>
  <c r="AR121" i="15"/>
  <c r="AL121" i="15"/>
  <c r="AF121" i="15"/>
  <c r="AG121" i="15" s="1"/>
  <c r="AH121" i="15" s="1"/>
  <c r="AY120" i="15"/>
  <c r="AX120" i="15"/>
  <c r="AW120" i="15"/>
  <c r="AV120" i="15"/>
  <c r="AU120" i="15"/>
  <c r="AT120" i="15"/>
  <c r="AS120" i="15"/>
  <c r="AR120" i="15"/>
  <c r="AL120" i="15"/>
  <c r="AF120" i="15"/>
  <c r="AG120" i="15" s="1"/>
  <c r="AH120" i="15" s="1"/>
  <c r="AY119" i="15"/>
  <c r="AX119" i="15"/>
  <c r="AW119" i="15"/>
  <c r="AV119" i="15"/>
  <c r="AU119" i="15"/>
  <c r="AT119" i="15"/>
  <c r="AS119" i="15"/>
  <c r="AR119" i="15"/>
  <c r="AL119" i="15"/>
  <c r="AF119" i="15"/>
  <c r="AG119" i="15" s="1"/>
  <c r="AH119" i="15" s="1"/>
  <c r="AY118" i="15"/>
  <c r="AX118" i="15"/>
  <c r="AW118" i="15"/>
  <c r="AV118" i="15"/>
  <c r="AU118" i="15"/>
  <c r="AT118" i="15"/>
  <c r="AS118" i="15"/>
  <c r="AR118" i="15"/>
  <c r="AL118" i="15"/>
  <c r="AF118" i="15"/>
  <c r="AG118" i="15" s="1"/>
  <c r="AH118" i="15" s="1"/>
  <c r="AY117" i="15"/>
  <c r="AX117" i="15"/>
  <c r="AW117" i="15"/>
  <c r="AV117" i="15"/>
  <c r="AU117" i="15"/>
  <c r="AT117" i="15"/>
  <c r="AS117" i="15"/>
  <c r="AR117" i="15"/>
  <c r="AL117" i="15"/>
  <c r="AF117" i="15"/>
  <c r="AG117" i="15" s="1"/>
  <c r="AH117" i="15" s="1"/>
  <c r="AY116" i="15"/>
  <c r="AX116" i="15"/>
  <c r="AW116" i="15"/>
  <c r="AV116" i="15"/>
  <c r="AU116" i="15"/>
  <c r="AT116" i="15"/>
  <c r="AS116" i="15"/>
  <c r="AR116" i="15"/>
  <c r="AL116" i="15"/>
  <c r="AF116" i="15"/>
  <c r="AG116" i="15" s="1"/>
  <c r="AH116" i="15" s="1"/>
  <c r="AY115" i="15"/>
  <c r="AX115" i="15"/>
  <c r="AW115" i="15"/>
  <c r="AV115" i="15"/>
  <c r="AU115" i="15"/>
  <c r="AT115" i="15"/>
  <c r="AS115" i="15"/>
  <c r="AR115" i="15"/>
  <c r="AL115" i="15"/>
  <c r="AF115" i="15"/>
  <c r="AG115" i="15" s="1"/>
  <c r="AH115" i="15" s="1"/>
  <c r="AY114" i="15"/>
  <c r="AX114" i="15"/>
  <c r="AW114" i="15"/>
  <c r="AV114" i="15"/>
  <c r="AU114" i="15"/>
  <c r="AT114" i="15"/>
  <c r="AS114" i="15"/>
  <c r="AR114" i="15"/>
  <c r="AL114" i="15"/>
  <c r="AF114" i="15"/>
  <c r="AG114" i="15" s="1"/>
  <c r="AH114" i="15" s="1"/>
  <c r="AY113" i="15"/>
  <c r="AX113" i="15"/>
  <c r="AW113" i="15"/>
  <c r="AV113" i="15"/>
  <c r="AU113" i="15"/>
  <c r="AT113" i="15"/>
  <c r="AS113" i="15"/>
  <c r="AR113" i="15"/>
  <c r="AL113" i="15"/>
  <c r="AF113" i="15"/>
  <c r="AG113" i="15" s="1"/>
  <c r="AH113" i="15" s="1"/>
  <c r="AY112" i="15"/>
  <c r="AX112" i="15"/>
  <c r="AW112" i="15"/>
  <c r="AV112" i="15"/>
  <c r="AU112" i="15"/>
  <c r="AT112" i="15"/>
  <c r="AS112" i="15"/>
  <c r="AR112" i="15"/>
  <c r="AL112" i="15"/>
  <c r="AF112" i="15"/>
  <c r="AG112" i="15" s="1"/>
  <c r="AH112" i="15" s="1"/>
  <c r="AY111" i="15"/>
  <c r="AX111" i="15"/>
  <c r="AW111" i="15"/>
  <c r="AV111" i="15"/>
  <c r="AU111" i="15"/>
  <c r="AT111" i="15"/>
  <c r="AS111" i="15"/>
  <c r="AR111" i="15"/>
  <c r="AL111" i="15"/>
  <c r="AF111" i="15"/>
  <c r="AG111" i="15" s="1"/>
  <c r="AH111" i="15" s="1"/>
  <c r="AY110" i="15"/>
  <c r="AX110" i="15"/>
  <c r="AW110" i="15"/>
  <c r="AV110" i="15"/>
  <c r="AU110" i="15"/>
  <c r="AT110" i="15"/>
  <c r="AS110" i="15"/>
  <c r="AR110" i="15"/>
  <c r="AL110" i="15"/>
  <c r="AF110" i="15"/>
  <c r="AG110" i="15" s="1"/>
  <c r="AH110" i="15" s="1"/>
  <c r="AY109" i="15"/>
  <c r="AX109" i="15"/>
  <c r="AW109" i="15"/>
  <c r="AV109" i="15"/>
  <c r="AU109" i="15"/>
  <c r="AT109" i="15"/>
  <c r="AS109" i="15"/>
  <c r="AR109" i="15"/>
  <c r="AL109" i="15"/>
  <c r="AF109" i="15"/>
  <c r="AG109" i="15" s="1"/>
  <c r="AH109" i="15" s="1"/>
  <c r="AY108" i="15"/>
  <c r="AX108" i="15"/>
  <c r="AW108" i="15"/>
  <c r="AV108" i="15"/>
  <c r="AU108" i="15"/>
  <c r="AT108" i="15"/>
  <c r="AS108" i="15"/>
  <c r="AR108" i="15"/>
  <c r="AL108" i="15"/>
  <c r="AF108" i="15"/>
  <c r="AG108" i="15" s="1"/>
  <c r="AH108" i="15" s="1"/>
  <c r="AY107" i="15"/>
  <c r="AX107" i="15"/>
  <c r="AW107" i="15"/>
  <c r="AV107" i="15"/>
  <c r="AU107" i="15"/>
  <c r="AT107" i="15"/>
  <c r="AS107" i="15"/>
  <c r="AR107" i="15"/>
  <c r="AL107" i="15"/>
  <c r="AF107" i="15"/>
  <c r="AG107" i="15" s="1"/>
  <c r="AH107" i="15" s="1"/>
  <c r="AY106" i="15"/>
  <c r="AX106" i="15"/>
  <c r="AW106" i="15"/>
  <c r="AV106" i="15"/>
  <c r="AU106" i="15"/>
  <c r="AT106" i="15"/>
  <c r="AS106" i="15"/>
  <c r="AR106" i="15"/>
  <c r="AL106" i="15"/>
  <c r="AF106" i="15"/>
  <c r="AG106" i="15" s="1"/>
  <c r="AH106" i="15" s="1"/>
  <c r="AY105" i="15"/>
  <c r="AX105" i="15"/>
  <c r="AW105" i="15"/>
  <c r="AV105" i="15"/>
  <c r="AU105" i="15"/>
  <c r="AT105" i="15"/>
  <c r="AS105" i="15"/>
  <c r="AR105" i="15"/>
  <c r="AL105" i="15"/>
  <c r="AF105" i="15"/>
  <c r="AG105" i="15" s="1"/>
  <c r="AH105" i="15" s="1"/>
  <c r="AY104" i="15"/>
  <c r="AX104" i="15"/>
  <c r="AW104" i="15"/>
  <c r="AV104" i="15"/>
  <c r="AU104" i="15"/>
  <c r="AT104" i="15"/>
  <c r="AS104" i="15"/>
  <c r="AR104" i="15"/>
  <c r="AL104" i="15"/>
  <c r="AF104" i="15"/>
  <c r="AG104" i="15" s="1"/>
  <c r="AH104" i="15" s="1"/>
  <c r="AY103" i="15"/>
  <c r="AX103" i="15"/>
  <c r="AW103" i="15"/>
  <c r="AV103" i="15"/>
  <c r="AU103" i="15"/>
  <c r="AT103" i="15"/>
  <c r="AS103" i="15"/>
  <c r="AR103" i="15"/>
  <c r="AL103" i="15"/>
  <c r="AF103" i="15"/>
  <c r="AG103" i="15" s="1"/>
  <c r="AH103" i="15" s="1"/>
  <c r="AY102" i="15"/>
  <c r="AX102" i="15"/>
  <c r="AW102" i="15"/>
  <c r="AV102" i="15"/>
  <c r="AU102" i="15"/>
  <c r="AT102" i="15"/>
  <c r="AS102" i="15"/>
  <c r="AR102" i="15"/>
  <c r="AL102" i="15"/>
  <c r="AF102" i="15"/>
  <c r="AG102" i="15" s="1"/>
  <c r="AH102" i="15" s="1"/>
  <c r="AY101" i="15"/>
  <c r="AX101" i="15"/>
  <c r="AW101" i="15"/>
  <c r="AV101" i="15"/>
  <c r="AU101" i="15"/>
  <c r="AT101" i="15"/>
  <c r="AS101" i="15"/>
  <c r="AR101" i="15"/>
  <c r="AL101" i="15"/>
  <c r="AF101" i="15"/>
  <c r="AG101" i="15" s="1"/>
  <c r="AH101" i="15" s="1"/>
  <c r="AY100" i="15"/>
  <c r="AX100" i="15"/>
  <c r="AW100" i="15"/>
  <c r="AV100" i="15"/>
  <c r="AU100" i="15"/>
  <c r="AT100" i="15"/>
  <c r="AS100" i="15"/>
  <c r="AR100" i="15"/>
  <c r="AL100" i="15"/>
  <c r="AF100" i="15"/>
  <c r="AG100" i="15" s="1"/>
  <c r="AH100" i="15" s="1"/>
  <c r="AY99" i="15"/>
  <c r="AX99" i="15"/>
  <c r="AW99" i="15"/>
  <c r="AV99" i="15"/>
  <c r="AU99" i="15"/>
  <c r="AT99" i="15"/>
  <c r="AS99" i="15"/>
  <c r="AR99" i="15"/>
  <c r="AL99" i="15"/>
  <c r="AF99" i="15"/>
  <c r="AG99" i="15" s="1"/>
  <c r="AH99" i="15" s="1"/>
  <c r="AY98" i="15"/>
  <c r="AX98" i="15"/>
  <c r="AW98" i="15"/>
  <c r="AV98" i="15"/>
  <c r="AU98" i="15"/>
  <c r="AT98" i="15"/>
  <c r="AS98" i="15"/>
  <c r="AR98" i="15"/>
  <c r="AL98" i="15"/>
  <c r="AF98" i="15"/>
  <c r="AG98" i="15" s="1"/>
  <c r="AH98" i="15" s="1"/>
  <c r="AY97" i="15"/>
  <c r="AX97" i="15"/>
  <c r="AW97" i="15"/>
  <c r="AV97" i="15"/>
  <c r="AU97" i="15"/>
  <c r="AT97" i="15"/>
  <c r="AS97" i="15"/>
  <c r="AR97" i="15"/>
  <c r="AL97" i="15"/>
  <c r="AF97" i="15"/>
  <c r="AG97" i="15" s="1"/>
  <c r="AH97" i="15" s="1"/>
  <c r="AY96" i="15"/>
  <c r="AX96" i="15"/>
  <c r="AW96" i="15"/>
  <c r="AV96" i="15"/>
  <c r="AU96" i="15"/>
  <c r="AT96" i="15"/>
  <c r="AS96" i="15"/>
  <c r="AR96" i="15"/>
  <c r="AL96" i="15"/>
  <c r="AF96" i="15"/>
  <c r="AG96" i="15" s="1"/>
  <c r="AH96" i="15" s="1"/>
  <c r="AY95" i="15"/>
  <c r="AX95" i="15"/>
  <c r="AW95" i="15"/>
  <c r="AV95" i="15"/>
  <c r="AU95" i="15"/>
  <c r="AT95" i="15"/>
  <c r="AS95" i="15"/>
  <c r="AR95" i="15"/>
  <c r="AL95" i="15"/>
  <c r="AF95" i="15"/>
  <c r="AG95" i="15" s="1"/>
  <c r="AH95" i="15" s="1"/>
  <c r="AY94" i="15"/>
  <c r="AX94" i="15"/>
  <c r="AW94" i="15"/>
  <c r="AV94" i="15"/>
  <c r="AU94" i="15"/>
  <c r="AT94" i="15"/>
  <c r="AS94" i="15"/>
  <c r="AR94" i="15"/>
  <c r="AL94" i="15"/>
  <c r="AF94" i="15"/>
  <c r="AG94" i="15" s="1"/>
  <c r="AH94" i="15" s="1"/>
  <c r="AF93" i="15"/>
  <c r="AG93" i="15" s="1"/>
  <c r="AH93" i="15" s="1"/>
  <c r="AF92" i="15"/>
  <c r="AG92" i="15" s="1"/>
  <c r="AH92" i="15" s="1"/>
  <c r="AF91" i="15"/>
  <c r="AG91" i="15" s="1"/>
  <c r="AH91" i="15" s="1"/>
  <c r="AF90" i="15"/>
  <c r="AG90" i="15" s="1"/>
  <c r="AH90" i="15" s="1"/>
  <c r="AF89" i="15"/>
  <c r="AG89" i="15" s="1"/>
  <c r="AH89" i="15" s="1"/>
  <c r="AF88" i="15"/>
  <c r="AG88" i="15" s="1"/>
  <c r="AH88" i="15" s="1"/>
  <c r="AF87" i="15"/>
  <c r="AG87" i="15" s="1"/>
  <c r="AH87" i="15" s="1"/>
  <c r="AF86" i="15"/>
  <c r="AG86" i="15" s="1"/>
  <c r="AH86" i="15" s="1"/>
  <c r="AF85" i="15"/>
  <c r="AG85" i="15" s="1"/>
  <c r="AH85" i="15" s="1"/>
  <c r="AF84" i="15"/>
  <c r="AG84" i="15" s="1"/>
  <c r="AH84" i="15" s="1"/>
  <c r="AF83" i="15"/>
  <c r="AG83" i="15" s="1"/>
  <c r="AH83" i="15" s="1"/>
  <c r="AF82" i="15"/>
  <c r="AG82" i="15" s="1"/>
  <c r="AH82" i="15" s="1"/>
  <c r="AF81" i="15"/>
  <c r="AG81" i="15" s="1"/>
  <c r="AH81" i="15" s="1"/>
  <c r="AF80" i="15"/>
  <c r="AG80" i="15" s="1"/>
  <c r="AH80" i="15" s="1"/>
  <c r="AF79" i="15"/>
  <c r="AG79" i="15" s="1"/>
  <c r="AH79" i="15" s="1"/>
  <c r="AF78" i="15"/>
  <c r="AG78" i="15" s="1"/>
  <c r="AH78" i="15" s="1"/>
  <c r="AF77" i="15"/>
  <c r="AG77" i="15" s="1"/>
  <c r="AH77" i="15" s="1"/>
  <c r="AF76" i="15"/>
  <c r="AG76" i="15" s="1"/>
  <c r="AH76" i="15" s="1"/>
  <c r="AF75" i="15"/>
  <c r="AG75" i="15" s="1"/>
  <c r="AH75" i="15" s="1"/>
  <c r="AF74" i="15"/>
  <c r="AG74" i="15" s="1"/>
  <c r="AH74" i="15" s="1"/>
  <c r="AF73" i="15"/>
  <c r="AG73" i="15" s="1"/>
  <c r="AH73" i="15" s="1"/>
  <c r="AF72" i="15"/>
  <c r="AG72" i="15" s="1"/>
  <c r="AH72" i="15" s="1"/>
  <c r="AF71" i="15"/>
  <c r="AG71" i="15" s="1"/>
  <c r="AH71" i="15" s="1"/>
  <c r="AF70" i="15"/>
  <c r="AG70" i="15" s="1"/>
  <c r="AH70" i="15" s="1"/>
  <c r="AF69" i="15"/>
  <c r="AG69" i="15" s="1"/>
  <c r="AH69" i="15" s="1"/>
  <c r="AF68" i="15"/>
  <c r="AG68" i="15" s="1"/>
  <c r="AH68" i="15" s="1"/>
  <c r="AF67" i="15"/>
  <c r="AG67" i="15" s="1"/>
  <c r="AH67" i="15" s="1"/>
  <c r="AF66" i="15"/>
  <c r="AG66" i="15" s="1"/>
  <c r="AH66" i="15" s="1"/>
  <c r="AF65" i="15"/>
  <c r="AG65" i="15" s="1"/>
  <c r="AH65" i="15" s="1"/>
  <c r="AF64" i="15"/>
  <c r="AG64" i="15" s="1"/>
  <c r="AH64" i="15" s="1"/>
  <c r="AF63" i="15"/>
  <c r="AG63" i="15" s="1"/>
  <c r="AH63" i="15" s="1"/>
  <c r="AF62" i="15"/>
  <c r="AG62" i="15" s="1"/>
  <c r="AH62" i="15" s="1"/>
  <c r="AF61" i="15"/>
  <c r="AG61" i="15" s="1"/>
  <c r="AH61" i="15" s="1"/>
  <c r="AF60" i="15"/>
  <c r="AG60" i="15" s="1"/>
  <c r="AH60" i="15" s="1"/>
  <c r="AF59" i="15"/>
  <c r="AG59" i="15" s="1"/>
  <c r="AH59" i="15" s="1"/>
  <c r="AF58" i="15"/>
  <c r="AG58" i="15" s="1"/>
  <c r="AH58" i="15" s="1"/>
  <c r="AF57" i="15"/>
  <c r="AG57" i="15" s="1"/>
  <c r="AH57" i="15" s="1"/>
  <c r="AF56" i="15"/>
  <c r="AG56" i="15" s="1"/>
  <c r="AH56" i="15" s="1"/>
  <c r="AF55" i="15"/>
  <c r="AG55" i="15" s="1"/>
  <c r="AH55" i="15" s="1"/>
  <c r="AF54" i="15"/>
  <c r="AG54" i="15" s="1"/>
  <c r="AH54" i="15" s="1"/>
  <c r="AF53" i="15"/>
  <c r="AG53" i="15" s="1"/>
  <c r="AH53" i="15" s="1"/>
  <c r="AF52" i="15"/>
  <c r="AG52" i="15" s="1"/>
  <c r="AH52" i="15" s="1"/>
  <c r="AF51" i="15"/>
  <c r="AG51" i="15" s="1"/>
  <c r="AH51" i="15" s="1"/>
  <c r="AF50" i="15"/>
  <c r="AG50" i="15" s="1"/>
  <c r="AH50" i="15" s="1"/>
  <c r="AF49" i="15"/>
  <c r="AG49" i="15" s="1"/>
  <c r="AH49" i="15" s="1"/>
  <c r="AF48" i="15"/>
  <c r="AG48" i="15" s="1"/>
  <c r="AH48" i="15" s="1"/>
  <c r="AF47" i="15"/>
  <c r="AG47" i="15" s="1"/>
  <c r="AH47" i="15" s="1"/>
  <c r="AF46" i="15"/>
  <c r="AG46" i="15" s="1"/>
  <c r="AH46" i="15" s="1"/>
  <c r="AF45" i="15"/>
  <c r="AG45" i="15" s="1"/>
  <c r="AH45" i="15" s="1"/>
  <c r="AF44" i="15"/>
  <c r="AG44" i="15" s="1"/>
  <c r="AH44" i="15" s="1"/>
  <c r="AF43" i="15"/>
  <c r="AG43" i="15" s="1"/>
  <c r="AH43" i="15" s="1"/>
  <c r="AF42" i="15"/>
  <c r="AG42" i="15" s="1"/>
  <c r="AH42" i="15" s="1"/>
  <c r="AF41" i="15"/>
  <c r="AG41" i="15" s="1"/>
  <c r="AH41" i="15" s="1"/>
  <c r="AF40" i="15"/>
  <c r="AG40" i="15" s="1"/>
  <c r="AH40" i="15" s="1"/>
  <c r="AF39" i="15"/>
  <c r="AG39" i="15" s="1"/>
  <c r="AH39" i="15" s="1"/>
  <c r="AF38" i="15"/>
  <c r="AG38" i="15" s="1"/>
  <c r="AH38" i="15" s="1"/>
  <c r="AF37" i="15"/>
  <c r="AG37" i="15" s="1"/>
  <c r="AH37" i="15" s="1"/>
  <c r="AF36" i="15"/>
  <c r="AG36" i="15" s="1"/>
  <c r="AH36" i="15" s="1"/>
  <c r="AF35" i="15"/>
  <c r="AG35" i="15" s="1"/>
  <c r="AH35" i="15" s="1"/>
  <c r="AF34" i="15"/>
  <c r="AG34" i="15" s="1"/>
  <c r="AH34" i="15" s="1"/>
  <c r="AF33" i="15"/>
  <c r="AG33" i="15" s="1"/>
  <c r="AH33" i="15" s="1"/>
  <c r="AF32" i="15"/>
  <c r="AG32" i="15" s="1"/>
  <c r="AH32" i="15" s="1"/>
  <c r="AF31" i="15"/>
  <c r="AG31" i="15" s="1"/>
  <c r="AH31" i="15" s="1"/>
  <c r="AF30" i="15"/>
  <c r="AG30" i="15" s="1"/>
  <c r="AH30" i="15" s="1"/>
  <c r="AF29" i="15"/>
  <c r="AG29" i="15" s="1"/>
  <c r="AH29" i="15" s="1"/>
  <c r="AF28" i="15"/>
  <c r="AG28" i="15" s="1"/>
  <c r="AH28" i="15" s="1"/>
  <c r="AF27" i="15"/>
  <c r="AG27" i="15" s="1"/>
  <c r="AH27" i="15" s="1"/>
  <c r="AF26" i="15"/>
  <c r="AG26" i="15" s="1"/>
  <c r="AH26" i="15" s="1"/>
  <c r="AF25" i="15"/>
  <c r="AG25" i="15" s="1"/>
  <c r="AH25" i="15" s="1"/>
  <c r="AF24" i="15"/>
  <c r="AG24" i="15" s="1"/>
  <c r="AH24" i="15" s="1"/>
  <c r="AF23" i="15"/>
  <c r="AG23" i="15" s="1"/>
  <c r="AH23" i="15" s="1"/>
  <c r="AF22" i="15"/>
  <c r="AG22" i="15" s="1"/>
  <c r="AH22" i="15" s="1"/>
  <c r="AF21" i="15"/>
  <c r="AG21" i="15" s="1"/>
  <c r="AH21" i="15" s="1"/>
  <c r="AF20" i="15"/>
  <c r="AG20" i="15" s="1"/>
  <c r="AH20" i="15" s="1"/>
  <c r="AF19" i="15"/>
  <c r="AG19" i="15" s="1"/>
  <c r="AH19" i="15" s="1"/>
  <c r="AF18" i="15"/>
  <c r="AG18" i="15" s="1"/>
  <c r="AH18" i="15" s="1"/>
  <c r="AF17" i="15"/>
  <c r="AG17" i="15" s="1"/>
  <c r="AH17" i="15" s="1"/>
  <c r="AF16" i="15"/>
  <c r="AG16" i="15" s="1"/>
  <c r="AH16" i="15" s="1"/>
  <c r="AF15" i="15"/>
  <c r="AG15" i="15" s="1"/>
  <c r="AH15" i="15" s="1"/>
  <c r="AF14" i="15"/>
  <c r="AG14" i="15" s="1"/>
  <c r="AH14" i="15" s="1"/>
  <c r="AF13" i="15"/>
  <c r="AG13" i="15" s="1"/>
  <c r="AH13" i="15" s="1"/>
  <c r="AF12" i="15"/>
  <c r="AG12" i="15" s="1"/>
  <c r="AH12" i="15" s="1"/>
  <c r="AF11" i="15"/>
  <c r="AG11" i="15" s="1"/>
  <c r="AH11" i="15" s="1"/>
  <c r="AF10" i="15"/>
  <c r="AG10" i="15" s="1"/>
  <c r="AH10" i="15" s="1"/>
  <c r="AF9" i="15"/>
  <c r="AG9" i="15" s="1"/>
  <c r="AH9" i="15" s="1"/>
  <c r="AF8" i="15"/>
  <c r="AG8" i="15" s="1"/>
  <c r="AH8" i="15" s="1"/>
  <c r="AF7" i="15"/>
  <c r="AG7" i="15" s="1"/>
  <c r="AH7" i="15" s="1"/>
  <c r="AF6" i="15"/>
  <c r="AG6" i="15" s="1"/>
  <c r="AH6" i="15" s="1"/>
  <c r="AF5" i="15"/>
  <c r="AG5" i="15" s="1"/>
  <c r="AH5" i="15" s="1"/>
  <c r="AF4" i="15"/>
  <c r="AG4" i="15" s="1"/>
  <c r="AH4" i="15" s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F4" i="1"/>
  <c r="AG4" i="1" s="1"/>
  <c r="AH4" i="1" s="1"/>
  <c r="AF5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F6" i="1"/>
  <c r="AF7" i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4" i="1"/>
  <c r="AG14" i="1" s="1"/>
  <c r="AF15" i="1"/>
  <c r="AG15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29" i="1"/>
  <c r="AG29" i="1" s="1"/>
  <c r="AF30" i="1"/>
  <c r="AG30" i="1" s="1"/>
  <c r="AF31" i="1"/>
  <c r="AG31" i="1" s="1"/>
  <c r="AF32" i="1"/>
  <c r="AG32" i="1" s="1"/>
  <c r="AF33" i="1"/>
  <c r="AG33" i="1" s="1"/>
  <c r="AF34" i="1"/>
  <c r="AG34" i="1" s="1"/>
  <c r="AF35" i="1"/>
  <c r="AG35" i="1" s="1"/>
  <c r="AF36" i="1"/>
  <c r="AG36" i="1" s="1"/>
  <c r="AF37" i="1"/>
  <c r="AG37" i="1" s="1"/>
  <c r="AF38" i="1"/>
  <c r="AF39" i="1"/>
  <c r="AG39" i="1" s="1"/>
  <c r="AF40" i="1"/>
  <c r="AG40" i="1" s="1"/>
  <c r="AF41" i="1"/>
  <c r="AG41" i="1" s="1"/>
  <c r="AF42" i="1"/>
  <c r="AG42" i="1" s="1"/>
  <c r="AF43" i="1"/>
  <c r="AG43" i="1" s="1"/>
  <c r="AF44" i="1"/>
  <c r="AG44" i="1" s="1"/>
  <c r="AF45" i="1"/>
  <c r="AG45" i="1" s="1"/>
  <c r="AF46" i="1"/>
  <c r="AG46" i="1" s="1"/>
  <c r="AF47" i="1"/>
  <c r="AG47" i="1" s="1"/>
  <c r="AF48" i="1"/>
  <c r="AG48" i="1" s="1"/>
  <c r="AF49" i="1"/>
  <c r="AG49" i="1" s="1"/>
  <c r="AF50" i="1"/>
  <c r="AG50" i="1" s="1"/>
  <c r="AF51" i="1"/>
  <c r="AG51" i="1" s="1"/>
  <c r="AF52" i="1"/>
  <c r="AG52" i="1" s="1"/>
  <c r="AF53" i="1"/>
  <c r="AG53" i="1" s="1"/>
  <c r="AF54" i="1"/>
  <c r="AG54" i="1" s="1"/>
  <c r="AF55" i="1"/>
  <c r="AG55" i="1" s="1"/>
  <c r="AF56" i="1"/>
  <c r="AG56" i="1" s="1"/>
  <c r="AF57" i="1"/>
  <c r="AG57" i="1" s="1"/>
  <c r="AF58" i="1"/>
  <c r="AG58" i="1" s="1"/>
  <c r="AF59" i="1"/>
  <c r="AG59" i="1" s="1"/>
  <c r="AF60" i="1"/>
  <c r="AG60" i="1" s="1"/>
  <c r="AF61" i="1"/>
  <c r="AG61" i="1" s="1"/>
  <c r="AF62" i="1"/>
  <c r="AG62" i="1" s="1"/>
  <c r="AF63" i="1"/>
  <c r="AG63" i="1" s="1"/>
  <c r="AF64" i="1"/>
  <c r="AG64" i="1" s="1"/>
  <c r="AF65" i="1"/>
  <c r="AG65" i="1" s="1"/>
  <c r="AF66" i="1"/>
  <c r="AG66" i="1" s="1"/>
  <c r="AF67" i="1"/>
  <c r="AG67" i="1" s="1"/>
  <c r="AF68" i="1"/>
  <c r="AG68" i="1" s="1"/>
  <c r="AF69" i="1"/>
  <c r="AG69" i="1" s="1"/>
  <c r="AF70" i="1"/>
  <c r="AG70" i="1" s="1"/>
  <c r="AF71" i="1"/>
  <c r="AG71" i="1" s="1"/>
  <c r="AF72" i="1"/>
  <c r="AG72" i="1" s="1"/>
  <c r="AF73" i="1"/>
  <c r="AG73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S4" i="10" a="1"/>
  <c r="S4" i="10" s="1"/>
  <c r="AF98" i="1"/>
  <c r="AG98" i="1" s="1"/>
  <c r="AF94" i="1"/>
  <c r="AG94" i="1" s="1"/>
  <c r="AF95" i="1"/>
  <c r="AG95" i="1" s="1"/>
  <c r="AF96" i="1"/>
  <c r="AG96" i="1" s="1"/>
  <c r="AF97" i="1"/>
  <c r="AG97" i="1" s="1"/>
  <c r="AF99" i="1"/>
  <c r="AG99" i="1" s="1"/>
  <c r="AF100" i="1"/>
  <c r="AG100" i="1" s="1"/>
  <c r="AF101" i="1"/>
  <c r="AG101" i="1" s="1"/>
  <c r="AF102" i="1"/>
  <c r="AG102" i="1" s="1"/>
  <c r="AF103" i="1"/>
  <c r="AG103" i="1" s="1"/>
  <c r="AF104" i="1"/>
  <c r="AG104" i="1" s="1"/>
  <c r="AF105" i="1"/>
  <c r="AG105" i="1" s="1"/>
  <c r="AF106" i="1"/>
  <c r="AG106" i="1" s="1"/>
  <c r="AF107" i="1"/>
  <c r="AG107" i="1" s="1"/>
  <c r="AF108" i="1"/>
  <c r="AG108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7" i="1"/>
  <c r="AG127" i="1" s="1"/>
  <c r="AF128" i="1"/>
  <c r="AG128" i="1" s="1"/>
  <c r="AF129" i="1"/>
  <c r="AG129" i="1" s="1"/>
  <c r="AF130" i="1"/>
  <c r="AG130" i="1" s="1"/>
  <c r="AF131" i="1"/>
  <c r="AG131" i="1" s="1"/>
  <c r="AF132" i="1"/>
  <c r="AG132" i="1" s="1"/>
  <c r="AF133" i="1"/>
  <c r="AG133" i="1" s="1"/>
  <c r="AF134" i="1"/>
  <c r="AG134" i="1" s="1"/>
  <c r="AF135" i="1"/>
  <c r="AG135" i="1" s="1"/>
  <c r="AF136" i="1"/>
  <c r="AG136" i="1" s="1"/>
  <c r="AF137" i="1"/>
  <c r="AG137" i="1" s="1"/>
  <c r="AF138" i="1"/>
  <c r="AG138" i="1" s="1"/>
  <c r="AF139" i="1"/>
  <c r="AG139" i="1" s="1"/>
  <c r="AF140" i="1"/>
  <c r="AG140" i="1" s="1"/>
  <c r="AF141" i="1"/>
  <c r="AG141" i="1" s="1"/>
  <c r="AF142" i="1"/>
  <c r="AG142" i="1" s="1"/>
  <c r="AF143" i="1"/>
  <c r="AG143" i="1" s="1"/>
  <c r="AF144" i="1"/>
  <c r="AG144" i="1" s="1"/>
  <c r="AF145" i="1"/>
  <c r="AG145" i="1" s="1"/>
  <c r="AF146" i="1"/>
  <c r="AG146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3" i="1"/>
  <c r="AG153" i="1" s="1"/>
  <c r="AF154" i="1"/>
  <c r="AG154" i="1" s="1"/>
  <c r="AF155" i="1"/>
  <c r="AG155" i="1" s="1"/>
  <c r="AF156" i="1"/>
  <c r="AG156" i="1" s="1"/>
  <c r="AF157" i="1"/>
  <c r="AG157" i="1" s="1"/>
  <c r="AF158" i="1"/>
  <c r="AG158" i="1" s="1"/>
  <c r="AF159" i="1"/>
  <c r="AG159" i="1" s="1"/>
  <c r="AF160" i="1"/>
  <c r="AG160" i="1" s="1"/>
  <c r="AF161" i="1"/>
  <c r="AG161" i="1" s="1"/>
  <c r="AF162" i="1"/>
  <c r="AG162" i="1" s="1"/>
  <c r="AF163" i="1"/>
  <c r="AG163" i="1" s="1"/>
  <c r="AF164" i="1"/>
  <c r="AG164" i="1" s="1"/>
  <c r="AF165" i="1"/>
  <c r="AG165" i="1" s="1"/>
  <c r="AF166" i="1"/>
  <c r="AG166" i="1" s="1"/>
  <c r="AF167" i="1"/>
  <c r="AG167" i="1" s="1"/>
  <c r="AF168" i="1"/>
  <c r="AG168" i="1" s="1"/>
  <c r="AF169" i="1"/>
  <c r="AG169" i="1" s="1"/>
  <c r="AF170" i="1"/>
  <c r="AG170" i="1" s="1"/>
  <c r="AF171" i="1"/>
  <c r="AG171" i="1" s="1"/>
  <c r="AF172" i="1"/>
  <c r="AG172" i="1" s="1"/>
  <c r="AF173" i="1"/>
  <c r="AG173" i="1" s="1"/>
  <c r="AF174" i="1"/>
  <c r="AG174" i="1" s="1"/>
  <c r="AF175" i="1"/>
  <c r="AG175" i="1" s="1"/>
  <c r="AF176" i="1"/>
  <c r="AG176" i="1" s="1"/>
  <c r="AF177" i="1"/>
  <c r="AG177" i="1" s="1"/>
  <c r="AF178" i="1"/>
  <c r="AG178" i="1" s="1"/>
  <c r="AF179" i="1"/>
  <c r="AG179" i="1" s="1"/>
  <c r="AF180" i="1"/>
  <c r="AG180" i="1" s="1"/>
  <c r="AF181" i="1"/>
  <c r="AG181" i="1" s="1"/>
  <c r="AF182" i="1"/>
  <c r="AG182" i="1" s="1"/>
  <c r="AF183" i="1"/>
  <c r="AG183" i="1" s="1"/>
  <c r="AF184" i="1"/>
  <c r="AG184" i="1" s="1"/>
  <c r="AF185" i="1"/>
  <c r="AG185" i="1" s="1"/>
  <c r="AF186" i="1"/>
  <c r="AG186" i="1" s="1"/>
  <c r="AF187" i="1"/>
  <c r="AG187" i="1" s="1"/>
  <c r="AF188" i="1"/>
  <c r="AG188" i="1" s="1"/>
  <c r="AF189" i="1"/>
  <c r="AG189" i="1" s="1"/>
  <c r="AF190" i="1"/>
  <c r="AG190" i="1" s="1"/>
  <c r="AF191" i="1"/>
  <c r="AG191" i="1" s="1"/>
  <c r="AF192" i="1"/>
  <c r="AG192" i="1" s="1"/>
  <c r="AF193" i="1"/>
  <c r="AG193" i="1" s="1"/>
  <c r="AF194" i="1"/>
  <c r="AG194" i="1" s="1"/>
  <c r="AF195" i="1"/>
  <c r="AG195" i="1" s="1"/>
  <c r="AF196" i="1"/>
  <c r="AG196" i="1" s="1"/>
  <c r="AF197" i="1"/>
  <c r="AG197" i="1" s="1"/>
  <c r="AF198" i="1"/>
  <c r="AG198" i="1" s="1"/>
  <c r="AF199" i="1"/>
  <c r="AG199" i="1" s="1"/>
  <c r="AF200" i="1"/>
  <c r="AG200" i="1" s="1"/>
  <c r="AF201" i="1"/>
  <c r="AG201" i="1" s="1"/>
  <c r="AF202" i="1"/>
  <c r="AG202" i="1" s="1"/>
  <c r="AF203" i="1"/>
  <c r="AG203" i="1" s="1"/>
  <c r="AI4" i="21" l="1" a="1"/>
  <c r="AI4" i="21" s="1"/>
  <c r="AI4" i="20" a="1"/>
  <c r="AI4" i="20" s="1"/>
  <c r="AI4" i="19" a="1"/>
  <c r="AI4" i="19" s="1"/>
  <c r="AI4" i="18" a="1"/>
  <c r="AI4" i="18" s="1"/>
  <c r="AI4" i="17" a="1"/>
  <c r="AI4" i="17" s="1"/>
  <c r="AI4" i="16" a="1"/>
  <c r="AI4" i="16" s="1"/>
  <c r="AI4" i="15" a="1"/>
  <c r="AI4" i="15" s="1"/>
  <c r="AM4" i="15" s="1"/>
  <c r="AH110" i="1"/>
  <c r="AH202" i="1"/>
  <c r="AH186" i="1"/>
  <c r="AH170" i="1"/>
  <c r="AH154" i="1"/>
  <c r="AH138" i="1"/>
  <c r="AH122" i="1"/>
  <c r="AH106" i="1"/>
  <c r="AH201" i="1"/>
  <c r="AH185" i="1"/>
  <c r="AH169" i="1"/>
  <c r="AH153" i="1"/>
  <c r="AH137" i="1"/>
  <c r="AH121" i="1"/>
  <c r="AH105" i="1"/>
  <c r="AH90" i="1"/>
  <c r="AH74" i="1"/>
  <c r="AH58" i="1"/>
  <c r="AH42" i="1"/>
  <c r="AH26" i="1"/>
  <c r="AH10" i="1"/>
  <c r="AG86" i="1"/>
  <c r="AH86" i="1" s="1"/>
  <c r="AG38" i="1"/>
  <c r="AH38" i="1" s="1"/>
  <c r="AG22" i="1"/>
  <c r="AH22" i="1" s="1"/>
  <c r="AG6" i="1"/>
  <c r="AH6" i="1" s="1"/>
  <c r="AG5" i="1"/>
  <c r="AH5" i="1" s="1"/>
  <c r="AH70" i="1"/>
  <c r="AH168" i="1"/>
  <c r="AH136" i="1"/>
  <c r="AH104" i="1"/>
  <c r="AH73" i="1"/>
  <c r="AH41" i="1"/>
  <c r="AH9" i="1"/>
  <c r="AH199" i="1"/>
  <c r="AH183" i="1"/>
  <c r="AH167" i="1"/>
  <c r="AH151" i="1"/>
  <c r="AH135" i="1"/>
  <c r="AH119" i="1"/>
  <c r="AH103" i="1"/>
  <c r="AH88" i="1"/>
  <c r="AH72" i="1"/>
  <c r="AH56" i="1"/>
  <c r="AH40" i="1"/>
  <c r="AH24" i="1"/>
  <c r="AH8" i="1"/>
  <c r="AH54" i="1"/>
  <c r="AH200" i="1"/>
  <c r="AH184" i="1"/>
  <c r="AH152" i="1"/>
  <c r="AH120" i="1"/>
  <c r="AH89" i="1"/>
  <c r="AH57" i="1"/>
  <c r="AH25" i="1"/>
  <c r="AH198" i="1"/>
  <c r="AH182" i="1"/>
  <c r="AH166" i="1"/>
  <c r="AH150" i="1"/>
  <c r="AH134" i="1"/>
  <c r="AH118" i="1"/>
  <c r="AH102" i="1"/>
  <c r="AH87" i="1"/>
  <c r="AH71" i="1"/>
  <c r="AH55" i="1"/>
  <c r="AH39" i="1"/>
  <c r="AH23" i="1"/>
  <c r="AH7" i="1"/>
  <c r="AH173" i="1"/>
  <c r="AH141" i="1"/>
  <c r="AH125" i="1"/>
  <c r="AH109" i="1"/>
  <c r="AH189" i="1"/>
  <c r="AH157" i="1"/>
  <c r="AH93" i="1"/>
  <c r="AH77" i="1"/>
  <c r="AH61" i="1"/>
  <c r="AH45" i="1"/>
  <c r="AH29" i="1"/>
  <c r="AH13" i="1"/>
  <c r="AH203" i="1"/>
  <c r="AH187" i="1"/>
  <c r="AH171" i="1"/>
  <c r="AH155" i="1"/>
  <c r="AH139" i="1"/>
  <c r="AH123" i="1"/>
  <c r="AH107" i="1"/>
  <c r="AH91" i="1"/>
  <c r="AH75" i="1"/>
  <c r="AH59" i="1"/>
  <c r="AH43" i="1"/>
  <c r="AH27" i="1"/>
  <c r="AH11" i="1"/>
  <c r="AH197" i="1"/>
  <c r="AH117" i="1"/>
  <c r="AH196" i="1"/>
  <c r="AH116" i="1"/>
  <c r="AH85" i="1"/>
  <c r="AH21" i="1"/>
  <c r="AH52" i="1"/>
  <c r="AH20" i="1"/>
  <c r="AH194" i="1"/>
  <c r="AH114" i="1"/>
  <c r="AH67" i="1"/>
  <c r="AH19" i="1"/>
  <c r="AH193" i="1"/>
  <c r="AH96" i="1"/>
  <c r="AH82" i="1"/>
  <c r="AH176" i="1"/>
  <c r="AH112" i="1"/>
  <c r="AH81" i="1"/>
  <c r="AH65" i="1"/>
  <c r="AH49" i="1"/>
  <c r="AH33" i="1"/>
  <c r="AH17" i="1"/>
  <c r="AH191" i="1"/>
  <c r="AH175" i="1"/>
  <c r="AH159" i="1"/>
  <c r="AH143" i="1"/>
  <c r="AH127" i="1"/>
  <c r="AH111" i="1"/>
  <c r="AH94" i="1"/>
  <c r="AH80" i="1"/>
  <c r="AH64" i="1"/>
  <c r="AH48" i="1"/>
  <c r="AH32" i="1"/>
  <c r="AH16" i="1"/>
  <c r="AH149" i="1"/>
  <c r="AH132" i="1"/>
  <c r="AH69" i="1"/>
  <c r="AH195" i="1"/>
  <c r="AH131" i="1"/>
  <c r="AH178" i="1"/>
  <c r="AH130" i="1"/>
  <c r="AH35" i="1"/>
  <c r="AH66" i="1"/>
  <c r="AH18" i="1"/>
  <c r="AH128" i="1"/>
  <c r="AH142" i="1"/>
  <c r="AH79" i="1"/>
  <c r="AH47" i="1"/>
  <c r="AH15" i="1"/>
  <c r="AH78" i="1"/>
  <c r="AH62" i="1"/>
  <c r="AH46" i="1"/>
  <c r="AH30" i="1"/>
  <c r="AH14" i="1"/>
  <c r="AH133" i="1"/>
  <c r="AH161" i="1"/>
  <c r="AH126" i="1"/>
  <c r="AH31" i="1"/>
  <c r="AH188" i="1"/>
  <c r="AH172" i="1"/>
  <c r="AH156" i="1"/>
  <c r="AH140" i="1"/>
  <c r="AH124" i="1"/>
  <c r="AH108" i="1"/>
  <c r="AH165" i="1"/>
  <c r="AH148" i="1"/>
  <c r="AH37" i="1"/>
  <c r="AH147" i="1"/>
  <c r="AH115" i="1"/>
  <c r="AH84" i="1"/>
  <c r="AH36" i="1"/>
  <c r="AH146" i="1"/>
  <c r="AH83" i="1"/>
  <c r="AH129" i="1"/>
  <c r="AH144" i="1"/>
  <c r="AH174" i="1"/>
  <c r="AH98" i="1"/>
  <c r="AH63" i="1"/>
  <c r="AH92" i="1"/>
  <c r="AH76" i="1"/>
  <c r="AH60" i="1"/>
  <c r="AH44" i="1"/>
  <c r="AH28" i="1"/>
  <c r="AH12" i="1"/>
  <c r="AH181" i="1"/>
  <c r="AH101" i="1"/>
  <c r="AH180" i="1"/>
  <c r="AH100" i="1"/>
  <c r="AH53" i="1"/>
  <c r="AH163" i="1"/>
  <c r="AH99" i="1"/>
  <c r="AH68" i="1"/>
  <c r="AH162" i="1"/>
  <c r="AH97" i="1"/>
  <c r="AH51" i="1"/>
  <c r="AH177" i="1"/>
  <c r="AH113" i="1"/>
  <c r="AH34" i="1"/>
  <c r="AH192" i="1"/>
  <c r="AH95" i="1"/>
  <c r="AH190" i="1"/>
  <c r="AH164" i="1"/>
  <c r="AH179" i="1"/>
  <c r="AH145" i="1"/>
  <c r="AH158" i="1"/>
  <c r="AH50" i="1"/>
  <c r="AH160" i="1"/>
  <c r="AM4" i="21" l="1"/>
  <c r="AI5" i="21" a="1"/>
  <c r="AI5" i="21" s="1"/>
  <c r="AI5" i="20" a="1"/>
  <c r="AI5" i="20" s="1"/>
  <c r="AM4" i="20"/>
  <c r="AI5" i="19" a="1"/>
  <c r="AI5" i="19" s="1"/>
  <c r="AI6" i="19" s="1" a="1"/>
  <c r="AI6" i="19" s="1"/>
  <c r="AM6" i="19" s="1"/>
  <c r="AM4" i="19"/>
  <c r="AM4" i="18"/>
  <c r="AI5" i="18" a="1"/>
  <c r="AI5" i="18" s="1"/>
  <c r="AM4" i="17"/>
  <c r="AI5" i="17" a="1"/>
  <c r="AI5" i="17" s="1"/>
  <c r="AM4" i="16"/>
  <c r="AI5" i="16" a="1"/>
  <c r="AI5" i="16" s="1"/>
  <c r="AI6" i="16" s="1" a="1"/>
  <c r="AI6" i="16" s="1"/>
  <c r="AM6" i="16" s="1"/>
  <c r="AI5" i="15" a="1"/>
  <c r="AI5" i="15" s="1"/>
  <c r="AM5" i="15" s="1"/>
  <c r="AV5" i="15" s="1"/>
  <c r="BA4" i="15"/>
  <c r="AY4" i="15"/>
  <c r="AX4" i="15"/>
  <c r="AU4" i="15"/>
  <c r="AT4" i="15"/>
  <c r="AV4" i="15"/>
  <c r="AZ4" i="15"/>
  <c r="AW4" i="15"/>
  <c r="AS4" i="15"/>
  <c r="AQ4" i="15"/>
  <c r="AP4" i="15"/>
  <c r="AR4" i="15"/>
  <c r="AI4" i="1" a="1"/>
  <c r="AI4" i="1" s="1"/>
  <c r="AI5" i="1" s="1" a="1"/>
  <c r="AI5" i="1" s="1"/>
  <c r="AM5" i="21" l="1"/>
  <c r="AI6" i="21" a="1"/>
  <c r="AI6" i="21" s="1"/>
  <c r="AI7" i="21" s="1" a="1"/>
  <c r="AI7" i="21" s="1"/>
  <c r="AM7" i="21" s="1"/>
  <c r="BA4" i="21"/>
  <c r="AZ4" i="21"/>
  <c r="AY4" i="21"/>
  <c r="AV4" i="21"/>
  <c r="AS4" i="21"/>
  <c r="AU4" i="21"/>
  <c r="AT4" i="21"/>
  <c r="AR4" i="21"/>
  <c r="AQ4" i="21"/>
  <c r="AX4" i="21"/>
  <c r="AW4" i="21"/>
  <c r="AP4" i="21"/>
  <c r="AM5" i="20"/>
  <c r="AX4" i="20"/>
  <c r="BA4" i="20"/>
  <c r="AZ4" i="20"/>
  <c r="AY4" i="20"/>
  <c r="AQ4" i="20"/>
  <c r="AP4" i="20"/>
  <c r="AU4" i="20"/>
  <c r="AT4" i="20"/>
  <c r="AS4" i="20"/>
  <c r="AR4" i="20"/>
  <c r="AW4" i="20"/>
  <c r="AV4" i="20"/>
  <c r="AI6" i="20" a="1"/>
  <c r="AI6" i="20" s="1"/>
  <c r="AP6" i="19"/>
  <c r="AZ6" i="19"/>
  <c r="BA6" i="19"/>
  <c r="AW6" i="19"/>
  <c r="AT6" i="19"/>
  <c r="AS6" i="19"/>
  <c r="AQ6" i="19"/>
  <c r="AV6" i="19"/>
  <c r="AU6" i="19"/>
  <c r="AR6" i="19"/>
  <c r="AY6" i="19"/>
  <c r="AX6" i="19"/>
  <c r="AU4" i="19"/>
  <c r="AQ4" i="19"/>
  <c r="AP4" i="19"/>
  <c r="AR4" i="19"/>
  <c r="AY4" i="19"/>
  <c r="BA4" i="19"/>
  <c r="AZ4" i="19"/>
  <c r="AX4" i="19"/>
  <c r="AW4" i="19"/>
  <c r="AS4" i="19"/>
  <c r="AV4" i="19"/>
  <c r="AT4" i="19"/>
  <c r="AM5" i="19"/>
  <c r="AI7" i="19" a="1"/>
  <c r="AI7" i="19" s="1"/>
  <c r="AM7" i="19" s="1"/>
  <c r="AM5" i="18"/>
  <c r="AI6" i="18" a="1"/>
  <c r="AI6" i="18" s="1"/>
  <c r="AM6" i="18" s="1"/>
  <c r="AP4" i="18"/>
  <c r="AZ4" i="18"/>
  <c r="AX4" i="18"/>
  <c r="AV4" i="18"/>
  <c r="AY4" i="18"/>
  <c r="AW4" i="18"/>
  <c r="AT4" i="18"/>
  <c r="BA4" i="18"/>
  <c r="AU4" i="18"/>
  <c r="AS4" i="18"/>
  <c r="AR4" i="18"/>
  <c r="AQ4" i="18"/>
  <c r="AM5" i="17"/>
  <c r="AI6" i="17" a="1"/>
  <c r="AI6" i="17" s="1"/>
  <c r="AM6" i="17" s="1"/>
  <c r="AW4" i="17"/>
  <c r="AP4" i="17"/>
  <c r="AR4" i="17"/>
  <c r="AQ4" i="17"/>
  <c r="AZ4" i="17"/>
  <c r="BA4" i="17"/>
  <c r="AU4" i="17"/>
  <c r="AT4" i="17"/>
  <c r="AS4" i="17"/>
  <c r="AY4" i="17"/>
  <c r="AX4" i="17"/>
  <c r="AV4" i="17"/>
  <c r="AY6" i="16"/>
  <c r="BA6" i="16"/>
  <c r="AZ6" i="16"/>
  <c r="AX6" i="16"/>
  <c r="AW6" i="16"/>
  <c r="AU6" i="16"/>
  <c r="AT6" i="16"/>
  <c r="AQ6" i="16"/>
  <c r="AP6" i="16"/>
  <c r="AV6" i="16"/>
  <c r="AS6" i="16"/>
  <c r="AR6" i="16"/>
  <c r="AI7" i="16" a="1"/>
  <c r="AI7" i="16" s="1"/>
  <c r="AI8" i="16" s="1" a="1"/>
  <c r="AI8" i="16" s="1"/>
  <c r="AM8" i="16" s="1"/>
  <c r="AU4" i="16"/>
  <c r="AQ4" i="16"/>
  <c r="AP4" i="16"/>
  <c r="AS4" i="16"/>
  <c r="AR4" i="16"/>
  <c r="BA4" i="16"/>
  <c r="AY4" i="16"/>
  <c r="AW4" i="16"/>
  <c r="AT4" i="16"/>
  <c r="AZ4" i="16"/>
  <c r="AX4" i="16"/>
  <c r="AV4" i="16"/>
  <c r="AM5" i="16"/>
  <c r="AP5" i="15"/>
  <c r="AO5" i="15" s="1"/>
  <c r="AI6" i="15" a="1"/>
  <c r="AI6" i="15" s="1"/>
  <c r="AM6" i="15" s="1"/>
  <c r="AW5" i="15"/>
  <c r="AS5" i="15"/>
  <c r="AX5" i="15"/>
  <c r="AR5" i="15"/>
  <c r="AQ5" i="15"/>
  <c r="AY5" i="15"/>
  <c r="AZ5" i="15"/>
  <c r="AU5" i="15"/>
  <c r="AT5" i="15"/>
  <c r="BA5" i="15"/>
  <c r="O4" i="15"/>
  <c r="AO4" i="15"/>
  <c r="AI6" i="1" a="1"/>
  <c r="AI6" i="1" s="1"/>
  <c r="AI7" i="1" s="1" a="1"/>
  <c r="AI7" i="1" s="1"/>
  <c r="AM4" i="1"/>
  <c r="O5" i="15" l="1"/>
  <c r="AY7" i="21"/>
  <c r="AX7" i="21"/>
  <c r="AW7" i="21"/>
  <c r="BA7" i="21"/>
  <c r="AU7" i="21"/>
  <c r="AZ7" i="21"/>
  <c r="AV7" i="21"/>
  <c r="AT7" i="21"/>
  <c r="AS7" i="21"/>
  <c r="AR7" i="21"/>
  <c r="AQ7" i="21"/>
  <c r="AP7" i="21"/>
  <c r="AU5" i="21"/>
  <c r="AT5" i="21"/>
  <c r="AS5" i="21"/>
  <c r="AY5" i="21"/>
  <c r="AV5" i="21"/>
  <c r="AX5" i="21"/>
  <c r="AW5" i="21"/>
  <c r="AR5" i="21"/>
  <c r="AP5" i="21"/>
  <c r="BA5" i="21"/>
  <c r="AZ5" i="21"/>
  <c r="AQ5" i="21"/>
  <c r="AM6" i="21"/>
  <c r="AO4" i="21"/>
  <c r="O4" i="21"/>
  <c r="AI8" i="21" a="1"/>
  <c r="AI8" i="21" s="1"/>
  <c r="AR5" i="20"/>
  <c r="AX5" i="20"/>
  <c r="AW5" i="20"/>
  <c r="AV5" i="20"/>
  <c r="AU5" i="20"/>
  <c r="AZ5" i="20"/>
  <c r="AY5" i="20"/>
  <c r="AQ5" i="20"/>
  <c r="AT5" i="20"/>
  <c r="AS5" i="20"/>
  <c r="AP5" i="20"/>
  <c r="BA5" i="20"/>
  <c r="AO4" i="20"/>
  <c r="O4" i="20"/>
  <c r="AI7" i="20" a="1"/>
  <c r="AI7" i="20" s="1"/>
  <c r="AI8" i="20" s="1" a="1"/>
  <c r="AI8" i="20" s="1"/>
  <c r="AM8" i="20" s="1"/>
  <c r="AM6" i="20"/>
  <c r="AO4" i="19"/>
  <c r="O4" i="19"/>
  <c r="AV5" i="19"/>
  <c r="AQ5" i="19"/>
  <c r="BA5" i="19"/>
  <c r="AX5" i="19"/>
  <c r="AS5" i="19"/>
  <c r="AZ5" i="19"/>
  <c r="AY5" i="19"/>
  <c r="AW5" i="19"/>
  <c r="AU5" i="19"/>
  <c r="AT5" i="19"/>
  <c r="AR5" i="19"/>
  <c r="AP5" i="19"/>
  <c r="AI8" i="19" a="1"/>
  <c r="AI8" i="19" s="1"/>
  <c r="AO6" i="19"/>
  <c r="O6" i="19"/>
  <c r="AZ7" i="19"/>
  <c r="BA7" i="19"/>
  <c r="AX7" i="19"/>
  <c r="AY7" i="19"/>
  <c r="AP7" i="19"/>
  <c r="AV7" i="19"/>
  <c r="AW7" i="19"/>
  <c r="AR7" i="19"/>
  <c r="AQ7" i="19"/>
  <c r="AU7" i="19"/>
  <c r="AT7" i="19"/>
  <c r="AS7" i="19"/>
  <c r="AI7" i="18" a="1"/>
  <c r="AI7" i="18" s="1"/>
  <c r="AM7" i="18" s="1"/>
  <c r="AV7" i="18" s="1"/>
  <c r="O4" i="18"/>
  <c r="AO4" i="18"/>
  <c r="AZ5" i="18"/>
  <c r="AV5" i="18"/>
  <c r="AT5" i="18"/>
  <c r="AR5" i="18"/>
  <c r="AU5" i="18"/>
  <c r="AS5" i="18"/>
  <c r="BA5" i="18"/>
  <c r="AY5" i="18"/>
  <c r="AX5" i="18"/>
  <c r="AW5" i="18"/>
  <c r="AP5" i="18"/>
  <c r="AQ5" i="18"/>
  <c r="AT6" i="18"/>
  <c r="AR6" i="18"/>
  <c r="AP6" i="18"/>
  <c r="AQ6" i="18"/>
  <c r="BA6" i="18"/>
  <c r="AZ6" i="18"/>
  <c r="AY6" i="18"/>
  <c r="AW6" i="18"/>
  <c r="AV6" i="18"/>
  <c r="AX6" i="18"/>
  <c r="AU6" i="18"/>
  <c r="AS6" i="18"/>
  <c r="AI7" i="17" a="1"/>
  <c r="AI7" i="17" s="1"/>
  <c r="BA6" i="17"/>
  <c r="AY6" i="17"/>
  <c r="AW6" i="17"/>
  <c r="AV6" i="17"/>
  <c r="AT6" i="17"/>
  <c r="AQ6" i="17"/>
  <c r="AS6" i="17"/>
  <c r="AR6" i="17"/>
  <c r="AP6" i="17"/>
  <c r="AZ6" i="17"/>
  <c r="AX6" i="17"/>
  <c r="AU6" i="17"/>
  <c r="O4" i="17"/>
  <c r="AO4" i="17"/>
  <c r="AQ5" i="17"/>
  <c r="BA5" i="17"/>
  <c r="AZ5" i="17"/>
  <c r="AS5" i="17"/>
  <c r="AR5" i="17"/>
  <c r="AP5" i="17"/>
  <c r="AY5" i="17"/>
  <c r="AW5" i="17"/>
  <c r="AV5" i="17"/>
  <c r="AX5" i="17"/>
  <c r="AU5" i="17"/>
  <c r="AT5" i="17"/>
  <c r="O6" i="16"/>
  <c r="AO6" i="16"/>
  <c r="AS8" i="16"/>
  <c r="AR8" i="16"/>
  <c r="AQ8" i="16"/>
  <c r="BA8" i="16"/>
  <c r="AY8" i="16"/>
  <c r="AX8" i="16"/>
  <c r="AW8" i="16"/>
  <c r="AZ8" i="16"/>
  <c r="AV8" i="16"/>
  <c r="AU8" i="16"/>
  <c r="AP8" i="16"/>
  <c r="AT8" i="16"/>
  <c r="AO4" i="16"/>
  <c r="O4" i="16"/>
  <c r="AM7" i="16"/>
  <c r="AV5" i="16"/>
  <c r="AT5" i="16"/>
  <c r="AS5" i="16"/>
  <c r="AP5" i="16"/>
  <c r="AU5" i="16"/>
  <c r="AR5" i="16"/>
  <c r="AQ5" i="16"/>
  <c r="AZ5" i="16"/>
  <c r="BA5" i="16"/>
  <c r="AY5" i="16"/>
  <c r="AX5" i="16"/>
  <c r="AW5" i="16"/>
  <c r="AI9" i="16" a="1"/>
  <c r="AI9" i="16" s="1"/>
  <c r="AI10" i="16" s="1" a="1"/>
  <c r="AI10" i="16" s="1"/>
  <c r="AM10" i="16" s="1"/>
  <c r="AI7" i="15" a="1"/>
  <c r="AI7" i="15" s="1"/>
  <c r="AI8" i="15" s="1" a="1"/>
  <c r="AI8" i="15" s="1"/>
  <c r="AP6" i="15"/>
  <c r="AW6" i="15"/>
  <c r="AV6" i="15"/>
  <c r="AT6" i="15"/>
  <c r="AR6" i="15"/>
  <c r="AQ6" i="15"/>
  <c r="AS6" i="15"/>
  <c r="AU6" i="15"/>
  <c r="BA6" i="15"/>
  <c r="AZ6" i="15"/>
  <c r="AY6" i="15"/>
  <c r="AX6" i="15"/>
  <c r="AI8" i="1" a="1"/>
  <c r="AI8" i="1" s="1"/>
  <c r="AI9" i="1" s="1" a="1"/>
  <c r="AI9" i="1" s="1"/>
  <c r="AX4" i="1"/>
  <c r="AV4" i="1"/>
  <c r="AT4" i="1"/>
  <c r="AR4" i="1"/>
  <c r="AP4" i="1"/>
  <c r="AZ4" i="1"/>
  <c r="BA4" i="1"/>
  <c r="AY4" i="1"/>
  <c r="AW4" i="1"/>
  <c r="AU4" i="1"/>
  <c r="AS4" i="1"/>
  <c r="AQ4" i="1"/>
  <c r="AM5" i="1"/>
  <c r="AO4" i="1" l="1"/>
  <c r="O4" i="1"/>
  <c r="O7" i="21"/>
  <c r="AO7" i="21"/>
  <c r="AY6" i="21"/>
  <c r="AV6" i="21"/>
  <c r="AX6" i="21"/>
  <c r="AW6" i="21"/>
  <c r="AU6" i="21"/>
  <c r="BA6" i="21"/>
  <c r="AZ6" i="21"/>
  <c r="AR6" i="21"/>
  <c r="AP6" i="21"/>
  <c r="AS6" i="21"/>
  <c r="AQ6" i="21"/>
  <c r="AT6" i="21"/>
  <c r="AO5" i="21"/>
  <c r="O5" i="21"/>
  <c r="AI9" i="21" a="1"/>
  <c r="AI9" i="21" s="1"/>
  <c r="AM8" i="21"/>
  <c r="AT6" i="20"/>
  <c r="AS6" i="20"/>
  <c r="AR6" i="20"/>
  <c r="AQ6" i="20"/>
  <c r="BA6" i="20"/>
  <c r="AZ6" i="20"/>
  <c r="AY6" i="20"/>
  <c r="AV6" i="20"/>
  <c r="AU6" i="20"/>
  <c r="AP6" i="20"/>
  <c r="AX6" i="20"/>
  <c r="AW6" i="20"/>
  <c r="AP8" i="20"/>
  <c r="BA8" i="20"/>
  <c r="AZ8" i="20"/>
  <c r="AW8" i="20"/>
  <c r="AV8" i="20"/>
  <c r="AS8" i="20"/>
  <c r="AU8" i="20"/>
  <c r="AT8" i="20"/>
  <c r="AR8" i="20"/>
  <c r="AX8" i="20"/>
  <c r="AY8" i="20"/>
  <c r="AQ8" i="20"/>
  <c r="O5" i="20"/>
  <c r="AO5" i="20"/>
  <c r="AI9" i="20" a="1"/>
  <c r="AI9" i="20" s="1"/>
  <c r="AI10" i="20" s="1" a="1"/>
  <c r="AI10" i="20" s="1"/>
  <c r="AM10" i="20" s="1"/>
  <c r="AM7" i="20"/>
  <c r="AI9" i="19" a="1"/>
  <c r="AI9" i="19" s="1"/>
  <c r="O7" i="19"/>
  <c r="AO7" i="19"/>
  <c r="AM8" i="19"/>
  <c r="AO5" i="19"/>
  <c r="O5" i="19"/>
  <c r="AZ7" i="18"/>
  <c r="AS7" i="18"/>
  <c r="AT7" i="18"/>
  <c r="AW7" i="18"/>
  <c r="AX7" i="18"/>
  <c r="AR7" i="18"/>
  <c r="AU7" i="18"/>
  <c r="BA7" i="18"/>
  <c r="AP7" i="18"/>
  <c r="AO7" i="18" s="1"/>
  <c r="AQ7" i="18"/>
  <c r="AY7" i="18"/>
  <c r="AI8" i="18" a="1"/>
  <c r="AI8" i="18" s="1"/>
  <c r="AM8" i="18" s="1"/>
  <c r="AO6" i="18"/>
  <c r="O6" i="18"/>
  <c r="AO5" i="18"/>
  <c r="O5" i="18"/>
  <c r="AO5" i="17"/>
  <c r="O5" i="17"/>
  <c r="AO6" i="17"/>
  <c r="O6" i="17"/>
  <c r="AM7" i="17"/>
  <c r="AI8" i="17" a="1"/>
  <c r="AI8" i="17" s="1"/>
  <c r="AS7" i="16"/>
  <c r="AW7" i="16"/>
  <c r="AV7" i="16"/>
  <c r="AU7" i="16"/>
  <c r="BA7" i="16"/>
  <c r="AZ7" i="16"/>
  <c r="AT7" i="16"/>
  <c r="AR7" i="16"/>
  <c r="AQ7" i="16"/>
  <c r="AY7" i="16"/>
  <c r="AX7" i="16"/>
  <c r="AP7" i="16"/>
  <c r="AQ10" i="16"/>
  <c r="BA10" i="16"/>
  <c r="AZ10" i="16"/>
  <c r="AT10" i="16"/>
  <c r="AR10" i="16"/>
  <c r="AS10" i="16"/>
  <c r="AP10" i="16"/>
  <c r="AW10" i="16"/>
  <c r="AU10" i="16"/>
  <c r="AV10" i="16"/>
  <c r="AY10" i="16"/>
  <c r="AX10" i="16"/>
  <c r="AM9" i="16"/>
  <c r="O8" i="16"/>
  <c r="AO8" i="16"/>
  <c r="AI11" i="16" a="1"/>
  <c r="AI11" i="16" s="1"/>
  <c r="AO5" i="16"/>
  <c r="O5" i="16"/>
  <c r="AM7" i="15"/>
  <c r="AY7" i="15" s="1"/>
  <c r="AM8" i="15"/>
  <c r="AI9" i="15" a="1"/>
  <c r="AI9" i="15" s="1"/>
  <c r="AI10" i="15" s="1" a="1"/>
  <c r="AI10" i="15" s="1"/>
  <c r="AM10" i="15" s="1"/>
  <c r="AO6" i="15"/>
  <c r="O6" i="15"/>
  <c r="BA5" i="1"/>
  <c r="AZ5" i="1"/>
  <c r="AW5" i="1"/>
  <c r="AU5" i="1"/>
  <c r="AS5" i="1"/>
  <c r="AQ5" i="1"/>
  <c r="AV5" i="1"/>
  <c r="AT5" i="1"/>
  <c r="AR5" i="1"/>
  <c r="AP5" i="1"/>
  <c r="O5" i="1" s="1"/>
  <c r="AY5" i="1"/>
  <c r="AX5" i="1"/>
  <c r="AI10" i="1" a="1"/>
  <c r="AI10" i="1" s="1"/>
  <c r="AM6" i="1"/>
  <c r="AM7" i="1"/>
  <c r="AQ7" i="15" l="1"/>
  <c r="AZ7" i="15"/>
  <c r="AW7" i="15"/>
  <c r="AP7" i="15"/>
  <c r="O7" i="15" s="1"/>
  <c r="AX7" i="15"/>
  <c r="BA7" i="15"/>
  <c r="AR7" i="15"/>
  <c r="AS7" i="15"/>
  <c r="AU7" i="15"/>
  <c r="AV7" i="15"/>
  <c r="AT7" i="15"/>
  <c r="AS8" i="21"/>
  <c r="AR8" i="21"/>
  <c r="AQ8" i="21"/>
  <c r="BA8" i="21"/>
  <c r="AX8" i="21"/>
  <c r="AZ8" i="21"/>
  <c r="AY8" i="21"/>
  <c r="AW8" i="21"/>
  <c r="AV8" i="21"/>
  <c r="AU8" i="21"/>
  <c r="AP8" i="21"/>
  <c r="AT8" i="21"/>
  <c r="AM9" i="21"/>
  <c r="AI10" i="21" a="1"/>
  <c r="AI10" i="21" s="1"/>
  <c r="AI11" i="21" s="1" a="1"/>
  <c r="AI11" i="21" s="1"/>
  <c r="AM11" i="21" s="1"/>
  <c r="AO6" i="21"/>
  <c r="O6" i="21"/>
  <c r="AI11" i="20" a="1"/>
  <c r="AI11" i="20" s="1"/>
  <c r="AM11" i="20" s="1"/>
  <c r="BA11" i="20" s="1"/>
  <c r="AV7" i="20"/>
  <c r="AP7" i="20"/>
  <c r="AR7" i="20"/>
  <c r="AQ7" i="20"/>
  <c r="AS7" i="20"/>
  <c r="BA7" i="20"/>
  <c r="AT7" i="20"/>
  <c r="AX7" i="20"/>
  <c r="AW7" i="20"/>
  <c r="AZ7" i="20"/>
  <c r="AY7" i="20"/>
  <c r="AU7" i="20"/>
  <c r="AW10" i="20"/>
  <c r="AY10" i="20"/>
  <c r="AZ10" i="20"/>
  <c r="AX10" i="20"/>
  <c r="AV10" i="20"/>
  <c r="AU10" i="20"/>
  <c r="AP10" i="20"/>
  <c r="BA10" i="20"/>
  <c r="AS10" i="20"/>
  <c r="AQ10" i="20"/>
  <c r="AT10" i="20"/>
  <c r="AR10" i="20"/>
  <c r="O6" i="20"/>
  <c r="AO6" i="20"/>
  <c r="O8" i="20"/>
  <c r="AO8" i="20"/>
  <c r="AM9" i="20"/>
  <c r="AM9" i="19"/>
  <c r="AI10" i="19" a="1"/>
  <c r="AI10" i="19" s="1"/>
  <c r="AT8" i="19"/>
  <c r="AW8" i="19"/>
  <c r="BA8" i="19"/>
  <c r="AZ8" i="19"/>
  <c r="AX8" i="19"/>
  <c r="AY8" i="19"/>
  <c r="AV8" i="19"/>
  <c r="AS8" i="19"/>
  <c r="AU8" i="19"/>
  <c r="AR8" i="19"/>
  <c r="AQ8" i="19"/>
  <c r="AP8" i="19"/>
  <c r="AI9" i="18" a="1"/>
  <c r="AI9" i="18" s="1"/>
  <c r="AI10" i="18" s="1" a="1"/>
  <c r="AI10" i="18" s="1"/>
  <c r="O7" i="18"/>
  <c r="AX8" i="18"/>
  <c r="BA8" i="18"/>
  <c r="AY8" i="18"/>
  <c r="AW8" i="18"/>
  <c r="AV8" i="18"/>
  <c r="AZ8" i="18"/>
  <c r="AP8" i="18"/>
  <c r="AT8" i="18"/>
  <c r="AU8" i="18"/>
  <c r="AS8" i="18"/>
  <c r="AR8" i="18"/>
  <c r="AQ8" i="18"/>
  <c r="AM8" i="17"/>
  <c r="AU7" i="17"/>
  <c r="AV7" i="17"/>
  <c r="AS7" i="17"/>
  <c r="AR7" i="17"/>
  <c r="AZ7" i="17"/>
  <c r="AW7" i="17"/>
  <c r="AY7" i="17"/>
  <c r="AX7" i="17"/>
  <c r="AT7" i="17"/>
  <c r="AQ7" i="17"/>
  <c r="AP7" i="17"/>
  <c r="BA7" i="17"/>
  <c r="AI9" i="17" a="1"/>
  <c r="AI9" i="17" s="1"/>
  <c r="AW9" i="16"/>
  <c r="AQ9" i="16"/>
  <c r="BA9" i="16"/>
  <c r="AZ9" i="16"/>
  <c r="AP9" i="16"/>
  <c r="AY9" i="16"/>
  <c r="AX9" i="16"/>
  <c r="AU9" i="16"/>
  <c r="AV9" i="16"/>
  <c r="AS9" i="16"/>
  <c r="AR9" i="16"/>
  <c r="AT9" i="16"/>
  <c r="O7" i="16"/>
  <c r="AO7" i="16"/>
  <c r="AO10" i="16"/>
  <c r="O10" i="16"/>
  <c r="AM11" i="16"/>
  <c r="AI12" i="16" a="1"/>
  <c r="AI12" i="16" s="1"/>
  <c r="AI13" i="16" s="1" a="1"/>
  <c r="AI13" i="16" s="1"/>
  <c r="AM13" i="16" s="1"/>
  <c r="AI11" i="15" a="1"/>
  <c r="AI11" i="15" s="1"/>
  <c r="AM11" i="15" s="1"/>
  <c r="AR11" i="15" s="1"/>
  <c r="AM9" i="15"/>
  <c r="AT8" i="15"/>
  <c r="AS8" i="15"/>
  <c r="AU8" i="15"/>
  <c r="AR8" i="15"/>
  <c r="AP8" i="15"/>
  <c r="BA8" i="15"/>
  <c r="AY8" i="15"/>
  <c r="AX8" i="15"/>
  <c r="AW8" i="15"/>
  <c r="AV8" i="15"/>
  <c r="AZ8" i="15"/>
  <c r="AQ8" i="15"/>
  <c r="AX10" i="15"/>
  <c r="AW10" i="15"/>
  <c r="AP10" i="15"/>
  <c r="AV10" i="15"/>
  <c r="AU10" i="15"/>
  <c r="AZ10" i="15"/>
  <c r="AS10" i="15"/>
  <c r="BA10" i="15"/>
  <c r="AY10" i="15"/>
  <c r="AT10" i="15"/>
  <c r="AQ10" i="15"/>
  <c r="AR10" i="15"/>
  <c r="AP7" i="1"/>
  <c r="O7" i="1" s="1"/>
  <c r="BA7" i="1"/>
  <c r="AZ7" i="1"/>
  <c r="AW7" i="1"/>
  <c r="AU7" i="1"/>
  <c r="AS7" i="1"/>
  <c r="AQ7" i="1"/>
  <c r="AR7" i="1"/>
  <c r="AX7" i="1"/>
  <c r="AY7" i="1"/>
  <c r="AT7" i="1"/>
  <c r="AV7" i="1"/>
  <c r="AP6" i="1"/>
  <c r="O6" i="1" s="1"/>
  <c r="BA6" i="1"/>
  <c r="AZ6" i="1"/>
  <c r="AQ6" i="1"/>
  <c r="AV6" i="1"/>
  <c r="AY6" i="1"/>
  <c r="AT6" i="1"/>
  <c r="AW6" i="1"/>
  <c r="AU6" i="1"/>
  <c r="AS6" i="1"/>
  <c r="AX6" i="1"/>
  <c r="AR6" i="1"/>
  <c r="AI11" i="1" a="1"/>
  <c r="AI11" i="1" s="1"/>
  <c r="AO5" i="1"/>
  <c r="AM8" i="1"/>
  <c r="AO7" i="15" l="1"/>
  <c r="BA9" i="21"/>
  <c r="AX9" i="21"/>
  <c r="AZ9" i="21"/>
  <c r="AY9" i="21"/>
  <c r="AW9" i="21"/>
  <c r="AS9" i="21"/>
  <c r="AT9" i="21"/>
  <c r="AV9" i="21"/>
  <c r="AU9" i="21"/>
  <c r="AQ9" i="21"/>
  <c r="AP9" i="21"/>
  <c r="AR9" i="21"/>
  <c r="AM10" i="21"/>
  <c r="AI12" i="21" a="1"/>
  <c r="AI12" i="21" s="1"/>
  <c r="O8" i="21"/>
  <c r="AO8" i="21"/>
  <c r="AQ11" i="21"/>
  <c r="AP11" i="21"/>
  <c r="BA11" i="21"/>
  <c r="AZ11" i="21"/>
  <c r="AX11" i="21"/>
  <c r="AY11" i="21"/>
  <c r="AV11" i="21"/>
  <c r="AS11" i="21"/>
  <c r="AU11" i="21"/>
  <c r="AW11" i="21"/>
  <c r="AT11" i="21"/>
  <c r="AR11" i="21"/>
  <c r="AW11" i="20"/>
  <c r="AX11" i="20"/>
  <c r="AU11" i="20"/>
  <c r="AQ11" i="20"/>
  <c r="AI12" i="20" a="1"/>
  <c r="AI12" i="20" s="1"/>
  <c r="AI13" i="20" s="1" a="1"/>
  <c r="AI13" i="20" s="1"/>
  <c r="AV11" i="20"/>
  <c r="AY11" i="20"/>
  <c r="AT11" i="20"/>
  <c r="AP11" i="20"/>
  <c r="O11" i="20" s="1"/>
  <c r="AZ11" i="20"/>
  <c r="AS11" i="20"/>
  <c r="AR11" i="20"/>
  <c r="BA9" i="20"/>
  <c r="AZ9" i="20"/>
  <c r="AY9" i="20"/>
  <c r="AX9" i="20"/>
  <c r="AW9" i="20"/>
  <c r="AU9" i="20"/>
  <c r="AS9" i="20"/>
  <c r="AP9" i="20"/>
  <c r="AR9" i="20"/>
  <c r="AQ9" i="20"/>
  <c r="AV9" i="20"/>
  <c r="AT9" i="20"/>
  <c r="AO7" i="20"/>
  <c r="O7" i="20"/>
  <c r="O10" i="20"/>
  <c r="AO10" i="20"/>
  <c r="AI11" i="19" a="1"/>
  <c r="AI11" i="19" s="1"/>
  <c r="AM11" i="19" s="1"/>
  <c r="AR11" i="19" s="1"/>
  <c r="AM10" i="19"/>
  <c r="O8" i="19"/>
  <c r="AO8" i="19"/>
  <c r="AS9" i="19"/>
  <c r="BA9" i="19"/>
  <c r="AY9" i="19"/>
  <c r="AX9" i="19"/>
  <c r="AV9" i="19"/>
  <c r="AZ9" i="19"/>
  <c r="AW9" i="19"/>
  <c r="AT9" i="19"/>
  <c r="AP9" i="19"/>
  <c r="AR9" i="19"/>
  <c r="AQ9" i="19"/>
  <c r="AU9" i="19"/>
  <c r="AM9" i="18"/>
  <c r="AU9" i="18" s="1"/>
  <c r="O8" i="18"/>
  <c r="AO8" i="18"/>
  <c r="AM10" i="18"/>
  <c r="AI11" i="18" a="1"/>
  <c r="AI11" i="18" s="1"/>
  <c r="AO7" i="17"/>
  <c r="O7" i="17"/>
  <c r="AM9" i="17"/>
  <c r="AI10" i="17" a="1"/>
  <c r="AI10" i="17" s="1"/>
  <c r="AR8" i="17"/>
  <c r="AP8" i="17"/>
  <c r="AZ8" i="17"/>
  <c r="AY8" i="17"/>
  <c r="BA8" i="17"/>
  <c r="AX8" i="17"/>
  <c r="AW8" i="17"/>
  <c r="AQ8" i="17"/>
  <c r="AV8" i="17"/>
  <c r="AU8" i="17"/>
  <c r="AT8" i="17"/>
  <c r="AS8" i="17"/>
  <c r="AQ13" i="16"/>
  <c r="AP13" i="16"/>
  <c r="AZ13" i="16"/>
  <c r="AX13" i="16"/>
  <c r="AW13" i="16"/>
  <c r="AV13" i="16"/>
  <c r="BA13" i="16"/>
  <c r="AY13" i="16"/>
  <c r="AU13" i="16"/>
  <c r="AT13" i="16"/>
  <c r="AS13" i="16"/>
  <c r="AR13" i="16"/>
  <c r="AI14" i="16" a="1"/>
  <c r="AI14" i="16" s="1"/>
  <c r="BA11" i="16"/>
  <c r="AX11" i="16"/>
  <c r="AW11" i="16"/>
  <c r="AV11" i="16"/>
  <c r="AY11" i="16"/>
  <c r="AT11" i="16"/>
  <c r="AR11" i="16"/>
  <c r="AP11" i="16"/>
  <c r="AU11" i="16"/>
  <c r="AS11" i="16"/>
  <c r="AQ11" i="16"/>
  <c r="AZ11" i="16"/>
  <c r="O9" i="16"/>
  <c r="AO9" i="16"/>
  <c r="AM12" i="16"/>
  <c r="AW11" i="15"/>
  <c r="BA11" i="15"/>
  <c r="AV11" i="15"/>
  <c r="AX11" i="15"/>
  <c r="AP11" i="15"/>
  <c r="AO11" i="15" s="1"/>
  <c r="AU11" i="15"/>
  <c r="AY11" i="15"/>
  <c r="AZ11" i="15"/>
  <c r="AT11" i="15"/>
  <c r="AQ11" i="15"/>
  <c r="AI12" i="15" a="1"/>
  <c r="AI12" i="15" s="1"/>
  <c r="AM12" i="15" s="1"/>
  <c r="AS11" i="15"/>
  <c r="AS9" i="15"/>
  <c r="AR9" i="15"/>
  <c r="AU9" i="15"/>
  <c r="AT9" i="15"/>
  <c r="AZ9" i="15"/>
  <c r="AX9" i="15"/>
  <c r="AY9" i="15"/>
  <c r="AW9" i="15"/>
  <c r="AV9" i="15"/>
  <c r="AQ9" i="15"/>
  <c r="AP9" i="15"/>
  <c r="BA9" i="15"/>
  <c r="AO8" i="15"/>
  <c r="O8" i="15"/>
  <c r="O10" i="15"/>
  <c r="AO10" i="15"/>
  <c r="AX8" i="1"/>
  <c r="AV8" i="1"/>
  <c r="AT8" i="1"/>
  <c r="AR8" i="1"/>
  <c r="AP8" i="1"/>
  <c r="O8" i="1" s="1"/>
  <c r="BA8" i="1"/>
  <c r="AZ8" i="1"/>
  <c r="AQ8" i="1"/>
  <c r="AS8" i="1"/>
  <c r="AW8" i="1"/>
  <c r="AY8" i="1"/>
  <c r="AU8" i="1"/>
  <c r="AI12" i="1" a="1"/>
  <c r="AI12" i="1" s="1"/>
  <c r="AI13" i="1" s="1" a="1"/>
  <c r="AI13" i="1" s="1"/>
  <c r="AI14" i="1" s="1" a="1"/>
  <c r="AI14" i="1" s="1"/>
  <c r="AI15" i="1" s="1" a="1"/>
  <c r="AI15" i="1" s="1"/>
  <c r="AI16" i="1" s="1" a="1"/>
  <c r="AI16" i="1" s="1"/>
  <c r="AI17" i="1" s="1" a="1"/>
  <c r="AI17" i="1" s="1"/>
  <c r="AI18" i="1" s="1" a="1"/>
  <c r="AI18" i="1" s="1"/>
  <c r="AI19" i="1" s="1" a="1"/>
  <c r="AI19" i="1" s="1"/>
  <c r="AI20" i="1" s="1" a="1"/>
  <c r="AI20" i="1" s="1"/>
  <c r="AI21" i="1" s="1" a="1"/>
  <c r="AI21" i="1" s="1"/>
  <c r="AI22" i="1" s="1" a="1"/>
  <c r="AI22" i="1" s="1"/>
  <c r="AI23" i="1" s="1" a="1"/>
  <c r="AI23" i="1" s="1"/>
  <c r="AI24" i="1" s="1" a="1"/>
  <c r="AI24" i="1" s="1"/>
  <c r="AI25" i="1" s="1" a="1"/>
  <c r="AI25" i="1" s="1"/>
  <c r="AI26" i="1" s="1" a="1"/>
  <c r="AI26" i="1" s="1"/>
  <c r="AI27" i="1" s="1" a="1"/>
  <c r="AI27" i="1" s="1"/>
  <c r="AI28" i="1" s="1" a="1"/>
  <c r="AI28" i="1" s="1"/>
  <c r="AI29" i="1" s="1" a="1"/>
  <c r="AI29" i="1" s="1"/>
  <c r="AI30" i="1" s="1" a="1"/>
  <c r="AI30" i="1" s="1"/>
  <c r="AI31" i="1" s="1" a="1"/>
  <c r="AI31" i="1" s="1"/>
  <c r="AI32" i="1" s="1" a="1"/>
  <c r="AI32" i="1" s="1"/>
  <c r="AI33" i="1" s="1" a="1"/>
  <c r="AI33" i="1" s="1"/>
  <c r="AI34" i="1" s="1" a="1"/>
  <c r="AI34" i="1" s="1"/>
  <c r="AI35" i="1" s="1" a="1"/>
  <c r="AI35" i="1" s="1"/>
  <c r="AI36" i="1" s="1" a="1"/>
  <c r="AI36" i="1" s="1"/>
  <c r="AI37" i="1" s="1" a="1"/>
  <c r="AI37" i="1" s="1"/>
  <c r="AI38" i="1" s="1" a="1"/>
  <c r="AI38" i="1" s="1"/>
  <c r="AI39" i="1" s="1" a="1"/>
  <c r="AI39" i="1" s="1"/>
  <c r="AI40" i="1" s="1" a="1"/>
  <c r="AI40" i="1" s="1"/>
  <c r="AI41" i="1" s="1" a="1"/>
  <c r="AI41" i="1" s="1"/>
  <c r="AI42" i="1" s="1" a="1"/>
  <c r="AI42" i="1" s="1"/>
  <c r="AI43" i="1" s="1" a="1"/>
  <c r="AI43" i="1" s="1"/>
  <c r="AO6" i="1"/>
  <c r="AO7" i="1"/>
  <c r="AM9" i="1"/>
  <c r="AR9" i="18" l="1"/>
  <c r="AO11" i="20"/>
  <c r="AZ9" i="18"/>
  <c r="AW9" i="18"/>
  <c r="AY9" i="18"/>
  <c r="BA9" i="18"/>
  <c r="AX9" i="18"/>
  <c r="O11" i="15"/>
  <c r="AQ9" i="18"/>
  <c r="AV9" i="18"/>
  <c r="AP9" i="18"/>
  <c r="O9" i="18" s="1"/>
  <c r="AS9" i="18"/>
  <c r="AT9" i="18"/>
  <c r="AO11" i="21"/>
  <c r="O11" i="21"/>
  <c r="AM12" i="21"/>
  <c r="AI13" i="21" a="1"/>
  <c r="AI13" i="21" s="1"/>
  <c r="AW10" i="21"/>
  <c r="AU10" i="21"/>
  <c r="AV10" i="21"/>
  <c r="BA10" i="21"/>
  <c r="AZ10" i="21"/>
  <c r="AT10" i="21"/>
  <c r="AP10" i="21"/>
  <c r="AS10" i="21"/>
  <c r="AR10" i="21"/>
  <c r="AQ10" i="21"/>
  <c r="AX10" i="21"/>
  <c r="AY10" i="21"/>
  <c r="O9" i="21"/>
  <c r="AO9" i="21"/>
  <c r="AM12" i="20"/>
  <c r="BA12" i="20" s="1"/>
  <c r="AM13" i="20"/>
  <c r="O9" i="20"/>
  <c r="AO9" i="20"/>
  <c r="AI14" i="20" a="1"/>
  <c r="AI14" i="20" s="1"/>
  <c r="AY11" i="19"/>
  <c r="AP11" i="19"/>
  <c r="AO11" i="19" s="1"/>
  <c r="AX11" i="19"/>
  <c r="AZ11" i="19"/>
  <c r="AS11" i="19"/>
  <c r="AT11" i="19"/>
  <c r="AU11" i="19"/>
  <c r="AW11" i="19"/>
  <c r="AI12" i="19" a="1"/>
  <c r="AI12" i="19" s="1"/>
  <c r="AM12" i="19" s="1"/>
  <c r="AY12" i="19" s="1"/>
  <c r="AV11" i="19"/>
  <c r="AQ11" i="19"/>
  <c r="BA11" i="19"/>
  <c r="AX10" i="19"/>
  <c r="AY10" i="19"/>
  <c r="AV10" i="19"/>
  <c r="AU10" i="19"/>
  <c r="AS10" i="19"/>
  <c r="AW10" i="19"/>
  <c r="AT10" i="19"/>
  <c r="AZ10" i="19"/>
  <c r="BA10" i="19"/>
  <c r="AR10" i="19"/>
  <c r="AQ10" i="19"/>
  <c r="AP10" i="19"/>
  <c r="O9" i="19"/>
  <c r="AO9" i="19"/>
  <c r="AS10" i="18"/>
  <c r="AQ10" i="18"/>
  <c r="AP10" i="18"/>
  <c r="AR10" i="18"/>
  <c r="BA10" i="18"/>
  <c r="AZ10" i="18"/>
  <c r="AX10" i="18"/>
  <c r="AW10" i="18"/>
  <c r="AY10" i="18"/>
  <c r="AU10" i="18"/>
  <c r="AV10" i="18"/>
  <c r="AT10" i="18"/>
  <c r="AM11" i="18"/>
  <c r="AI12" i="18" a="1"/>
  <c r="AI12" i="18" s="1"/>
  <c r="AI11" i="17" a="1"/>
  <c r="AI11" i="17" s="1"/>
  <c r="AI12" i="17" s="1" a="1"/>
  <c r="AI12" i="17" s="1"/>
  <c r="AM12" i="17" s="1"/>
  <c r="AO8" i="17"/>
  <c r="O8" i="17"/>
  <c r="AY9" i="17"/>
  <c r="BA9" i="17"/>
  <c r="AZ9" i="17"/>
  <c r="AX9" i="17"/>
  <c r="AW9" i="17"/>
  <c r="AV9" i="17"/>
  <c r="AU9" i="17"/>
  <c r="AR9" i="17"/>
  <c r="AT9" i="17"/>
  <c r="AS9" i="17"/>
  <c r="AP9" i="17"/>
  <c r="AQ9" i="17"/>
  <c r="AM10" i="17"/>
  <c r="AO13" i="16"/>
  <c r="O13" i="16"/>
  <c r="AM14" i="16"/>
  <c r="AI15" i="16" a="1"/>
  <c r="AI15" i="16" s="1"/>
  <c r="AU12" i="16"/>
  <c r="AT12" i="16"/>
  <c r="AS12" i="16"/>
  <c r="AR12" i="16"/>
  <c r="AZ12" i="16"/>
  <c r="AX12" i="16"/>
  <c r="AV12" i="16"/>
  <c r="AQ12" i="16"/>
  <c r="AP12" i="16"/>
  <c r="BA12" i="16"/>
  <c r="AY12" i="16"/>
  <c r="AW12" i="16"/>
  <c r="O11" i="16"/>
  <c r="AO11" i="16"/>
  <c r="AI13" i="15" a="1"/>
  <c r="AI13" i="15" s="1"/>
  <c r="AM13" i="15" s="1"/>
  <c r="BA12" i="15"/>
  <c r="AZ12" i="15"/>
  <c r="AX12" i="15"/>
  <c r="AY12" i="15"/>
  <c r="AW12" i="15"/>
  <c r="AV12" i="15"/>
  <c r="AR12" i="15"/>
  <c r="AU12" i="15"/>
  <c r="AT12" i="15"/>
  <c r="AS12" i="15"/>
  <c r="AQ12" i="15"/>
  <c r="AP12" i="15"/>
  <c r="AO9" i="15"/>
  <c r="O9" i="15"/>
  <c r="AX9" i="1"/>
  <c r="AV9" i="1"/>
  <c r="AT9" i="1"/>
  <c r="AR9" i="1"/>
  <c r="AP9" i="1"/>
  <c r="O9" i="1" s="1"/>
  <c r="BA9" i="1"/>
  <c r="AZ9" i="1"/>
  <c r="AU9" i="1"/>
  <c r="AS9" i="1"/>
  <c r="AQ9" i="1"/>
  <c r="AY9" i="1"/>
  <c r="AW9" i="1"/>
  <c r="AI44" i="1" a="1"/>
  <c r="AI44" i="1" s="1"/>
  <c r="AI45" i="1" s="1" a="1"/>
  <c r="AI45" i="1" s="1"/>
  <c r="AI46" i="1" s="1" a="1"/>
  <c r="AI46" i="1" s="1"/>
  <c r="AI47" i="1" s="1" a="1"/>
  <c r="AI47" i="1" s="1"/>
  <c r="AI48" i="1" s="1" a="1"/>
  <c r="AI48" i="1" s="1"/>
  <c r="AI49" i="1" s="1" a="1"/>
  <c r="AI49" i="1" s="1"/>
  <c r="AI50" i="1" s="1" a="1"/>
  <c r="AI50" i="1" s="1"/>
  <c r="AI51" i="1" s="1" a="1"/>
  <c r="AI51" i="1" s="1"/>
  <c r="AI52" i="1" s="1" a="1"/>
  <c r="AI52" i="1" s="1"/>
  <c r="AI53" i="1" s="1" a="1"/>
  <c r="AI53" i="1" s="1"/>
  <c r="AI54" i="1" s="1" a="1"/>
  <c r="AI54" i="1" s="1"/>
  <c r="AI55" i="1" s="1" a="1"/>
  <c r="AI55" i="1" s="1"/>
  <c r="AI56" i="1" s="1" a="1"/>
  <c r="AI56" i="1" s="1"/>
  <c r="AI57" i="1" s="1" a="1"/>
  <c r="AI57" i="1" s="1"/>
  <c r="AI58" i="1" s="1" a="1"/>
  <c r="AI58" i="1" s="1"/>
  <c r="AI59" i="1" s="1" a="1"/>
  <c r="AI59" i="1" s="1"/>
  <c r="AI60" i="1" s="1" a="1"/>
  <c r="AI60" i="1" s="1"/>
  <c r="AI61" i="1" s="1" a="1"/>
  <c r="AI61" i="1" s="1"/>
  <c r="AI62" i="1" s="1" a="1"/>
  <c r="AI62" i="1" s="1"/>
  <c r="AI63" i="1" s="1" a="1"/>
  <c r="AI63" i="1" s="1"/>
  <c r="AI64" i="1" s="1" a="1"/>
  <c r="AI64" i="1" s="1"/>
  <c r="AI65" i="1" s="1" a="1"/>
  <c r="AI65" i="1" s="1"/>
  <c r="AI66" i="1" s="1" a="1"/>
  <c r="AI66" i="1" s="1"/>
  <c r="AI67" i="1" s="1" a="1"/>
  <c r="AI67" i="1" s="1"/>
  <c r="AI68" i="1" s="1" a="1"/>
  <c r="AI68" i="1" s="1"/>
  <c r="AI69" i="1" s="1" a="1"/>
  <c r="AI69" i="1" s="1"/>
  <c r="AI70" i="1" s="1" a="1"/>
  <c r="AI70" i="1" s="1"/>
  <c r="AI71" i="1" s="1" a="1"/>
  <c r="AI71" i="1" s="1"/>
  <c r="AI72" i="1" s="1" a="1"/>
  <c r="AI72" i="1" s="1"/>
  <c r="AI73" i="1" s="1" a="1"/>
  <c r="AI73" i="1" s="1"/>
  <c r="AI74" i="1" s="1" a="1"/>
  <c r="AI74" i="1" s="1"/>
  <c r="AI75" i="1" s="1" a="1"/>
  <c r="AI75" i="1" s="1"/>
  <c r="AI76" i="1" s="1" a="1"/>
  <c r="AI76" i="1" s="1"/>
  <c r="AI77" i="1" s="1" a="1"/>
  <c r="AI77" i="1" s="1"/>
  <c r="AI78" i="1" s="1" a="1"/>
  <c r="AI78" i="1" s="1"/>
  <c r="AI79" i="1" s="1" a="1"/>
  <c r="AI79" i="1" s="1"/>
  <c r="AI80" i="1" s="1" a="1"/>
  <c r="AI80" i="1" s="1"/>
  <c r="AI81" i="1" s="1" a="1"/>
  <c r="AI81" i="1" s="1"/>
  <c r="AI82" i="1" s="1" a="1"/>
  <c r="AI82" i="1" s="1"/>
  <c r="AI83" i="1" s="1" a="1"/>
  <c r="AI83" i="1" s="1"/>
  <c r="AI84" i="1" s="1" a="1"/>
  <c r="AI84" i="1" s="1"/>
  <c r="AI85" i="1" s="1" a="1"/>
  <c r="AI85" i="1" s="1"/>
  <c r="AI86" i="1" s="1" a="1"/>
  <c r="AI86" i="1" s="1"/>
  <c r="AI87" i="1" s="1" a="1"/>
  <c r="AI87" i="1" s="1"/>
  <c r="AI88" i="1" s="1" a="1"/>
  <c r="AI88" i="1" s="1"/>
  <c r="AI89" i="1" s="1" a="1"/>
  <c r="AI89" i="1" s="1"/>
  <c r="AI90" i="1" s="1" a="1"/>
  <c r="AI90" i="1" s="1"/>
  <c r="AI91" i="1" s="1" a="1"/>
  <c r="AI91" i="1" s="1"/>
  <c r="AI92" i="1" s="1" a="1"/>
  <c r="AI92" i="1" s="1"/>
  <c r="AI93" i="1" s="1" a="1"/>
  <c r="AI93" i="1" s="1"/>
  <c r="AI94" i="1" s="1" a="1"/>
  <c r="AI94" i="1" s="1"/>
  <c r="AI95" i="1" s="1" a="1"/>
  <c r="AI95" i="1" s="1"/>
  <c r="AI96" i="1" s="1" a="1"/>
  <c r="AI96" i="1" s="1"/>
  <c r="AI97" i="1" s="1" a="1"/>
  <c r="AI97" i="1" s="1"/>
  <c r="AI98" i="1" s="1" a="1"/>
  <c r="AI98" i="1" s="1"/>
  <c r="AI99" i="1" s="1" a="1"/>
  <c r="AI99" i="1" s="1"/>
  <c r="AI100" i="1" s="1" a="1"/>
  <c r="AI100" i="1" s="1"/>
  <c r="AI101" i="1" s="1" a="1"/>
  <c r="AI101" i="1" s="1"/>
  <c r="AI102" i="1" s="1" a="1"/>
  <c r="AI102" i="1" s="1"/>
  <c r="AI103" i="1" s="1" a="1"/>
  <c r="AI103" i="1" s="1"/>
  <c r="AI104" i="1" s="1" a="1"/>
  <c r="AI104" i="1" s="1"/>
  <c r="AI105" i="1" s="1" a="1"/>
  <c r="AI105" i="1" s="1"/>
  <c r="AI106" i="1" s="1" a="1"/>
  <c r="AI106" i="1" s="1"/>
  <c r="AI107" i="1" s="1" a="1"/>
  <c r="AI107" i="1" s="1"/>
  <c r="AI108" i="1" s="1" a="1"/>
  <c r="AI108" i="1" s="1"/>
  <c r="AI109" i="1" s="1" a="1"/>
  <c r="AI109" i="1" s="1"/>
  <c r="AI110" i="1" s="1" a="1"/>
  <c r="AI110" i="1" s="1"/>
  <c r="AI111" i="1" s="1" a="1"/>
  <c r="AI111" i="1" s="1"/>
  <c r="AI112" i="1" s="1" a="1"/>
  <c r="AI112" i="1" s="1"/>
  <c r="AI113" i="1" s="1" a="1"/>
  <c r="AI113" i="1" s="1"/>
  <c r="AI114" i="1" s="1" a="1"/>
  <c r="AI114" i="1" s="1"/>
  <c r="AI115" i="1" s="1" a="1"/>
  <c r="AI115" i="1" s="1"/>
  <c r="AI116" i="1" s="1" a="1"/>
  <c r="AI116" i="1" s="1"/>
  <c r="AI117" i="1" s="1" a="1"/>
  <c r="AI117" i="1" s="1"/>
  <c r="AI118" i="1" s="1" a="1"/>
  <c r="AI118" i="1" s="1"/>
  <c r="AI119" i="1" s="1" a="1"/>
  <c r="AI119" i="1" s="1"/>
  <c r="AI120" i="1" s="1" a="1"/>
  <c r="AI120" i="1" s="1"/>
  <c r="AI121" i="1" s="1" a="1"/>
  <c r="AI121" i="1" s="1"/>
  <c r="AI122" i="1" s="1" a="1"/>
  <c r="AI122" i="1" s="1"/>
  <c r="AI123" i="1" s="1" a="1"/>
  <c r="AI123" i="1" s="1"/>
  <c r="AI124" i="1" s="1" a="1"/>
  <c r="AI124" i="1" s="1"/>
  <c r="AI125" i="1" s="1" a="1"/>
  <c r="AI125" i="1" s="1"/>
  <c r="AI126" i="1" s="1" a="1"/>
  <c r="AI126" i="1" s="1"/>
  <c r="AI127" i="1" s="1" a="1"/>
  <c r="AI127" i="1" s="1"/>
  <c r="AI128" i="1" s="1" a="1"/>
  <c r="AI128" i="1" s="1"/>
  <c r="AI129" i="1" s="1" a="1"/>
  <c r="AI129" i="1" s="1"/>
  <c r="AI130" i="1" s="1" a="1"/>
  <c r="AI130" i="1" s="1"/>
  <c r="AI131" i="1" s="1" a="1"/>
  <c r="AI131" i="1" s="1"/>
  <c r="AI132" i="1" s="1" a="1"/>
  <c r="AI132" i="1" s="1"/>
  <c r="AI133" i="1" s="1" a="1"/>
  <c r="AI133" i="1" s="1"/>
  <c r="AI134" i="1" s="1" a="1"/>
  <c r="AI134" i="1" s="1"/>
  <c r="AI135" i="1" s="1" a="1"/>
  <c r="AI135" i="1" s="1"/>
  <c r="AI136" i="1" s="1" a="1"/>
  <c r="AI136" i="1" s="1"/>
  <c r="AI137" i="1" s="1" a="1"/>
  <c r="AI137" i="1" s="1"/>
  <c r="AI138" i="1" s="1" a="1"/>
  <c r="AI138" i="1" s="1"/>
  <c r="AI139" i="1" s="1" a="1"/>
  <c r="AI139" i="1" s="1"/>
  <c r="AI140" i="1" s="1" a="1"/>
  <c r="AI140" i="1" s="1"/>
  <c r="AI141" i="1" s="1" a="1"/>
  <c r="AI141" i="1" s="1"/>
  <c r="AI142" i="1" s="1" a="1"/>
  <c r="AI142" i="1" s="1"/>
  <c r="AI143" i="1" s="1" a="1"/>
  <c r="AI143" i="1" s="1"/>
  <c r="AI144" i="1" s="1" a="1"/>
  <c r="AI144" i="1" s="1"/>
  <c r="AI145" i="1" s="1" a="1"/>
  <c r="AI145" i="1" s="1"/>
  <c r="AI146" i="1" s="1" a="1"/>
  <c r="AI146" i="1" s="1"/>
  <c r="AI147" i="1" s="1" a="1"/>
  <c r="AI147" i="1" s="1"/>
  <c r="AI148" i="1" s="1" a="1"/>
  <c r="AI148" i="1" s="1"/>
  <c r="AI149" i="1" s="1" a="1"/>
  <c r="AI149" i="1" s="1"/>
  <c r="AI150" i="1" s="1" a="1"/>
  <c r="AI150" i="1" s="1"/>
  <c r="AI151" i="1" s="1" a="1"/>
  <c r="AI151" i="1" s="1"/>
  <c r="AI152" i="1" s="1" a="1"/>
  <c r="AI152" i="1" s="1"/>
  <c r="AI153" i="1" s="1" a="1"/>
  <c r="AI153" i="1" s="1"/>
  <c r="AI154" i="1" s="1" a="1"/>
  <c r="AI154" i="1" s="1"/>
  <c r="AI155" i="1" s="1" a="1"/>
  <c r="AI155" i="1" s="1"/>
  <c r="AI156" i="1" s="1" a="1"/>
  <c r="AI156" i="1" s="1"/>
  <c r="AI157" i="1" s="1" a="1"/>
  <c r="AI157" i="1" s="1"/>
  <c r="AI158" i="1" s="1" a="1"/>
  <c r="AI158" i="1" s="1"/>
  <c r="AI159" i="1" s="1" a="1"/>
  <c r="AI159" i="1" s="1"/>
  <c r="AI160" i="1" s="1" a="1"/>
  <c r="AI160" i="1" s="1"/>
  <c r="AI161" i="1" s="1" a="1"/>
  <c r="AI161" i="1" s="1"/>
  <c r="AI162" i="1" s="1" a="1"/>
  <c r="AI162" i="1" s="1"/>
  <c r="AI163" i="1" s="1" a="1"/>
  <c r="AI163" i="1" s="1"/>
  <c r="AI164" i="1" s="1" a="1"/>
  <c r="AI164" i="1" s="1"/>
  <c r="AI165" i="1" s="1" a="1"/>
  <c r="AI165" i="1" s="1"/>
  <c r="AI166" i="1" s="1" a="1"/>
  <c r="AI166" i="1" s="1"/>
  <c r="AI167" i="1" s="1" a="1"/>
  <c r="AI167" i="1" s="1"/>
  <c r="AI168" i="1" s="1" a="1"/>
  <c r="AI168" i="1" s="1"/>
  <c r="AI169" i="1" s="1" a="1"/>
  <c r="AI169" i="1" s="1"/>
  <c r="AI170" i="1" s="1" a="1"/>
  <c r="AI170" i="1" s="1"/>
  <c r="AI171" i="1" s="1" a="1"/>
  <c r="AI171" i="1" s="1"/>
  <c r="AI172" i="1" s="1" a="1"/>
  <c r="AI172" i="1" s="1"/>
  <c r="AI173" i="1" s="1" a="1"/>
  <c r="AI173" i="1" s="1"/>
  <c r="AI174" i="1" s="1" a="1"/>
  <c r="AI174" i="1" s="1"/>
  <c r="AI175" i="1" s="1" a="1"/>
  <c r="AI175" i="1" s="1"/>
  <c r="AI176" i="1" s="1" a="1"/>
  <c r="AI176" i="1" s="1"/>
  <c r="AI177" i="1" s="1" a="1"/>
  <c r="AI177" i="1" s="1"/>
  <c r="AI178" i="1" s="1" a="1"/>
  <c r="AI178" i="1" s="1"/>
  <c r="AI179" i="1" s="1" a="1"/>
  <c r="AI179" i="1" s="1"/>
  <c r="AI180" i="1" s="1" a="1"/>
  <c r="AI180" i="1" s="1"/>
  <c r="AI181" i="1" s="1" a="1"/>
  <c r="AI181" i="1" s="1"/>
  <c r="AI182" i="1" s="1" a="1"/>
  <c r="AI182" i="1" s="1"/>
  <c r="AI183" i="1" s="1" a="1"/>
  <c r="AI183" i="1" s="1"/>
  <c r="AI184" i="1" s="1" a="1"/>
  <c r="AI184" i="1" s="1"/>
  <c r="AI185" i="1" s="1" a="1"/>
  <c r="AI185" i="1" s="1"/>
  <c r="AI186" i="1" s="1" a="1"/>
  <c r="AI186" i="1" s="1"/>
  <c r="AI187" i="1" s="1" a="1"/>
  <c r="AI187" i="1" s="1"/>
  <c r="AI188" i="1" s="1" a="1"/>
  <c r="AI188" i="1" s="1"/>
  <c r="AI189" i="1" s="1" a="1"/>
  <c r="AI189" i="1" s="1"/>
  <c r="AI190" i="1" s="1" a="1"/>
  <c r="AI190" i="1" s="1"/>
  <c r="AI191" i="1" s="1" a="1"/>
  <c r="AI191" i="1" s="1"/>
  <c r="AI192" i="1" s="1" a="1"/>
  <c r="AI192" i="1" s="1"/>
  <c r="AI193" i="1" s="1" a="1"/>
  <c r="AI193" i="1" s="1"/>
  <c r="AI194" i="1" s="1" a="1"/>
  <c r="AI194" i="1" s="1"/>
  <c r="AI195" i="1" s="1" a="1"/>
  <c r="AI195" i="1" s="1"/>
  <c r="AI196" i="1" s="1" a="1"/>
  <c r="AI196" i="1" s="1"/>
  <c r="AI197" i="1" s="1" a="1"/>
  <c r="AI197" i="1" s="1"/>
  <c r="AI198" i="1" s="1" a="1"/>
  <c r="AI198" i="1" s="1"/>
  <c r="AI199" i="1" s="1" a="1"/>
  <c r="AI199" i="1" s="1"/>
  <c r="AI200" i="1" s="1" a="1"/>
  <c r="AI200" i="1" s="1"/>
  <c r="AI201" i="1" s="1" a="1"/>
  <c r="AI201" i="1" s="1"/>
  <c r="AI202" i="1" s="1" a="1"/>
  <c r="AI202" i="1" s="1"/>
  <c r="AI203" i="1" s="1" a="1"/>
  <c r="AI203" i="1" s="1"/>
  <c r="AO8" i="1"/>
  <c r="AM10" i="1"/>
  <c r="AO9" i="18" l="1"/>
  <c r="AY12" i="20"/>
  <c r="AR12" i="20"/>
  <c r="AW12" i="20"/>
  <c r="AP12" i="20"/>
  <c r="O12" i="20" s="1"/>
  <c r="AX12" i="20"/>
  <c r="O11" i="19"/>
  <c r="AS12" i="20"/>
  <c r="AT12" i="20"/>
  <c r="AU12" i="20"/>
  <c r="AZ12" i="20"/>
  <c r="AV12" i="20"/>
  <c r="AQ12" i="20"/>
  <c r="AM13" i="21"/>
  <c r="AI14" i="21" a="1"/>
  <c r="AI14" i="21" s="1"/>
  <c r="O10" i="21"/>
  <c r="AO10" i="21"/>
  <c r="BA12" i="21"/>
  <c r="AY12" i="21"/>
  <c r="AZ12" i="21"/>
  <c r="AU12" i="21"/>
  <c r="AQ12" i="21"/>
  <c r="AX12" i="21"/>
  <c r="AW12" i="21"/>
  <c r="AV12" i="21"/>
  <c r="AS12" i="21"/>
  <c r="AR12" i="21"/>
  <c r="AT12" i="21"/>
  <c r="AP12" i="21"/>
  <c r="AM14" i="20"/>
  <c r="AI15" i="20" a="1"/>
  <c r="AI15" i="20" s="1"/>
  <c r="AU13" i="20"/>
  <c r="AT13" i="20"/>
  <c r="AS13" i="20"/>
  <c r="AR13" i="20"/>
  <c r="AQ13" i="20"/>
  <c r="AY13" i="20"/>
  <c r="AX13" i="20"/>
  <c r="AW13" i="20"/>
  <c r="AV13" i="20"/>
  <c r="AP13" i="20"/>
  <c r="BA13" i="20"/>
  <c r="AZ13" i="20"/>
  <c r="AP12" i="19"/>
  <c r="AO12" i="19" s="1"/>
  <c r="AQ12" i="19"/>
  <c r="AS12" i="19"/>
  <c r="AV12" i="19"/>
  <c r="BA12" i="19"/>
  <c r="AX12" i="19"/>
  <c r="AZ12" i="19"/>
  <c r="AT12" i="19"/>
  <c r="AR12" i="19"/>
  <c r="AU12" i="19"/>
  <c r="AW12" i="19"/>
  <c r="AI13" i="19" a="1"/>
  <c r="AI13" i="19" s="1"/>
  <c r="AM13" i="19" s="1"/>
  <c r="AS13" i="19" s="1"/>
  <c r="O10" i="19"/>
  <c r="AO10" i="19"/>
  <c r="AV11" i="18"/>
  <c r="AS11" i="18"/>
  <c r="AR11" i="18"/>
  <c r="AQ11" i="18"/>
  <c r="AP11" i="18"/>
  <c r="BA11" i="18"/>
  <c r="AZ11" i="18"/>
  <c r="AY11" i="18"/>
  <c r="AW11" i="18"/>
  <c r="AU11" i="18"/>
  <c r="AX11" i="18"/>
  <c r="AT11" i="18"/>
  <c r="AO10" i="18"/>
  <c r="O10" i="18"/>
  <c r="AM12" i="18"/>
  <c r="AI13" i="18" a="1"/>
  <c r="AI13" i="18" s="1"/>
  <c r="AS10" i="17"/>
  <c r="BA10" i="17"/>
  <c r="AY10" i="17"/>
  <c r="AX10" i="17"/>
  <c r="AW10" i="17"/>
  <c r="AV10" i="17"/>
  <c r="AT10" i="17"/>
  <c r="AR10" i="17"/>
  <c r="AQ10" i="17"/>
  <c r="AU10" i="17"/>
  <c r="AP10" i="17"/>
  <c r="AZ10" i="17"/>
  <c r="AI13" i="17" a="1"/>
  <c r="AI13" i="17" s="1"/>
  <c r="AM11" i="17"/>
  <c r="O9" i="17"/>
  <c r="AO9" i="17"/>
  <c r="AW12" i="17"/>
  <c r="AS12" i="17"/>
  <c r="AQ12" i="17"/>
  <c r="AP12" i="17"/>
  <c r="AX12" i="17"/>
  <c r="AT12" i="17"/>
  <c r="AR12" i="17"/>
  <c r="AV12" i="17"/>
  <c r="AU12" i="17"/>
  <c r="AZ12" i="17"/>
  <c r="BA12" i="17"/>
  <c r="AY12" i="17"/>
  <c r="AM15" i="16"/>
  <c r="AI16" i="16" a="1"/>
  <c r="AI16" i="16" s="1"/>
  <c r="AY14" i="16"/>
  <c r="BA14" i="16"/>
  <c r="AR14" i="16"/>
  <c r="AP14" i="16"/>
  <c r="AQ14" i="16"/>
  <c r="AZ14" i="16"/>
  <c r="AX14" i="16"/>
  <c r="AU14" i="16"/>
  <c r="AS14" i="16"/>
  <c r="AW14" i="16"/>
  <c r="AV14" i="16"/>
  <c r="AT14" i="16"/>
  <c r="O12" i="16"/>
  <c r="AO12" i="16"/>
  <c r="AI14" i="15" a="1"/>
  <c r="AI14" i="15" s="1"/>
  <c r="AM14" i="15" s="1"/>
  <c r="O12" i="15"/>
  <c r="AO12" i="15"/>
  <c r="AV13" i="15"/>
  <c r="AU13" i="15"/>
  <c r="AP13" i="15"/>
  <c r="AW13" i="15"/>
  <c r="AQ13" i="15"/>
  <c r="BA13" i="15"/>
  <c r="AZ13" i="15"/>
  <c r="AY13" i="15"/>
  <c r="AT13" i="15"/>
  <c r="AS13" i="15"/>
  <c r="AR13" i="15"/>
  <c r="AX13" i="15"/>
  <c r="AY10" i="1"/>
  <c r="AX10" i="1"/>
  <c r="AV10" i="1"/>
  <c r="AT10" i="1"/>
  <c r="AR10" i="1"/>
  <c r="AP10" i="1"/>
  <c r="O10" i="1" s="1"/>
  <c r="BA10" i="1"/>
  <c r="AZ10" i="1"/>
  <c r="AQ10" i="1"/>
  <c r="AW10" i="1"/>
  <c r="AU10" i="1"/>
  <c r="AS10" i="1"/>
  <c r="AO9" i="1"/>
  <c r="AM11" i="1"/>
  <c r="AO12" i="20" l="1"/>
  <c r="O12" i="19"/>
  <c r="AM14" i="21"/>
  <c r="AI15" i="21" a="1"/>
  <c r="AI15" i="21" s="1"/>
  <c r="O12" i="21"/>
  <c r="AO12" i="21"/>
  <c r="AU13" i="21"/>
  <c r="AS13" i="21"/>
  <c r="AT13" i="21"/>
  <c r="AV13" i="21"/>
  <c r="AR13" i="21"/>
  <c r="AP13" i="21"/>
  <c r="AQ13" i="21"/>
  <c r="AY13" i="21"/>
  <c r="AX13" i="21"/>
  <c r="AZ13" i="21"/>
  <c r="BA13" i="21"/>
  <c r="AW13" i="21"/>
  <c r="AM15" i="20"/>
  <c r="AI16" i="20" a="1"/>
  <c r="AI16" i="20" s="1"/>
  <c r="AZ14" i="20"/>
  <c r="AS14" i="20"/>
  <c r="AR14" i="20"/>
  <c r="AQ14" i="20"/>
  <c r="AP14" i="20"/>
  <c r="BA14" i="20"/>
  <c r="AV14" i="20"/>
  <c r="AX14" i="20"/>
  <c r="AW14" i="20"/>
  <c r="AT14" i="20"/>
  <c r="AU14" i="20"/>
  <c r="AY14" i="20"/>
  <c r="AO13" i="20"/>
  <c r="O13" i="20"/>
  <c r="AI14" i="19" a="1"/>
  <c r="AI14" i="19" s="1"/>
  <c r="AM14" i="19" s="1"/>
  <c r="AY13" i="19"/>
  <c r="AZ13" i="19"/>
  <c r="BA13" i="19"/>
  <c r="AT13" i="19"/>
  <c r="AU13" i="19"/>
  <c r="AP13" i="19"/>
  <c r="AO13" i="19" s="1"/>
  <c r="AX13" i="19"/>
  <c r="AV13" i="19"/>
  <c r="AQ13" i="19"/>
  <c r="AW13" i="19"/>
  <c r="AR13" i="19"/>
  <c r="AO11" i="18"/>
  <c r="O11" i="18"/>
  <c r="AM13" i="18"/>
  <c r="AI14" i="18" a="1"/>
  <c r="AI14" i="18" s="1"/>
  <c r="AP12" i="18"/>
  <c r="AZ12" i="18"/>
  <c r="AY12" i="18"/>
  <c r="BA12" i="18"/>
  <c r="AX12" i="18"/>
  <c r="AW12" i="18"/>
  <c r="AV12" i="18"/>
  <c r="AT12" i="18"/>
  <c r="AS12" i="18"/>
  <c r="AR12" i="18"/>
  <c r="AQ12" i="18"/>
  <c r="AU12" i="18"/>
  <c r="AM13" i="17"/>
  <c r="AI14" i="17" a="1"/>
  <c r="AI14" i="17" s="1"/>
  <c r="O10" i="17"/>
  <c r="AO10" i="17"/>
  <c r="O12" i="17"/>
  <c r="AO12" i="17"/>
  <c r="AW11" i="17"/>
  <c r="AU11" i="17"/>
  <c r="AT11" i="17"/>
  <c r="AR11" i="17"/>
  <c r="AQ11" i="17"/>
  <c r="AP11" i="17"/>
  <c r="AS11" i="17"/>
  <c r="AZ11" i="17"/>
  <c r="AX11" i="17"/>
  <c r="AV11" i="17"/>
  <c r="BA11" i="17"/>
  <c r="AY11" i="17"/>
  <c r="AM16" i="16"/>
  <c r="AI17" i="16" a="1"/>
  <c r="AI17" i="16" s="1"/>
  <c r="AS15" i="16"/>
  <c r="AZ15" i="16"/>
  <c r="AX15" i="16"/>
  <c r="AY15" i="16"/>
  <c r="AW15" i="16"/>
  <c r="AV15" i="16"/>
  <c r="AT15" i="16"/>
  <c r="AU15" i="16"/>
  <c r="AR15" i="16"/>
  <c r="AQ15" i="16"/>
  <c r="AP15" i="16"/>
  <c r="BA15" i="16"/>
  <c r="O14" i="16"/>
  <c r="AO14" i="16"/>
  <c r="AI15" i="15" a="1"/>
  <c r="AI15" i="15" s="1"/>
  <c r="AM15" i="15" s="1"/>
  <c r="AO13" i="15"/>
  <c r="O13" i="15"/>
  <c r="AP14" i="15"/>
  <c r="BA14" i="15"/>
  <c r="AR14" i="15"/>
  <c r="AQ14" i="15"/>
  <c r="AX14" i="15"/>
  <c r="AV14" i="15"/>
  <c r="AU14" i="15"/>
  <c r="AT14" i="15"/>
  <c r="AW14" i="15"/>
  <c r="AZ14" i="15"/>
  <c r="AY14" i="15"/>
  <c r="AS14" i="15"/>
  <c r="AY11" i="1"/>
  <c r="AX11" i="1"/>
  <c r="AV11" i="1"/>
  <c r="AT11" i="1"/>
  <c r="AR11" i="1"/>
  <c r="AP11" i="1"/>
  <c r="O11" i="1" s="1"/>
  <c r="BA11" i="1"/>
  <c r="AS11" i="1"/>
  <c r="AQ11" i="1"/>
  <c r="AW11" i="1"/>
  <c r="AZ11" i="1"/>
  <c r="AU11" i="1"/>
  <c r="AM12" i="1"/>
  <c r="AO10" i="1"/>
  <c r="O13" i="19" l="1"/>
  <c r="AM15" i="21"/>
  <c r="AI16" i="21" a="1"/>
  <c r="AI16" i="21" s="1"/>
  <c r="AQ14" i="21"/>
  <c r="AP14" i="21"/>
  <c r="BA14" i="21"/>
  <c r="AX14" i="21"/>
  <c r="AZ14" i="21"/>
  <c r="AY14" i="21"/>
  <c r="AW14" i="21"/>
  <c r="AS14" i="21"/>
  <c r="AV14" i="21"/>
  <c r="AT14" i="21"/>
  <c r="AR14" i="21"/>
  <c r="AU14" i="21"/>
  <c r="AO13" i="21"/>
  <c r="O13" i="21"/>
  <c r="AO14" i="20"/>
  <c r="O14" i="20"/>
  <c r="AY15" i="20"/>
  <c r="AV15" i="20"/>
  <c r="AQ15" i="20"/>
  <c r="AP15" i="20"/>
  <c r="AU15" i="20"/>
  <c r="AT15" i="20"/>
  <c r="AS15" i="20"/>
  <c r="AR15" i="20"/>
  <c r="AZ15" i="20"/>
  <c r="AX15" i="20"/>
  <c r="AW15" i="20"/>
  <c r="BA15" i="20"/>
  <c r="AM16" i="20"/>
  <c r="AI17" i="20" a="1"/>
  <c r="AI17" i="20" s="1"/>
  <c r="AI15" i="19" a="1"/>
  <c r="AI15" i="19" s="1"/>
  <c r="AS14" i="19"/>
  <c r="AR14" i="19"/>
  <c r="AP14" i="19"/>
  <c r="AV14" i="19"/>
  <c r="AU14" i="19"/>
  <c r="AT14" i="19"/>
  <c r="AW14" i="19"/>
  <c r="AY14" i="19"/>
  <c r="BA14" i="19"/>
  <c r="AQ14" i="19"/>
  <c r="AZ14" i="19"/>
  <c r="AX14" i="19"/>
  <c r="AM14" i="18"/>
  <c r="AI15" i="18" a="1"/>
  <c r="AI15" i="18" s="1"/>
  <c r="O12" i="18"/>
  <c r="AO12" i="18"/>
  <c r="AZ13" i="18"/>
  <c r="AX13" i="18"/>
  <c r="AV13" i="18"/>
  <c r="AW13" i="18"/>
  <c r="AU13" i="18"/>
  <c r="AT13" i="18"/>
  <c r="AR13" i="18"/>
  <c r="AQ13" i="18"/>
  <c r="AP13" i="18"/>
  <c r="AS13" i="18"/>
  <c r="BA13" i="18"/>
  <c r="AY13" i="18"/>
  <c r="AM14" i="17"/>
  <c r="AI15" i="17" a="1"/>
  <c r="AI15" i="17" s="1"/>
  <c r="AO11" i="17"/>
  <c r="O11" i="17"/>
  <c r="AQ13" i="17"/>
  <c r="AZ13" i="17"/>
  <c r="AW13" i="17"/>
  <c r="AV13" i="17"/>
  <c r="AY13" i="17"/>
  <c r="AX13" i="17"/>
  <c r="BA13" i="17"/>
  <c r="AU13" i="17"/>
  <c r="AT13" i="17"/>
  <c r="AS13" i="17"/>
  <c r="AP13" i="17"/>
  <c r="AR13" i="17"/>
  <c r="AM17" i="16"/>
  <c r="AI18" i="16" a="1"/>
  <c r="AI18" i="16" s="1"/>
  <c r="AW16" i="16"/>
  <c r="AV16" i="16"/>
  <c r="AT16" i="16"/>
  <c r="AU16" i="16"/>
  <c r="AS16" i="16"/>
  <c r="AY16" i="16"/>
  <c r="AX16" i="16"/>
  <c r="AR16" i="16"/>
  <c r="AQ16" i="16"/>
  <c r="BA16" i="16"/>
  <c r="AZ16" i="16"/>
  <c r="AP16" i="16"/>
  <c r="O15" i="16"/>
  <c r="AO15" i="16"/>
  <c r="AI16" i="15" a="1"/>
  <c r="AI16" i="15" s="1"/>
  <c r="AM16" i="15" s="1"/>
  <c r="AZ15" i="15"/>
  <c r="AY15" i="15"/>
  <c r="BA15" i="15"/>
  <c r="AS15" i="15"/>
  <c r="AR15" i="15"/>
  <c r="AX15" i="15"/>
  <c r="AW15" i="15"/>
  <c r="AV15" i="15"/>
  <c r="AU15" i="15"/>
  <c r="AT15" i="15"/>
  <c r="AQ15" i="15"/>
  <c r="AP15" i="15"/>
  <c r="AO14" i="15"/>
  <c r="O14" i="15"/>
  <c r="AY12" i="1"/>
  <c r="AX12" i="1"/>
  <c r="AV12" i="1"/>
  <c r="AT12" i="1"/>
  <c r="AR12" i="1"/>
  <c r="BA12" i="1"/>
  <c r="AQ12" i="1"/>
  <c r="AW12" i="1"/>
  <c r="AS12" i="1"/>
  <c r="AZ12" i="1"/>
  <c r="AU12" i="1"/>
  <c r="AP12" i="1"/>
  <c r="O12" i="1" s="1"/>
  <c r="AM13" i="1"/>
  <c r="AO11" i="1"/>
  <c r="AO14" i="21" l="1"/>
  <c r="O14" i="21"/>
  <c r="AM16" i="21"/>
  <c r="AI17" i="21" a="1"/>
  <c r="AI17" i="21" s="1"/>
  <c r="AY15" i="21"/>
  <c r="AW15" i="21"/>
  <c r="AX15" i="21"/>
  <c r="AP15" i="21"/>
  <c r="AU15" i="21"/>
  <c r="AR15" i="21"/>
  <c r="AQ15" i="21"/>
  <c r="BA15" i="21"/>
  <c r="AZ15" i="21"/>
  <c r="AV15" i="21"/>
  <c r="AT15" i="21"/>
  <c r="AS15" i="21"/>
  <c r="AM17" i="20"/>
  <c r="AI18" i="20" a="1"/>
  <c r="AI18" i="20" s="1"/>
  <c r="AO15" i="20"/>
  <c r="O15" i="20"/>
  <c r="AS16" i="20"/>
  <c r="AR16" i="20"/>
  <c r="AY16" i="20"/>
  <c r="BA16" i="20"/>
  <c r="AZ16" i="20"/>
  <c r="AX16" i="20"/>
  <c r="AV16" i="20"/>
  <c r="AU16" i="20"/>
  <c r="AP16" i="20"/>
  <c r="AW16" i="20"/>
  <c r="AT16" i="20"/>
  <c r="AQ16" i="20"/>
  <c r="O14" i="19"/>
  <c r="AO14" i="19"/>
  <c r="AI16" i="19" a="1"/>
  <c r="AI16" i="19" s="1"/>
  <c r="AM16" i="19" s="1"/>
  <c r="AM15" i="19"/>
  <c r="AM15" i="18"/>
  <c r="AI16" i="18" a="1"/>
  <c r="AI16" i="18" s="1"/>
  <c r="O13" i="18"/>
  <c r="AO13" i="18"/>
  <c r="AT14" i="18"/>
  <c r="AS14" i="18"/>
  <c r="AV14" i="18"/>
  <c r="AR14" i="18"/>
  <c r="AQ14" i="18"/>
  <c r="AU14" i="18"/>
  <c r="AP14" i="18"/>
  <c r="BA14" i="18"/>
  <c r="AZ14" i="18"/>
  <c r="AY14" i="18"/>
  <c r="AX14" i="18"/>
  <c r="AW14" i="18"/>
  <c r="AO13" i="17"/>
  <c r="O13" i="17"/>
  <c r="AP14" i="17"/>
  <c r="BA14" i="17"/>
  <c r="AZ14" i="17"/>
  <c r="AW14" i="17"/>
  <c r="AV14" i="17"/>
  <c r="AU14" i="17"/>
  <c r="AT14" i="17"/>
  <c r="AS14" i="17"/>
  <c r="AQ14" i="17"/>
  <c r="AR14" i="17"/>
  <c r="AX14" i="17"/>
  <c r="AY14" i="17"/>
  <c r="AM15" i="17"/>
  <c r="AI16" i="17" a="1"/>
  <c r="AI16" i="17" s="1"/>
  <c r="AM18" i="16"/>
  <c r="AI19" i="16" a="1"/>
  <c r="AI19" i="16" s="1"/>
  <c r="O16" i="16"/>
  <c r="AO16" i="16"/>
  <c r="AQ17" i="16"/>
  <c r="AZ17" i="16"/>
  <c r="AU17" i="16"/>
  <c r="AS17" i="16"/>
  <c r="AT17" i="16"/>
  <c r="AR17" i="16"/>
  <c r="AP17" i="16"/>
  <c r="AX17" i="16"/>
  <c r="AV17" i="16"/>
  <c r="BA17" i="16"/>
  <c r="AY17" i="16"/>
  <c r="AW17" i="16"/>
  <c r="AI17" i="15" a="1"/>
  <c r="AI17" i="15" s="1"/>
  <c r="AM17" i="15" s="1"/>
  <c r="AT16" i="15"/>
  <c r="AS16" i="15"/>
  <c r="AZ16" i="15"/>
  <c r="AY16" i="15"/>
  <c r="AV16" i="15"/>
  <c r="AU16" i="15"/>
  <c r="AP16" i="15"/>
  <c r="BA16" i="15"/>
  <c r="AX16" i="15"/>
  <c r="AW16" i="15"/>
  <c r="AR16" i="15"/>
  <c r="AQ16" i="15"/>
  <c r="O15" i="15"/>
  <c r="AO15" i="15"/>
  <c r="AY13" i="1"/>
  <c r="AX13" i="1"/>
  <c r="AV13" i="1"/>
  <c r="AT13" i="1"/>
  <c r="AR13" i="1"/>
  <c r="AP13" i="1"/>
  <c r="O13" i="1" s="1"/>
  <c r="BA13" i="1"/>
  <c r="AU13" i="1"/>
  <c r="AW13" i="1"/>
  <c r="AS13" i="1"/>
  <c r="AZ13" i="1"/>
  <c r="AQ13" i="1"/>
  <c r="AM14" i="1"/>
  <c r="AO12" i="1"/>
  <c r="AM17" i="21" l="1"/>
  <c r="AI18" i="21" a="1"/>
  <c r="AI18" i="21" s="1"/>
  <c r="O15" i="21"/>
  <c r="AO15" i="21"/>
  <c r="AS16" i="21"/>
  <c r="AQ16" i="21"/>
  <c r="AR16" i="21"/>
  <c r="AP16" i="21"/>
  <c r="AV16" i="21"/>
  <c r="AU16" i="21"/>
  <c r="AT16" i="21"/>
  <c r="AY16" i="21"/>
  <c r="BA16" i="21"/>
  <c r="AZ16" i="21"/>
  <c r="AX16" i="21"/>
  <c r="AW16" i="21"/>
  <c r="AO16" i="20"/>
  <c r="O16" i="20"/>
  <c r="AS17" i="20"/>
  <c r="AR17" i="20"/>
  <c r="AQ17" i="20"/>
  <c r="AP17" i="20"/>
  <c r="BA17" i="20"/>
  <c r="AW17" i="20"/>
  <c r="AU17" i="20"/>
  <c r="AT17" i="20"/>
  <c r="AX17" i="20"/>
  <c r="AY17" i="20"/>
  <c r="AZ17" i="20"/>
  <c r="AV17" i="20"/>
  <c r="AM18" i="20"/>
  <c r="AI19" i="20" a="1"/>
  <c r="AI19" i="20" s="1"/>
  <c r="AU15" i="19"/>
  <c r="AS15" i="19"/>
  <c r="AY15" i="19"/>
  <c r="AR15" i="19"/>
  <c r="AW15" i="19"/>
  <c r="BA15" i="19"/>
  <c r="AX15" i="19"/>
  <c r="AV15" i="19"/>
  <c r="AT15" i="19"/>
  <c r="AQ15" i="19"/>
  <c r="AP15" i="19"/>
  <c r="AZ15" i="19"/>
  <c r="AZ16" i="19"/>
  <c r="AW16" i="19"/>
  <c r="AV16" i="19"/>
  <c r="AU16" i="19"/>
  <c r="AR16" i="19"/>
  <c r="AS16" i="19"/>
  <c r="AP16" i="19"/>
  <c r="BA16" i="19"/>
  <c r="AQ16" i="19"/>
  <c r="AT16" i="19"/>
  <c r="AY16" i="19"/>
  <c r="AX16" i="19"/>
  <c r="AI17" i="19" a="1"/>
  <c r="AI17" i="19" s="1"/>
  <c r="AM17" i="19" s="1"/>
  <c r="AM16" i="18"/>
  <c r="AI17" i="18" a="1"/>
  <c r="AI17" i="18" s="1"/>
  <c r="O14" i="18"/>
  <c r="AO14" i="18"/>
  <c r="AP15" i="18"/>
  <c r="AT15" i="18"/>
  <c r="AR15" i="18"/>
  <c r="AQ15" i="18"/>
  <c r="AS15" i="18"/>
  <c r="BA15" i="18"/>
  <c r="AZ15" i="18"/>
  <c r="AY15" i="18"/>
  <c r="AX15" i="18"/>
  <c r="AW15" i="18"/>
  <c r="AU15" i="18"/>
  <c r="AV15" i="18"/>
  <c r="AZ15" i="17"/>
  <c r="AY15" i="17"/>
  <c r="BA15" i="17"/>
  <c r="AX15" i="17"/>
  <c r="AP15" i="17"/>
  <c r="AS15" i="17"/>
  <c r="AR15" i="17"/>
  <c r="AQ15" i="17"/>
  <c r="AU15" i="17"/>
  <c r="AW15" i="17"/>
  <c r="AV15" i="17"/>
  <c r="AT15" i="17"/>
  <c r="AM16" i="17"/>
  <c r="AI17" i="17" a="1"/>
  <c r="AI17" i="17" s="1"/>
  <c r="O14" i="17"/>
  <c r="AO14" i="17"/>
  <c r="BA18" i="16"/>
  <c r="AV18" i="16"/>
  <c r="AS18" i="16"/>
  <c r="AQ18" i="16"/>
  <c r="AR18" i="16"/>
  <c r="AP18" i="16"/>
  <c r="AZ18" i="16"/>
  <c r="AW18" i="16"/>
  <c r="AU18" i="16"/>
  <c r="AT18" i="16"/>
  <c r="AY18" i="16"/>
  <c r="AX18" i="16"/>
  <c r="AM19" i="16"/>
  <c r="AI20" i="16" a="1"/>
  <c r="AI20" i="16" s="1"/>
  <c r="O17" i="16"/>
  <c r="AO17" i="16"/>
  <c r="AI18" i="15" a="1"/>
  <c r="AI18" i="15" s="1"/>
  <c r="AM18" i="15" s="1"/>
  <c r="AX17" i="15"/>
  <c r="AW17" i="15"/>
  <c r="AZ17" i="15"/>
  <c r="AY17" i="15"/>
  <c r="AV17" i="15"/>
  <c r="BA17" i="15"/>
  <c r="AU17" i="15"/>
  <c r="AT17" i="15"/>
  <c r="AS17" i="15"/>
  <c r="AR17" i="15"/>
  <c r="AQ17" i="15"/>
  <c r="AP17" i="15"/>
  <c r="O16" i="15"/>
  <c r="AO16" i="15"/>
  <c r="AY14" i="1"/>
  <c r="AT14" i="1"/>
  <c r="AU14" i="1"/>
  <c r="BA14" i="1"/>
  <c r="AV14" i="1"/>
  <c r="AR14" i="1"/>
  <c r="AX14" i="1"/>
  <c r="AW14" i="1"/>
  <c r="AS14" i="1"/>
  <c r="AZ14" i="1"/>
  <c r="AP14" i="1"/>
  <c r="O14" i="1" s="1"/>
  <c r="AQ14" i="1"/>
  <c r="AM15" i="1"/>
  <c r="AO13" i="1"/>
  <c r="AO16" i="21" l="1"/>
  <c r="O16" i="21"/>
  <c r="AM18" i="21"/>
  <c r="AI19" i="21" a="1"/>
  <c r="AI19" i="21" s="1"/>
  <c r="BA17" i="21"/>
  <c r="AS17" i="21"/>
  <c r="AR17" i="21"/>
  <c r="AQ17" i="21"/>
  <c r="AP17" i="21"/>
  <c r="AX17" i="21"/>
  <c r="AW17" i="21"/>
  <c r="AY17" i="21"/>
  <c r="AZ17" i="21"/>
  <c r="AV17" i="21"/>
  <c r="AU17" i="21"/>
  <c r="AT17" i="21"/>
  <c r="AO17" i="20"/>
  <c r="O17" i="20"/>
  <c r="AM19" i="20"/>
  <c r="AI20" i="20" a="1"/>
  <c r="AI20" i="20" s="1"/>
  <c r="AW18" i="20"/>
  <c r="BA18" i="20"/>
  <c r="AZ18" i="20"/>
  <c r="AY18" i="20"/>
  <c r="AX18" i="20"/>
  <c r="AV18" i="20"/>
  <c r="AU18" i="20"/>
  <c r="AT18" i="20"/>
  <c r="AS18" i="20"/>
  <c r="AP18" i="20"/>
  <c r="AQ18" i="20"/>
  <c r="AR18" i="20"/>
  <c r="AI18" i="19" a="1"/>
  <c r="AI18" i="19" s="1"/>
  <c r="AM18" i="19" s="1"/>
  <c r="O16" i="19"/>
  <c r="AO16" i="19"/>
  <c r="AO15" i="19"/>
  <c r="O15" i="19"/>
  <c r="AW17" i="19"/>
  <c r="AS17" i="19"/>
  <c r="AP17" i="19"/>
  <c r="AY17" i="19"/>
  <c r="AV17" i="19"/>
  <c r="AQ17" i="19"/>
  <c r="AT17" i="19"/>
  <c r="AR17" i="19"/>
  <c r="BA17" i="19"/>
  <c r="AU17" i="19"/>
  <c r="AZ17" i="19"/>
  <c r="AX17" i="19"/>
  <c r="AM17" i="18"/>
  <c r="AI18" i="18" a="1"/>
  <c r="AI18" i="18" s="1"/>
  <c r="AO15" i="18"/>
  <c r="O15" i="18"/>
  <c r="AX16" i="18"/>
  <c r="AQ16" i="18"/>
  <c r="AP16" i="18"/>
  <c r="BA16" i="18"/>
  <c r="AY16" i="18"/>
  <c r="AZ16" i="18"/>
  <c r="AW16" i="18"/>
  <c r="AV16" i="18"/>
  <c r="AU16" i="18"/>
  <c r="AT16" i="18"/>
  <c r="AS16" i="18"/>
  <c r="AR16" i="18"/>
  <c r="AT16" i="17"/>
  <c r="AV16" i="17"/>
  <c r="BA16" i="17"/>
  <c r="AY16" i="17"/>
  <c r="AX16" i="17"/>
  <c r="AU16" i="17"/>
  <c r="AQ16" i="17"/>
  <c r="AP16" i="17"/>
  <c r="AS16" i="17"/>
  <c r="AR16" i="17"/>
  <c r="AZ16" i="17"/>
  <c r="AW16" i="17"/>
  <c r="AM17" i="17"/>
  <c r="AI18" i="17" a="1"/>
  <c r="AI18" i="17" s="1"/>
  <c r="O15" i="17"/>
  <c r="AO15" i="17"/>
  <c r="AO18" i="16"/>
  <c r="O18" i="16"/>
  <c r="AU19" i="16"/>
  <c r="AR19" i="16"/>
  <c r="AQ19" i="16"/>
  <c r="AS19" i="16"/>
  <c r="AP19" i="16"/>
  <c r="BA19" i="16"/>
  <c r="AW19" i="16"/>
  <c r="AV19" i="16"/>
  <c r="AT19" i="16"/>
  <c r="AZ19" i="16"/>
  <c r="AY19" i="16"/>
  <c r="AX19" i="16"/>
  <c r="AM20" i="16"/>
  <c r="AI21" i="16" a="1"/>
  <c r="AI21" i="16" s="1"/>
  <c r="AI19" i="15" a="1"/>
  <c r="AI19" i="15" s="1"/>
  <c r="AI20" i="15" s="1" a="1"/>
  <c r="AI20" i="15" s="1"/>
  <c r="AO17" i="15"/>
  <c r="O17" i="15"/>
  <c r="AX18" i="15"/>
  <c r="AW18" i="15"/>
  <c r="AU18" i="15"/>
  <c r="AT18" i="15"/>
  <c r="BA18" i="15"/>
  <c r="AV18" i="15"/>
  <c r="AQ18" i="15"/>
  <c r="AP18" i="15"/>
  <c r="AZ18" i="15"/>
  <c r="AS18" i="15"/>
  <c r="AR18" i="15"/>
  <c r="AY18" i="15"/>
  <c r="AY15" i="1"/>
  <c r="AX15" i="1"/>
  <c r="AV15" i="1"/>
  <c r="AT15" i="1"/>
  <c r="AR15" i="1"/>
  <c r="AW15" i="1"/>
  <c r="BA15" i="1"/>
  <c r="AU15" i="1"/>
  <c r="AZ15" i="1"/>
  <c r="AS15" i="1"/>
  <c r="AP15" i="1"/>
  <c r="O15" i="1" s="1"/>
  <c r="AQ15" i="1"/>
  <c r="AM16" i="1"/>
  <c r="AO14" i="1"/>
  <c r="AO17" i="21" l="1"/>
  <c r="O17" i="21"/>
  <c r="AM19" i="21"/>
  <c r="AI20" i="21" a="1"/>
  <c r="AI20" i="21" s="1"/>
  <c r="AW18" i="21"/>
  <c r="AV18" i="21"/>
  <c r="AU18" i="21"/>
  <c r="AS18" i="21"/>
  <c r="AR18" i="21"/>
  <c r="AQ18" i="21"/>
  <c r="AP18" i="21"/>
  <c r="AY18" i="21"/>
  <c r="BA18" i="21"/>
  <c r="AZ18" i="21"/>
  <c r="AX18" i="21"/>
  <c r="AT18" i="21"/>
  <c r="AQ19" i="20"/>
  <c r="AX19" i="20"/>
  <c r="BA19" i="20"/>
  <c r="AZ19" i="20"/>
  <c r="AY19" i="20"/>
  <c r="AT19" i="20"/>
  <c r="AV19" i="20"/>
  <c r="AR19" i="20"/>
  <c r="AS19" i="20"/>
  <c r="AW19" i="20"/>
  <c r="AU19" i="20"/>
  <c r="AP19" i="20"/>
  <c r="AM20" i="20"/>
  <c r="AI21" i="20" a="1"/>
  <c r="AI21" i="20" s="1"/>
  <c r="O18" i="20"/>
  <c r="AO18" i="20"/>
  <c r="AO17" i="19"/>
  <c r="O17" i="19"/>
  <c r="AI19" i="19" a="1"/>
  <c r="AI19" i="19" s="1"/>
  <c r="AM19" i="19" s="1"/>
  <c r="AT18" i="19"/>
  <c r="AQ18" i="19"/>
  <c r="AY18" i="19"/>
  <c r="BA18" i="19"/>
  <c r="AR18" i="19"/>
  <c r="AX18" i="19"/>
  <c r="AP18" i="19"/>
  <c r="AZ18" i="19"/>
  <c r="AW18" i="19"/>
  <c r="AV18" i="19"/>
  <c r="AU18" i="19"/>
  <c r="AS18" i="19"/>
  <c r="AM18" i="18"/>
  <c r="AI19" i="18" a="1"/>
  <c r="AI19" i="18" s="1"/>
  <c r="AO16" i="18"/>
  <c r="O16" i="18"/>
  <c r="AR17" i="18"/>
  <c r="AX17" i="18"/>
  <c r="AT17" i="18"/>
  <c r="AS17" i="18"/>
  <c r="AP17" i="18"/>
  <c r="AQ17" i="18"/>
  <c r="BA17" i="18"/>
  <c r="AU17" i="18"/>
  <c r="AV17" i="18"/>
  <c r="AZ17" i="18"/>
  <c r="AY17" i="18"/>
  <c r="AW17" i="18"/>
  <c r="AR17" i="17"/>
  <c r="AY17" i="17"/>
  <c r="AW17" i="17"/>
  <c r="AV17" i="17"/>
  <c r="AZ17" i="17"/>
  <c r="AX17" i="17"/>
  <c r="BA17" i="17"/>
  <c r="AU17" i="17"/>
  <c r="AT17" i="17"/>
  <c r="AS17" i="17"/>
  <c r="AQ17" i="17"/>
  <c r="AP17" i="17"/>
  <c r="AM18" i="17"/>
  <c r="AI19" i="17" a="1"/>
  <c r="AI19" i="17" s="1"/>
  <c r="O16" i="17"/>
  <c r="AO16" i="17"/>
  <c r="AM21" i="16"/>
  <c r="AI22" i="16" a="1"/>
  <c r="AI22" i="16" s="1"/>
  <c r="AT20" i="16"/>
  <c r="AR20" i="16"/>
  <c r="AS20" i="16"/>
  <c r="AQ20" i="16"/>
  <c r="AW20" i="16"/>
  <c r="AV20" i="16"/>
  <c r="AU20" i="16"/>
  <c r="AP20" i="16"/>
  <c r="BA20" i="16"/>
  <c r="AZ20" i="16"/>
  <c r="AY20" i="16"/>
  <c r="AX20" i="16"/>
  <c r="AO19" i="16"/>
  <c r="O19" i="16"/>
  <c r="AM19" i="15"/>
  <c r="AR19" i="15" s="1"/>
  <c r="AY19" i="15"/>
  <c r="O18" i="15"/>
  <c r="AO18" i="15"/>
  <c r="AM20" i="15"/>
  <c r="AI21" i="15" a="1"/>
  <c r="AI21" i="15" s="1"/>
  <c r="AW16" i="1"/>
  <c r="AU16" i="1"/>
  <c r="AS16" i="1"/>
  <c r="AQ16" i="1"/>
  <c r="AY16" i="1"/>
  <c r="AP16" i="1"/>
  <c r="O16" i="1" s="1"/>
  <c r="AZ16" i="1"/>
  <c r="BA16" i="1"/>
  <c r="AX16" i="1"/>
  <c r="AV16" i="1"/>
  <c r="AR16" i="1"/>
  <c r="AT16" i="1"/>
  <c r="AM17" i="1"/>
  <c r="AO15" i="1"/>
  <c r="AM20" i="21" l="1"/>
  <c r="AI21" i="21" a="1"/>
  <c r="AI21" i="21" s="1"/>
  <c r="AQ19" i="21"/>
  <c r="AP19" i="21"/>
  <c r="AV19" i="21"/>
  <c r="AU19" i="21"/>
  <c r="AT19" i="21"/>
  <c r="AS19" i="21"/>
  <c r="AR19" i="21"/>
  <c r="AW19" i="21"/>
  <c r="BA19" i="21"/>
  <c r="AY19" i="21"/>
  <c r="AZ19" i="21"/>
  <c r="AX19" i="21"/>
  <c r="O18" i="21"/>
  <c r="AO18" i="21"/>
  <c r="O19" i="20"/>
  <c r="AO19" i="20"/>
  <c r="AW20" i="20"/>
  <c r="AT20" i="20"/>
  <c r="BA20" i="20"/>
  <c r="AZ20" i="20"/>
  <c r="AY20" i="20"/>
  <c r="AU20" i="20"/>
  <c r="AS20" i="20"/>
  <c r="AP20" i="20"/>
  <c r="AR20" i="20"/>
  <c r="AQ20" i="20"/>
  <c r="AV20" i="20"/>
  <c r="AX20" i="20"/>
  <c r="AM21" i="20"/>
  <c r="AI22" i="20" a="1"/>
  <c r="AI22" i="20" s="1"/>
  <c r="AZ19" i="19"/>
  <c r="AS19" i="19"/>
  <c r="AX19" i="19"/>
  <c r="AW19" i="19"/>
  <c r="AP19" i="19"/>
  <c r="AU19" i="19"/>
  <c r="BA19" i="19"/>
  <c r="AY19" i="19"/>
  <c r="AV19" i="19"/>
  <c r="AT19" i="19"/>
  <c r="AQ19" i="19"/>
  <c r="AR19" i="19"/>
  <c r="AO18" i="19"/>
  <c r="O18" i="19"/>
  <c r="AI20" i="19" a="1"/>
  <c r="AI20" i="19" s="1"/>
  <c r="AM20" i="19" s="1"/>
  <c r="O17" i="18"/>
  <c r="AO17" i="18"/>
  <c r="AM19" i="18"/>
  <c r="AI20" i="18" a="1"/>
  <c r="AI20" i="18" s="1"/>
  <c r="AT18" i="18"/>
  <c r="BA18" i="18"/>
  <c r="AZ18" i="18"/>
  <c r="AY18" i="18"/>
  <c r="AX18" i="18"/>
  <c r="AW18" i="18"/>
  <c r="AV18" i="18"/>
  <c r="AU18" i="18"/>
  <c r="AS18" i="18"/>
  <c r="AR18" i="18"/>
  <c r="AQ18" i="18"/>
  <c r="AP18" i="18"/>
  <c r="AM19" i="17"/>
  <c r="AI20" i="17" a="1"/>
  <c r="AI20" i="17" s="1"/>
  <c r="AX18" i="17"/>
  <c r="AV18" i="17"/>
  <c r="AT18" i="17"/>
  <c r="AS18" i="17"/>
  <c r="AZ18" i="17"/>
  <c r="AY18" i="17"/>
  <c r="AW18" i="17"/>
  <c r="AU18" i="17"/>
  <c r="AR18" i="17"/>
  <c r="AQ18" i="17"/>
  <c r="AP18" i="17"/>
  <c r="BA18" i="17"/>
  <c r="O17" i="17"/>
  <c r="AO17" i="17"/>
  <c r="AM22" i="16"/>
  <c r="AI23" i="16" a="1"/>
  <c r="AI23" i="16" s="1"/>
  <c r="AY21" i="16"/>
  <c r="BA21" i="16"/>
  <c r="AT21" i="16"/>
  <c r="AR21" i="16"/>
  <c r="AS21" i="16"/>
  <c r="AQ21" i="16"/>
  <c r="AP21" i="16"/>
  <c r="AZ21" i="16"/>
  <c r="AX21" i="16"/>
  <c r="AW21" i="16"/>
  <c r="AU21" i="16"/>
  <c r="AV21" i="16"/>
  <c r="AO20" i="16"/>
  <c r="O20" i="16"/>
  <c r="AW19" i="15"/>
  <c r="AT19" i="15"/>
  <c r="AV19" i="15"/>
  <c r="AZ19" i="15"/>
  <c r="AS19" i="15"/>
  <c r="AU19" i="15"/>
  <c r="BA19" i="15"/>
  <c r="AX19" i="15"/>
  <c r="AP19" i="15"/>
  <c r="AO19" i="15" s="1"/>
  <c r="AQ19" i="15"/>
  <c r="BA20" i="15"/>
  <c r="AS20" i="15"/>
  <c r="AR20" i="15"/>
  <c r="AY20" i="15"/>
  <c r="AX20" i="15"/>
  <c r="AZ20" i="15"/>
  <c r="AW20" i="15"/>
  <c r="AQ20" i="15"/>
  <c r="AU20" i="15"/>
  <c r="AP20" i="15"/>
  <c r="AV20" i="15"/>
  <c r="AT20" i="15"/>
  <c r="AM21" i="15"/>
  <c r="AI22" i="15" a="1"/>
  <c r="AI22" i="15" s="1"/>
  <c r="AW17" i="1"/>
  <c r="AU17" i="1"/>
  <c r="AS17" i="1"/>
  <c r="AQ17" i="1"/>
  <c r="AY17" i="1"/>
  <c r="AP17" i="1"/>
  <c r="O17" i="1" s="1"/>
  <c r="AT17" i="1"/>
  <c r="AV17" i="1"/>
  <c r="BA17" i="1"/>
  <c r="AX17" i="1"/>
  <c r="AZ17" i="1"/>
  <c r="AR17" i="1"/>
  <c r="AM18" i="1"/>
  <c r="AO16" i="1"/>
  <c r="AO19" i="21" l="1"/>
  <c r="O19" i="21"/>
  <c r="AM21" i="21"/>
  <c r="AI22" i="21" a="1"/>
  <c r="AI22" i="21" s="1"/>
  <c r="AU20" i="21"/>
  <c r="BA20" i="21"/>
  <c r="AZ20" i="21"/>
  <c r="AW20" i="21"/>
  <c r="AV20" i="21"/>
  <c r="AT20" i="21"/>
  <c r="AS20" i="21"/>
  <c r="AR20" i="21"/>
  <c r="AY20" i="21"/>
  <c r="AQ20" i="21"/>
  <c r="AP20" i="21"/>
  <c r="AX20" i="21"/>
  <c r="O20" i="20"/>
  <c r="AO20" i="20"/>
  <c r="AQ21" i="20"/>
  <c r="AX21" i="20"/>
  <c r="AS21" i="20"/>
  <c r="BA21" i="20"/>
  <c r="AZ21" i="20"/>
  <c r="AY21" i="20"/>
  <c r="AW21" i="20"/>
  <c r="AU21" i="20"/>
  <c r="AV21" i="20"/>
  <c r="AT21" i="20"/>
  <c r="AR21" i="20"/>
  <c r="AP21" i="20"/>
  <c r="AM22" i="20"/>
  <c r="AI23" i="20" a="1"/>
  <c r="AI23" i="20" s="1"/>
  <c r="O19" i="19"/>
  <c r="AO19" i="19"/>
  <c r="AY20" i="19"/>
  <c r="AX20" i="19"/>
  <c r="BA20" i="19"/>
  <c r="AW20" i="19"/>
  <c r="AV20" i="19"/>
  <c r="AU20" i="19"/>
  <c r="AT20" i="19"/>
  <c r="AZ20" i="19"/>
  <c r="AQ20" i="19"/>
  <c r="AS20" i="19"/>
  <c r="AR20" i="19"/>
  <c r="AP20" i="19"/>
  <c r="AI21" i="19" a="1"/>
  <c r="AI21" i="19" s="1"/>
  <c r="AM21" i="19" s="1"/>
  <c r="AM20" i="18"/>
  <c r="AI21" i="18" a="1"/>
  <c r="AI21" i="18" s="1"/>
  <c r="AV19" i="18"/>
  <c r="AP19" i="18"/>
  <c r="BA19" i="18"/>
  <c r="AZ19" i="18"/>
  <c r="AT19" i="18"/>
  <c r="AS19" i="18"/>
  <c r="AQ19" i="18"/>
  <c r="AR19" i="18"/>
  <c r="AY19" i="18"/>
  <c r="AX19" i="18"/>
  <c r="AW19" i="18"/>
  <c r="AU19" i="18"/>
  <c r="AO18" i="18"/>
  <c r="O18" i="18"/>
  <c r="AM20" i="17"/>
  <c r="AI21" i="17" a="1"/>
  <c r="AI21" i="17" s="1"/>
  <c r="AR19" i="17"/>
  <c r="AZ19" i="17"/>
  <c r="AU19" i="17"/>
  <c r="AS19" i="17"/>
  <c r="AQ19" i="17"/>
  <c r="AT19" i="17"/>
  <c r="AP19" i="17"/>
  <c r="AX19" i="17"/>
  <c r="AW19" i="17"/>
  <c r="AV19" i="17"/>
  <c r="BA19" i="17"/>
  <c r="AY19" i="17"/>
  <c r="AO18" i="17"/>
  <c r="O18" i="17"/>
  <c r="AS22" i="16"/>
  <c r="AX22" i="16"/>
  <c r="AW22" i="16"/>
  <c r="AU22" i="16"/>
  <c r="AR22" i="16"/>
  <c r="AT22" i="16"/>
  <c r="AQ22" i="16"/>
  <c r="AZ22" i="16"/>
  <c r="AY22" i="16"/>
  <c r="AV22" i="16"/>
  <c r="AP22" i="16"/>
  <c r="BA22" i="16"/>
  <c r="O21" i="16"/>
  <c r="AO21" i="16"/>
  <c r="AM23" i="16"/>
  <c r="AI24" i="16" a="1"/>
  <c r="AI24" i="16" s="1"/>
  <c r="O19" i="15"/>
  <c r="AO20" i="15"/>
  <c r="O20" i="15"/>
  <c r="AM22" i="15"/>
  <c r="AI23" i="15" a="1"/>
  <c r="AI23" i="15" s="1"/>
  <c r="AV21" i="15"/>
  <c r="AU21" i="15"/>
  <c r="AQ21" i="15"/>
  <c r="AP21" i="15"/>
  <c r="AS21" i="15"/>
  <c r="AR21" i="15"/>
  <c r="AZ21" i="15"/>
  <c r="AY21" i="15"/>
  <c r="AW21" i="15"/>
  <c r="BA21" i="15"/>
  <c r="AX21" i="15"/>
  <c r="AT21" i="15"/>
  <c r="AW18" i="1"/>
  <c r="AU18" i="1"/>
  <c r="AS18" i="1"/>
  <c r="AQ18" i="1"/>
  <c r="AZ18" i="1"/>
  <c r="AV18" i="1"/>
  <c r="AP18" i="1"/>
  <c r="O18" i="1" s="1"/>
  <c r="AY18" i="1"/>
  <c r="BA18" i="1"/>
  <c r="AX18" i="1"/>
  <c r="AR18" i="1"/>
  <c r="AT18" i="1"/>
  <c r="AM19" i="1"/>
  <c r="AO17" i="1"/>
  <c r="O20" i="21" l="1"/>
  <c r="AO20" i="21"/>
  <c r="AM22" i="21"/>
  <c r="AI23" i="21" a="1"/>
  <c r="AI23" i="21" s="1"/>
  <c r="AX21" i="21"/>
  <c r="AW21" i="21"/>
  <c r="AV21" i="21"/>
  <c r="BA21" i="21"/>
  <c r="AZ21" i="21"/>
  <c r="AY21" i="21"/>
  <c r="AU21" i="21"/>
  <c r="AT21" i="21"/>
  <c r="AS21" i="21"/>
  <c r="AP21" i="21"/>
  <c r="AQ21" i="21"/>
  <c r="AR21" i="21"/>
  <c r="AM23" i="20"/>
  <c r="AI24" i="20" a="1"/>
  <c r="AI24" i="20" s="1"/>
  <c r="O21" i="20"/>
  <c r="AO21" i="20"/>
  <c r="BA22" i="20"/>
  <c r="AT22" i="20"/>
  <c r="AQ22" i="20"/>
  <c r="AZ22" i="20"/>
  <c r="AR22" i="20"/>
  <c r="AP22" i="20"/>
  <c r="AX22" i="20"/>
  <c r="AY22" i="20"/>
  <c r="AS22" i="20"/>
  <c r="AV22" i="20"/>
  <c r="AU22" i="20"/>
  <c r="AW22" i="20"/>
  <c r="AO20" i="19"/>
  <c r="O20" i="19"/>
  <c r="AI22" i="19" a="1"/>
  <c r="AI22" i="19" s="1"/>
  <c r="AM22" i="19" s="1"/>
  <c r="AV21" i="19"/>
  <c r="AU21" i="19"/>
  <c r="AX21" i="19"/>
  <c r="AY21" i="19"/>
  <c r="AQ21" i="19"/>
  <c r="AP21" i="19"/>
  <c r="AW21" i="19"/>
  <c r="BA21" i="19"/>
  <c r="AZ21" i="19"/>
  <c r="AT21" i="19"/>
  <c r="AS21" i="19"/>
  <c r="AR21" i="19"/>
  <c r="AM21" i="18"/>
  <c r="AI22" i="18" a="1"/>
  <c r="AI22" i="18" s="1"/>
  <c r="AP20" i="18"/>
  <c r="BA20" i="18"/>
  <c r="AY20" i="18"/>
  <c r="AZ20" i="18"/>
  <c r="AX20" i="18"/>
  <c r="AV20" i="18"/>
  <c r="AU20" i="18"/>
  <c r="AT20" i="18"/>
  <c r="AS20" i="18"/>
  <c r="AR20" i="18"/>
  <c r="AQ20" i="18"/>
  <c r="AW20" i="18"/>
  <c r="O19" i="18"/>
  <c r="AO19" i="18"/>
  <c r="AO19" i="17"/>
  <c r="O19" i="17"/>
  <c r="AV20" i="17"/>
  <c r="AS20" i="17"/>
  <c r="AQ20" i="17"/>
  <c r="AP20" i="17"/>
  <c r="AZ20" i="17"/>
  <c r="AW20" i="17"/>
  <c r="AU20" i="17"/>
  <c r="AY20" i="17"/>
  <c r="AX20" i="17"/>
  <c r="BA20" i="17"/>
  <c r="AR20" i="17"/>
  <c r="AT20" i="17"/>
  <c r="AM21" i="17"/>
  <c r="AI22" i="17" a="1"/>
  <c r="AI22" i="17" s="1"/>
  <c r="AM24" i="16"/>
  <c r="AI25" i="16" a="1"/>
  <c r="AI25" i="16" s="1"/>
  <c r="O22" i="16"/>
  <c r="AO22" i="16"/>
  <c r="AT23" i="16"/>
  <c r="AS23" i="16"/>
  <c r="AW23" i="16"/>
  <c r="AU23" i="16"/>
  <c r="AV23" i="16"/>
  <c r="AR23" i="16"/>
  <c r="AQ23" i="16"/>
  <c r="AP23" i="16"/>
  <c r="AZ23" i="16"/>
  <c r="BA23" i="16"/>
  <c r="AY23" i="16"/>
  <c r="AX23" i="16"/>
  <c r="AM23" i="15"/>
  <c r="AI24" i="15" a="1"/>
  <c r="AI24" i="15" s="1"/>
  <c r="AO21" i="15"/>
  <c r="O21" i="15"/>
  <c r="AP22" i="15"/>
  <c r="AQ22" i="15"/>
  <c r="AW22" i="15"/>
  <c r="AV22" i="15"/>
  <c r="AY22" i="15"/>
  <c r="AT22" i="15"/>
  <c r="AX22" i="15"/>
  <c r="AU22" i="15"/>
  <c r="AS22" i="15"/>
  <c r="BA22" i="15"/>
  <c r="AZ22" i="15"/>
  <c r="AR22" i="15"/>
  <c r="AZ19" i="1"/>
  <c r="AW19" i="1"/>
  <c r="AU19" i="1"/>
  <c r="AS19" i="1"/>
  <c r="AQ19" i="1"/>
  <c r="AR19" i="1"/>
  <c r="AX19" i="1"/>
  <c r="AP19" i="1"/>
  <c r="O19" i="1" s="1"/>
  <c r="BA19" i="1"/>
  <c r="AY19" i="1"/>
  <c r="AT19" i="1"/>
  <c r="AV19" i="1"/>
  <c r="AM20" i="1"/>
  <c r="AO18" i="1"/>
  <c r="AM23" i="21" l="1"/>
  <c r="AI24" i="21" a="1"/>
  <c r="AI24" i="21" s="1"/>
  <c r="AY22" i="21"/>
  <c r="AT22" i="21"/>
  <c r="AS22" i="21"/>
  <c r="AR22" i="21"/>
  <c r="BA22" i="21"/>
  <c r="AV22" i="21"/>
  <c r="AU22" i="21"/>
  <c r="AQ22" i="21"/>
  <c r="AP22" i="21"/>
  <c r="AX22" i="21"/>
  <c r="AW22" i="21"/>
  <c r="AZ22" i="21"/>
  <c r="AO21" i="21"/>
  <c r="O21" i="21"/>
  <c r="O22" i="20"/>
  <c r="AO22" i="20"/>
  <c r="AU23" i="20"/>
  <c r="AP23" i="20"/>
  <c r="BA23" i="20"/>
  <c r="AZ23" i="20"/>
  <c r="BB23" i="20" s="1"/>
  <c r="AW23" i="20"/>
  <c r="AY23" i="20"/>
  <c r="AX23" i="20"/>
  <c r="AV23" i="20"/>
  <c r="AQ23" i="20"/>
  <c r="AT23" i="20"/>
  <c r="AS23" i="20"/>
  <c r="AR23" i="20"/>
  <c r="AM24" i="20"/>
  <c r="AI25" i="20" a="1"/>
  <c r="AI25" i="20" s="1"/>
  <c r="AT22" i="19"/>
  <c r="AP22" i="19"/>
  <c r="AV22" i="19"/>
  <c r="AU22" i="19"/>
  <c r="BA22" i="19"/>
  <c r="AY22" i="19"/>
  <c r="AZ22" i="19"/>
  <c r="AX22" i="19"/>
  <c r="AW22" i="19"/>
  <c r="AR22" i="19"/>
  <c r="AS22" i="19"/>
  <c r="AQ22" i="19"/>
  <c r="AI23" i="19" a="1"/>
  <c r="AI23" i="19" s="1"/>
  <c r="AM23" i="19" s="1"/>
  <c r="AO21" i="19"/>
  <c r="O21" i="19"/>
  <c r="O20" i="18"/>
  <c r="AO20" i="18"/>
  <c r="AM22" i="18"/>
  <c r="AI23" i="18" a="1"/>
  <c r="AI23" i="18" s="1"/>
  <c r="AZ21" i="18"/>
  <c r="AY21" i="18"/>
  <c r="BA21" i="18"/>
  <c r="AX21" i="18"/>
  <c r="AW21" i="18"/>
  <c r="AV21" i="18"/>
  <c r="AU21" i="18"/>
  <c r="AR21" i="18"/>
  <c r="AQ21" i="18"/>
  <c r="AP21" i="18"/>
  <c r="AT21" i="18"/>
  <c r="AS21" i="18"/>
  <c r="O20" i="17"/>
  <c r="AO20" i="17"/>
  <c r="AM22" i="17"/>
  <c r="AI23" i="17" a="1"/>
  <c r="AI23" i="17" s="1"/>
  <c r="AV21" i="17"/>
  <c r="AR21" i="17"/>
  <c r="AQ21" i="17"/>
  <c r="BA21" i="17"/>
  <c r="AW21" i="17"/>
  <c r="AZ21" i="17"/>
  <c r="AY21" i="17"/>
  <c r="AX21" i="17"/>
  <c r="AS21" i="17"/>
  <c r="AT21" i="17"/>
  <c r="AP21" i="17"/>
  <c r="AU21" i="17"/>
  <c r="AO23" i="16"/>
  <c r="O23" i="16"/>
  <c r="AW24" i="16"/>
  <c r="AP24" i="16"/>
  <c r="AX24" i="16"/>
  <c r="AU24" i="16"/>
  <c r="AV24" i="16"/>
  <c r="AT24" i="16"/>
  <c r="AZ24" i="16"/>
  <c r="AY24" i="16"/>
  <c r="AS24" i="16"/>
  <c r="BA24" i="16"/>
  <c r="AR24" i="16"/>
  <c r="AQ24" i="16"/>
  <c r="AM25" i="16"/>
  <c r="AI26" i="16" a="1"/>
  <c r="AI26" i="16" s="1"/>
  <c r="AR23" i="15"/>
  <c r="BA23" i="15"/>
  <c r="AP23" i="15"/>
  <c r="AZ23" i="15"/>
  <c r="BB23" i="15" s="1"/>
  <c r="AY23" i="15"/>
  <c r="AX23" i="15"/>
  <c r="AW23" i="15"/>
  <c r="AV23" i="15"/>
  <c r="AT23" i="15"/>
  <c r="AS23" i="15"/>
  <c r="AU23" i="15"/>
  <c r="AQ23" i="15"/>
  <c r="AO22" i="15"/>
  <c r="O22" i="15"/>
  <c r="AM24" i="15"/>
  <c r="AI25" i="15" a="1"/>
  <c r="AI25" i="15" s="1"/>
  <c r="BA20" i="1"/>
  <c r="AZ20" i="1"/>
  <c r="AW20" i="1"/>
  <c r="AU20" i="1"/>
  <c r="AS20" i="1"/>
  <c r="AQ20" i="1"/>
  <c r="AT20" i="1"/>
  <c r="AR20" i="1"/>
  <c r="AP20" i="1"/>
  <c r="O20" i="1" s="1"/>
  <c r="AX20" i="1"/>
  <c r="AY20" i="1"/>
  <c r="AV20" i="1"/>
  <c r="AM21" i="1"/>
  <c r="AO19" i="1"/>
  <c r="O22" i="21" l="1"/>
  <c r="AO22" i="21"/>
  <c r="AM24" i="21"/>
  <c r="AI25" i="21" a="1"/>
  <c r="AI25" i="21" s="1"/>
  <c r="AS23" i="21"/>
  <c r="AP23" i="21"/>
  <c r="AR23" i="21"/>
  <c r="BA23" i="21"/>
  <c r="AZ23" i="21"/>
  <c r="BB23" i="21" s="1"/>
  <c r="AQ23" i="21"/>
  <c r="AX23" i="21"/>
  <c r="AV23" i="21"/>
  <c r="AT23" i="21"/>
  <c r="AY23" i="21"/>
  <c r="AW23" i="21"/>
  <c r="AU23" i="21"/>
  <c r="AO23" i="20"/>
  <c r="O23" i="20"/>
  <c r="BC23" i="20"/>
  <c r="AM25" i="20"/>
  <c r="AI26" i="20" a="1"/>
  <c r="AI26" i="20" s="1"/>
  <c r="BA24" i="20"/>
  <c r="AR24" i="20"/>
  <c r="AQ24" i="20"/>
  <c r="AP24" i="20"/>
  <c r="AX24" i="20"/>
  <c r="AZ24" i="20"/>
  <c r="BB24" i="20" s="1"/>
  <c r="AY24" i="20"/>
  <c r="AT24" i="20"/>
  <c r="AS24" i="20"/>
  <c r="AV24" i="20"/>
  <c r="AW24" i="20"/>
  <c r="AU24" i="20"/>
  <c r="AT23" i="19"/>
  <c r="AW23" i="19"/>
  <c r="BA23" i="19"/>
  <c r="BC23" i="19" s="1"/>
  <c r="AU23" i="19"/>
  <c r="AZ23" i="19"/>
  <c r="BB23" i="19" s="1"/>
  <c r="AY23" i="19"/>
  <c r="AX23" i="19"/>
  <c r="AS23" i="19"/>
  <c r="AP23" i="19"/>
  <c r="AV23" i="19"/>
  <c r="AR23" i="19"/>
  <c r="AQ23" i="19"/>
  <c r="AO22" i="19"/>
  <c r="O22" i="19"/>
  <c r="AI24" i="19" a="1"/>
  <c r="AI24" i="19" s="1"/>
  <c r="AM24" i="19" s="1"/>
  <c r="AT22" i="18"/>
  <c r="AV22" i="18"/>
  <c r="AY22" i="18"/>
  <c r="AX22" i="18"/>
  <c r="AW22" i="18"/>
  <c r="AU22" i="18"/>
  <c r="AS22" i="18"/>
  <c r="AP22" i="18"/>
  <c r="BA22" i="18"/>
  <c r="AZ22" i="18"/>
  <c r="AR22" i="18"/>
  <c r="AQ22" i="18"/>
  <c r="AM23" i="18"/>
  <c r="AI24" i="18" a="1"/>
  <c r="AI24" i="18" s="1"/>
  <c r="O21" i="18"/>
  <c r="AO21" i="18"/>
  <c r="AM23" i="17"/>
  <c r="AI24" i="17" a="1"/>
  <c r="AI24" i="17" s="1"/>
  <c r="AP22" i="17"/>
  <c r="AQ22" i="17"/>
  <c r="AS22" i="17"/>
  <c r="AR22" i="17"/>
  <c r="BA22" i="17"/>
  <c r="AZ22" i="17"/>
  <c r="AW22" i="17"/>
  <c r="AV22" i="17"/>
  <c r="AU22" i="17"/>
  <c r="AY22" i="17"/>
  <c r="AX22" i="17"/>
  <c r="AT22" i="17"/>
  <c r="AO21" i="17"/>
  <c r="O21" i="17"/>
  <c r="AX25" i="16"/>
  <c r="AR25" i="16"/>
  <c r="AZ25" i="16"/>
  <c r="BB25" i="16" s="1"/>
  <c r="AW25" i="16"/>
  <c r="AY25" i="16"/>
  <c r="AV25" i="16"/>
  <c r="AU25" i="16"/>
  <c r="AT25" i="16"/>
  <c r="AS25" i="16"/>
  <c r="AQ25" i="16"/>
  <c r="AP25" i="16"/>
  <c r="BA25" i="16"/>
  <c r="BC24" i="16"/>
  <c r="O24" i="16"/>
  <c r="AO24" i="16"/>
  <c r="BB24" i="16"/>
  <c r="AM26" i="16"/>
  <c r="AI27" i="16" a="1"/>
  <c r="AI27" i="16" s="1"/>
  <c r="AM25" i="15"/>
  <c r="AI26" i="15" a="1"/>
  <c r="AI26" i="15" s="1"/>
  <c r="AO23" i="15"/>
  <c r="O23" i="15"/>
  <c r="AX24" i="15"/>
  <c r="AW24" i="15"/>
  <c r="AQ24" i="15"/>
  <c r="AP24" i="15"/>
  <c r="AY24" i="15"/>
  <c r="AU24" i="15"/>
  <c r="AV24" i="15"/>
  <c r="AT24" i="15"/>
  <c r="AS24" i="15"/>
  <c r="BA24" i="15"/>
  <c r="AZ24" i="15"/>
  <c r="BB24" i="15" s="1"/>
  <c r="AR24" i="15"/>
  <c r="BC23" i="15"/>
  <c r="BA21" i="1"/>
  <c r="AZ21" i="1"/>
  <c r="AW21" i="1"/>
  <c r="AU21" i="1"/>
  <c r="AS21" i="1"/>
  <c r="AQ21" i="1"/>
  <c r="AY21" i="1"/>
  <c r="AV21" i="1"/>
  <c r="AT21" i="1"/>
  <c r="AR21" i="1"/>
  <c r="AP21" i="1"/>
  <c r="O21" i="1" s="1"/>
  <c r="AX21" i="1"/>
  <c r="AM22" i="1"/>
  <c r="AO20" i="1"/>
  <c r="BC23" i="21" l="1"/>
  <c r="AO23" i="21"/>
  <c r="O23" i="21"/>
  <c r="BA24" i="21"/>
  <c r="AS24" i="21"/>
  <c r="AR24" i="21"/>
  <c r="AQ24" i="21"/>
  <c r="AP24" i="21"/>
  <c r="AX24" i="21"/>
  <c r="AW24" i="21"/>
  <c r="AV24" i="21"/>
  <c r="AZ24" i="21"/>
  <c r="BB24" i="21" s="1"/>
  <c r="AY24" i="21"/>
  <c r="AT24" i="21"/>
  <c r="AU24" i="21"/>
  <c r="AM25" i="21"/>
  <c r="AI26" i="21" a="1"/>
  <c r="AI26" i="21" s="1"/>
  <c r="AM26" i="20"/>
  <c r="AI27" i="20" a="1"/>
  <c r="AI27" i="20" s="1"/>
  <c r="AO24" i="20"/>
  <c r="O24" i="20"/>
  <c r="BC24" i="20"/>
  <c r="AY25" i="20"/>
  <c r="AZ25" i="20"/>
  <c r="BB25" i="20" s="1"/>
  <c r="AW25" i="20"/>
  <c r="AV25" i="20"/>
  <c r="AU25" i="20"/>
  <c r="AT25" i="20"/>
  <c r="AS25" i="20"/>
  <c r="AR25" i="20"/>
  <c r="BA25" i="20"/>
  <c r="AX25" i="20"/>
  <c r="AQ25" i="20"/>
  <c r="AP25" i="20"/>
  <c r="AW24" i="19"/>
  <c r="BA24" i="19"/>
  <c r="BC24" i="19" s="1"/>
  <c r="AY24" i="19"/>
  <c r="AX24" i="19"/>
  <c r="AS24" i="19"/>
  <c r="AQ24" i="19"/>
  <c r="AV24" i="19"/>
  <c r="AP24" i="19"/>
  <c r="AT24" i="19"/>
  <c r="AR24" i="19"/>
  <c r="AU24" i="19"/>
  <c r="AZ24" i="19"/>
  <c r="BB24" i="19" s="1"/>
  <c r="AO23" i="19"/>
  <c r="O23" i="19"/>
  <c r="AI25" i="19" a="1"/>
  <c r="AI25" i="19" s="1"/>
  <c r="AM25" i="19" s="1"/>
  <c r="AM24" i="18"/>
  <c r="AI25" i="18" a="1"/>
  <c r="AI25" i="18" s="1"/>
  <c r="O22" i="18"/>
  <c r="AO22" i="18"/>
  <c r="AR23" i="18"/>
  <c r="AW23" i="18"/>
  <c r="AT23" i="18"/>
  <c r="AS23" i="18"/>
  <c r="AV23" i="18"/>
  <c r="AU23" i="18"/>
  <c r="AQ23" i="18"/>
  <c r="BA23" i="18"/>
  <c r="AZ23" i="18"/>
  <c r="BB23" i="18" s="1"/>
  <c r="AX23" i="18"/>
  <c r="AY23" i="18"/>
  <c r="AP23" i="18"/>
  <c r="AO22" i="17"/>
  <c r="O22" i="17"/>
  <c r="AM24" i="17"/>
  <c r="AI25" i="17" a="1"/>
  <c r="AI25" i="17" s="1"/>
  <c r="BA23" i="17"/>
  <c r="AZ23" i="17"/>
  <c r="BB23" i="17" s="1"/>
  <c r="AP23" i="17"/>
  <c r="AX23" i="17"/>
  <c r="AT23" i="17"/>
  <c r="AW23" i="17"/>
  <c r="AV23" i="17"/>
  <c r="AU23" i="17"/>
  <c r="AY23" i="17"/>
  <c r="AS23" i="17"/>
  <c r="AR23" i="17"/>
  <c r="AQ23" i="17"/>
  <c r="AO25" i="16"/>
  <c r="O25" i="16"/>
  <c r="AM27" i="16"/>
  <c r="AI28" i="16" a="1"/>
  <c r="AI28" i="16" s="1"/>
  <c r="BC25" i="16"/>
  <c r="AR26" i="16"/>
  <c r="AZ26" i="16"/>
  <c r="BA26" i="16"/>
  <c r="AY26" i="16"/>
  <c r="AX26" i="16"/>
  <c r="AW26" i="16"/>
  <c r="AV26" i="16"/>
  <c r="AS26" i="16"/>
  <c r="AU26" i="16"/>
  <c r="AT26" i="16"/>
  <c r="AQ26" i="16"/>
  <c r="AP26" i="16"/>
  <c r="AM26" i="15"/>
  <c r="AI27" i="15" a="1"/>
  <c r="AI27" i="15" s="1"/>
  <c r="AV25" i="15"/>
  <c r="AT25" i="15"/>
  <c r="AS25" i="15"/>
  <c r="AQ25" i="15"/>
  <c r="AP25" i="15"/>
  <c r="AU25" i="15"/>
  <c r="AR25" i="15"/>
  <c r="AZ25" i="15"/>
  <c r="BB25" i="15" s="1"/>
  <c r="AY25" i="15"/>
  <c r="AX25" i="15"/>
  <c r="AW25" i="15"/>
  <c r="BA25" i="15"/>
  <c r="BC24" i="15"/>
  <c r="O24" i="15"/>
  <c r="AO24" i="15"/>
  <c r="AP22" i="1"/>
  <c r="O22" i="1" s="1"/>
  <c r="BA22" i="1"/>
  <c r="AZ22" i="1"/>
  <c r="AX22" i="1"/>
  <c r="AQ22" i="1"/>
  <c r="AY22" i="1"/>
  <c r="AV22" i="1"/>
  <c r="AT22" i="1"/>
  <c r="AR22" i="1"/>
  <c r="AW22" i="1"/>
  <c r="AS22" i="1"/>
  <c r="AU22" i="1"/>
  <c r="AM23" i="1"/>
  <c r="AO21" i="1"/>
  <c r="AM26" i="21" l="1"/>
  <c r="AI27" i="21" a="1"/>
  <c r="AI27" i="21" s="1"/>
  <c r="AO24" i="21"/>
  <c r="O24" i="21"/>
  <c r="BC24" i="21"/>
  <c r="AW25" i="21"/>
  <c r="AZ25" i="21"/>
  <c r="AY25" i="21"/>
  <c r="AX25" i="21"/>
  <c r="AT25" i="21"/>
  <c r="AS25" i="21"/>
  <c r="AR25" i="21"/>
  <c r="AQ25" i="21"/>
  <c r="AP25" i="21"/>
  <c r="AV25" i="21"/>
  <c r="BA25" i="21"/>
  <c r="AU25" i="21"/>
  <c r="BC25" i="20"/>
  <c r="AM27" i="20"/>
  <c r="AI28" i="20" a="1"/>
  <c r="AI28" i="20" s="1"/>
  <c r="AO25" i="20"/>
  <c r="O25" i="20"/>
  <c r="AS26" i="20"/>
  <c r="AV26" i="20"/>
  <c r="AZ26" i="20"/>
  <c r="BA26" i="20"/>
  <c r="AY26" i="20"/>
  <c r="AX26" i="20"/>
  <c r="AR26" i="20"/>
  <c r="AW26" i="20"/>
  <c r="AQ26" i="20"/>
  <c r="AT26" i="20"/>
  <c r="AU26" i="20"/>
  <c r="AP26" i="20"/>
  <c r="AI26" i="19" a="1"/>
  <c r="AI26" i="19" s="1"/>
  <c r="AM26" i="19" s="1"/>
  <c r="O24" i="19"/>
  <c r="AO24" i="19"/>
  <c r="AQ25" i="19"/>
  <c r="AR25" i="19"/>
  <c r="AX25" i="19"/>
  <c r="AU25" i="19"/>
  <c r="AW25" i="19"/>
  <c r="AY25" i="19"/>
  <c r="AP25" i="19"/>
  <c r="AV25" i="19"/>
  <c r="AT25" i="19"/>
  <c r="AS25" i="19"/>
  <c r="AZ25" i="19"/>
  <c r="BB25" i="19" s="1"/>
  <c r="BA25" i="19"/>
  <c r="BC25" i="19" s="1"/>
  <c r="AX24" i="18"/>
  <c r="AT24" i="18"/>
  <c r="AS24" i="18"/>
  <c r="AQ24" i="18"/>
  <c r="AR24" i="18"/>
  <c r="AP24" i="18"/>
  <c r="AY24" i="18"/>
  <c r="AW24" i="18"/>
  <c r="AV24" i="18"/>
  <c r="AU24" i="18"/>
  <c r="BA24" i="18"/>
  <c r="AZ24" i="18"/>
  <c r="BB24" i="18" s="1"/>
  <c r="AO23" i="18"/>
  <c r="O23" i="18"/>
  <c r="BC23" i="18"/>
  <c r="AM25" i="18"/>
  <c r="AI26" i="18" a="1"/>
  <c r="AI26" i="18" s="1"/>
  <c r="BC23" i="17"/>
  <c r="AM25" i="17"/>
  <c r="AI26" i="17" a="1"/>
  <c r="AI26" i="17" s="1"/>
  <c r="AU24" i="17"/>
  <c r="AT24" i="17"/>
  <c r="AP24" i="17"/>
  <c r="AY24" i="17"/>
  <c r="AX24" i="17"/>
  <c r="AW24" i="17"/>
  <c r="AV24" i="17"/>
  <c r="AS24" i="17"/>
  <c r="AR24" i="17"/>
  <c r="AQ24" i="17"/>
  <c r="BA24" i="17"/>
  <c r="AZ24" i="17"/>
  <c r="AO23" i="17"/>
  <c r="O23" i="17"/>
  <c r="BB26" i="16"/>
  <c r="BC26" i="16"/>
  <c r="AM28" i="16"/>
  <c r="AI29" i="16" a="1"/>
  <c r="AI29" i="16" s="1"/>
  <c r="O26" i="16"/>
  <c r="AO26" i="16"/>
  <c r="BA27" i="16"/>
  <c r="AZ27" i="16"/>
  <c r="BB27" i="16" s="1"/>
  <c r="AW27" i="16"/>
  <c r="AQ27" i="16"/>
  <c r="AV27" i="16"/>
  <c r="AU27" i="16"/>
  <c r="AT27" i="16"/>
  <c r="AS27" i="16"/>
  <c r="AR27" i="16"/>
  <c r="AP27" i="16"/>
  <c r="AX27" i="16"/>
  <c r="AY27" i="16"/>
  <c r="AM27" i="15"/>
  <c r="AI28" i="15" a="1"/>
  <c r="AI28" i="15" s="1"/>
  <c r="AP26" i="15"/>
  <c r="AQ26" i="15"/>
  <c r="AT26" i="15"/>
  <c r="AS26" i="15"/>
  <c r="AZ26" i="15"/>
  <c r="BB26" i="15" s="1"/>
  <c r="AY26" i="15"/>
  <c r="AX26" i="15"/>
  <c r="AU26" i="15"/>
  <c r="AW26" i="15"/>
  <c r="AV26" i="15"/>
  <c r="AR26" i="15"/>
  <c r="BA26" i="15"/>
  <c r="O25" i="15"/>
  <c r="AO25" i="15"/>
  <c r="BC25" i="15"/>
  <c r="AP23" i="1"/>
  <c r="O23" i="1" s="1"/>
  <c r="BA23" i="1"/>
  <c r="AZ23" i="1"/>
  <c r="AW23" i="1"/>
  <c r="AU23" i="1"/>
  <c r="AS23" i="1"/>
  <c r="AQ23" i="1"/>
  <c r="AX23" i="1"/>
  <c r="AY23" i="1"/>
  <c r="AV23" i="1"/>
  <c r="AT23" i="1"/>
  <c r="AR23" i="1"/>
  <c r="AM24" i="1"/>
  <c r="AO22" i="1"/>
  <c r="BC25" i="21" l="1"/>
  <c r="BB25" i="21"/>
  <c r="AM27" i="21"/>
  <c r="AI28" i="21" a="1"/>
  <c r="AI28" i="21" s="1"/>
  <c r="AQ26" i="21"/>
  <c r="AV26" i="21"/>
  <c r="AU26" i="21"/>
  <c r="AT26" i="21"/>
  <c r="AZ26" i="21"/>
  <c r="BB26" i="21" s="1"/>
  <c r="AY26" i="21"/>
  <c r="AX26" i="21"/>
  <c r="AW26" i="21"/>
  <c r="AS26" i="21"/>
  <c r="AR26" i="21"/>
  <c r="AP26" i="21"/>
  <c r="BA26" i="21"/>
  <c r="O25" i="21"/>
  <c r="AO25" i="21"/>
  <c r="BC26" i="20"/>
  <c r="AM28" i="20"/>
  <c r="AI29" i="20" a="1"/>
  <c r="AI29" i="20" s="1"/>
  <c r="AR27" i="20"/>
  <c r="AZ27" i="20"/>
  <c r="BB27" i="20" s="1"/>
  <c r="AW27" i="20"/>
  <c r="AV27" i="20"/>
  <c r="AU27" i="20"/>
  <c r="AT27" i="20"/>
  <c r="AS27" i="20"/>
  <c r="AQ27" i="20"/>
  <c r="BA27" i="20"/>
  <c r="AP27" i="20"/>
  <c r="AY27" i="20"/>
  <c r="AX27" i="20"/>
  <c r="BB26" i="20"/>
  <c r="AO26" i="20"/>
  <c r="O26" i="20"/>
  <c r="O25" i="19"/>
  <c r="AO25" i="19"/>
  <c r="AI27" i="19" a="1"/>
  <c r="AI27" i="19" s="1"/>
  <c r="AM27" i="19" s="1"/>
  <c r="AT26" i="19"/>
  <c r="AZ26" i="19"/>
  <c r="BB26" i="19" s="1"/>
  <c r="AU26" i="19"/>
  <c r="AS26" i="19"/>
  <c r="AW26" i="19"/>
  <c r="AV26" i="19"/>
  <c r="BA26" i="19"/>
  <c r="BC26" i="19" s="1"/>
  <c r="AR26" i="19"/>
  <c r="AX26" i="19"/>
  <c r="AQ26" i="19"/>
  <c r="AY26" i="19"/>
  <c r="AP26" i="19"/>
  <c r="BC24" i="18"/>
  <c r="AO24" i="18"/>
  <c r="O24" i="18"/>
  <c r="AR25" i="18"/>
  <c r="AZ25" i="18"/>
  <c r="AS25" i="18"/>
  <c r="AQ25" i="18"/>
  <c r="AP25" i="18"/>
  <c r="AX25" i="18"/>
  <c r="AW25" i="18"/>
  <c r="AV25" i="18"/>
  <c r="AT25" i="18"/>
  <c r="AU25" i="18"/>
  <c r="BA25" i="18"/>
  <c r="AY25" i="18"/>
  <c r="AM26" i="18"/>
  <c r="AI27" i="18" a="1"/>
  <c r="AI27" i="18" s="1"/>
  <c r="O24" i="17"/>
  <c r="AO24" i="17"/>
  <c r="AZ25" i="17"/>
  <c r="AQ25" i="17"/>
  <c r="AU25" i="17"/>
  <c r="AP25" i="17"/>
  <c r="AT25" i="17"/>
  <c r="AS25" i="17"/>
  <c r="AR25" i="17"/>
  <c r="AX25" i="17"/>
  <c r="AW25" i="17"/>
  <c r="AV25" i="17"/>
  <c r="AY25" i="17"/>
  <c r="BA25" i="17"/>
  <c r="BB24" i="17"/>
  <c r="BC24" i="17"/>
  <c r="AM26" i="17"/>
  <c r="AI27" i="17" a="1"/>
  <c r="AI27" i="17" s="1"/>
  <c r="AM29" i="16"/>
  <c r="AI30" i="16" a="1"/>
  <c r="AI30" i="16" s="1"/>
  <c r="AV28" i="16"/>
  <c r="AX28" i="16"/>
  <c r="BA28" i="16"/>
  <c r="AZ28" i="16"/>
  <c r="BB28" i="16" s="1"/>
  <c r="AP28" i="16"/>
  <c r="AY28" i="16"/>
  <c r="AU28" i="16"/>
  <c r="AT28" i="16"/>
  <c r="AR28" i="16"/>
  <c r="AQ28" i="16"/>
  <c r="AW28" i="16"/>
  <c r="AS28" i="16"/>
  <c r="BC27" i="16"/>
  <c r="O27" i="16"/>
  <c r="AO27" i="16"/>
  <c r="AO26" i="15"/>
  <c r="O26" i="15"/>
  <c r="AM28" i="15"/>
  <c r="AI29" i="15" a="1"/>
  <c r="AI29" i="15" s="1"/>
  <c r="BC26" i="15"/>
  <c r="AZ27" i="15"/>
  <c r="BB27" i="15" s="1"/>
  <c r="AT27" i="15"/>
  <c r="AS27" i="15"/>
  <c r="AW27" i="15"/>
  <c r="AR27" i="15"/>
  <c r="AQ27" i="15"/>
  <c r="AP27" i="15"/>
  <c r="BA27" i="15"/>
  <c r="AX27" i="15"/>
  <c r="AU27" i="15"/>
  <c r="AY27" i="15"/>
  <c r="AV27" i="15"/>
  <c r="AX24" i="1"/>
  <c r="AV24" i="1"/>
  <c r="AT24" i="1"/>
  <c r="AR24" i="1"/>
  <c r="AP24" i="1"/>
  <c r="O24" i="1" s="1"/>
  <c r="BA24" i="1"/>
  <c r="AZ24" i="1"/>
  <c r="AS24" i="1"/>
  <c r="AQ24" i="1"/>
  <c r="AY24" i="1"/>
  <c r="AW24" i="1"/>
  <c r="AU24" i="1"/>
  <c r="AM25" i="1"/>
  <c r="AO23" i="1"/>
  <c r="BA27" i="21" l="1"/>
  <c r="AR27" i="21"/>
  <c r="AQ27" i="21"/>
  <c r="AP27" i="21"/>
  <c r="AZ27" i="21"/>
  <c r="BB27" i="21" s="1"/>
  <c r="AY27" i="21"/>
  <c r="AX27" i="21"/>
  <c r="AW27" i="21"/>
  <c r="AT27" i="21"/>
  <c r="AU27" i="21"/>
  <c r="AS27" i="21"/>
  <c r="AV27" i="21"/>
  <c r="AO26" i="21"/>
  <c r="O26" i="21"/>
  <c r="AM28" i="21"/>
  <c r="AI29" i="21" a="1"/>
  <c r="AI29" i="21" s="1"/>
  <c r="BC26" i="21"/>
  <c r="BC27" i="20"/>
  <c r="AM29" i="20"/>
  <c r="AI30" i="20" a="1"/>
  <c r="AI30" i="20" s="1"/>
  <c r="AO27" i="20"/>
  <c r="O27" i="20"/>
  <c r="AW28" i="20"/>
  <c r="AY28" i="20"/>
  <c r="AV28" i="20"/>
  <c r="BA28" i="20"/>
  <c r="AZ28" i="20"/>
  <c r="BB28" i="20" s="1"/>
  <c r="AX28" i="20"/>
  <c r="AR28" i="20"/>
  <c r="AT28" i="20"/>
  <c r="AS28" i="20"/>
  <c r="AQ28" i="20"/>
  <c r="AP28" i="20"/>
  <c r="AU28" i="20"/>
  <c r="BA27" i="19"/>
  <c r="BC27" i="19" s="1"/>
  <c r="AT27" i="19"/>
  <c r="AY27" i="19"/>
  <c r="AP27" i="19"/>
  <c r="AW27" i="19"/>
  <c r="AU27" i="19"/>
  <c r="AQ27" i="19"/>
  <c r="AV27" i="19"/>
  <c r="AR27" i="19"/>
  <c r="AX27" i="19"/>
  <c r="AS27" i="19"/>
  <c r="AZ27" i="19"/>
  <c r="BB27" i="19" s="1"/>
  <c r="AI28" i="19" a="1"/>
  <c r="AI28" i="19" s="1"/>
  <c r="AM28" i="19" s="1"/>
  <c r="O26" i="19"/>
  <c r="AO26" i="19"/>
  <c r="BC25" i="18"/>
  <c r="AX26" i="18"/>
  <c r="AV26" i="18"/>
  <c r="AQ26" i="18"/>
  <c r="AP26" i="18"/>
  <c r="BA26" i="18"/>
  <c r="AZ26" i="18"/>
  <c r="BB26" i="18" s="1"/>
  <c r="AY26" i="18"/>
  <c r="AW26" i="18"/>
  <c r="AU26" i="18"/>
  <c r="AS26" i="18"/>
  <c r="AR26" i="18"/>
  <c r="AT26" i="18"/>
  <c r="BB25" i="18"/>
  <c r="AO25" i="18"/>
  <c r="O25" i="18"/>
  <c r="AM27" i="18"/>
  <c r="AI28" i="18" a="1"/>
  <c r="AI28" i="18" s="1"/>
  <c r="BB25" i="17"/>
  <c r="BC25" i="17"/>
  <c r="AM27" i="17"/>
  <c r="AI28" i="17" a="1"/>
  <c r="AI28" i="17" s="1"/>
  <c r="AY26" i="17"/>
  <c r="AX26" i="17"/>
  <c r="AW26" i="17"/>
  <c r="AP26" i="17"/>
  <c r="AV26" i="17"/>
  <c r="BA26" i="17"/>
  <c r="AZ26" i="17"/>
  <c r="BB26" i="17" s="1"/>
  <c r="AR26" i="17"/>
  <c r="AQ26" i="17"/>
  <c r="AU26" i="17"/>
  <c r="AT26" i="17"/>
  <c r="AS26" i="17"/>
  <c r="AO25" i="17"/>
  <c r="O25" i="17"/>
  <c r="BC28" i="16"/>
  <c r="AM30" i="16"/>
  <c r="AI31" i="16" a="1"/>
  <c r="AI31" i="16" s="1"/>
  <c r="O28" i="16"/>
  <c r="AO28" i="16"/>
  <c r="AP29" i="16"/>
  <c r="AT29" i="16"/>
  <c r="AY29" i="16"/>
  <c r="AX29" i="16"/>
  <c r="AQ29" i="16"/>
  <c r="AV29" i="16"/>
  <c r="AS29" i="16"/>
  <c r="AR29" i="16"/>
  <c r="BA29" i="16"/>
  <c r="AZ29" i="16"/>
  <c r="AW29" i="16"/>
  <c r="AU29" i="16"/>
  <c r="BC27" i="15"/>
  <c r="AT28" i="15"/>
  <c r="AZ28" i="15"/>
  <c r="BB28" i="15" s="1"/>
  <c r="AY28" i="15"/>
  <c r="AS28" i="15"/>
  <c r="AR28" i="15"/>
  <c r="AW28" i="15"/>
  <c r="AQ28" i="15"/>
  <c r="AV28" i="15"/>
  <c r="AU28" i="15"/>
  <c r="AP28" i="15"/>
  <c r="BA28" i="15"/>
  <c r="AX28" i="15"/>
  <c r="AM29" i="15"/>
  <c r="AI30" i="15" a="1"/>
  <c r="AI30" i="15" s="1"/>
  <c r="O27" i="15"/>
  <c r="AO27" i="15"/>
  <c r="AX25" i="1"/>
  <c r="AV25" i="1"/>
  <c r="AT25" i="1"/>
  <c r="AR25" i="1"/>
  <c r="AP25" i="1"/>
  <c r="O25" i="1" s="1"/>
  <c r="BA25" i="1"/>
  <c r="AU25" i="1"/>
  <c r="AS25" i="1"/>
  <c r="AQ25" i="1"/>
  <c r="AY25" i="1"/>
  <c r="AZ25" i="1"/>
  <c r="AW25" i="1"/>
  <c r="BB23" i="1"/>
  <c r="BC23" i="1"/>
  <c r="AM26" i="1"/>
  <c r="AO24" i="1"/>
  <c r="AM29" i="21" l="1"/>
  <c r="AI30" i="21" a="1"/>
  <c r="AI30" i="21" s="1"/>
  <c r="O27" i="21"/>
  <c r="AO27" i="21"/>
  <c r="AU28" i="21"/>
  <c r="BA28" i="21"/>
  <c r="AZ28" i="21"/>
  <c r="AY28" i="21"/>
  <c r="AX28" i="21"/>
  <c r="AV28" i="21"/>
  <c r="AT28" i="21"/>
  <c r="AS28" i="21"/>
  <c r="AR28" i="21"/>
  <c r="AW28" i="21"/>
  <c r="AQ28" i="21"/>
  <c r="AP28" i="21"/>
  <c r="BC27" i="21"/>
  <c r="O28" i="20"/>
  <c r="AO28" i="20"/>
  <c r="AM30" i="20"/>
  <c r="AI31" i="20" a="1"/>
  <c r="AI31" i="20" s="1"/>
  <c r="BC28" i="20"/>
  <c r="AQ29" i="20"/>
  <c r="BA29" i="20"/>
  <c r="AW29" i="20"/>
  <c r="AY29" i="20"/>
  <c r="AX29" i="20"/>
  <c r="AV29" i="20"/>
  <c r="AU29" i="20"/>
  <c r="AT29" i="20"/>
  <c r="AS29" i="20"/>
  <c r="AP29" i="20"/>
  <c r="AZ29" i="20"/>
  <c r="BB29" i="20" s="1"/>
  <c r="AR29" i="20"/>
  <c r="AO27" i="19"/>
  <c r="O27" i="19"/>
  <c r="AZ28" i="19"/>
  <c r="BB28" i="19" s="1"/>
  <c r="AS28" i="19"/>
  <c r="AR28" i="19"/>
  <c r="AQ28" i="19"/>
  <c r="AP28" i="19"/>
  <c r="AV28" i="19"/>
  <c r="AU28" i="19"/>
  <c r="AX28" i="19"/>
  <c r="AY28" i="19"/>
  <c r="AT28" i="19"/>
  <c r="AW28" i="19"/>
  <c r="BA28" i="19"/>
  <c r="BC28" i="19" s="1"/>
  <c r="AI29" i="19" a="1"/>
  <c r="AI29" i="19" s="1"/>
  <c r="AM29" i="19" s="1"/>
  <c r="AM28" i="18"/>
  <c r="AI29" i="18" a="1"/>
  <c r="AI29" i="18" s="1"/>
  <c r="BC26" i="18"/>
  <c r="AR27" i="18"/>
  <c r="AY27" i="18"/>
  <c r="AT27" i="18"/>
  <c r="AP27" i="18"/>
  <c r="AV27" i="18"/>
  <c r="AU27" i="18"/>
  <c r="AS27" i="18"/>
  <c r="AQ27" i="18"/>
  <c r="BA27" i="18"/>
  <c r="AZ27" i="18"/>
  <c r="BB27" i="18" s="1"/>
  <c r="AX27" i="18"/>
  <c r="AW27" i="18"/>
  <c r="AO26" i="18"/>
  <c r="O26" i="18"/>
  <c r="AO26" i="17"/>
  <c r="O26" i="17"/>
  <c r="BC26" i="17"/>
  <c r="AM28" i="17"/>
  <c r="AI29" i="17" a="1"/>
  <c r="AI29" i="17" s="1"/>
  <c r="AS27" i="17"/>
  <c r="AR27" i="17"/>
  <c r="AW27" i="17"/>
  <c r="AP27" i="17"/>
  <c r="AT27" i="17"/>
  <c r="AQ27" i="17"/>
  <c r="AZ27" i="17"/>
  <c r="BB27" i="17" s="1"/>
  <c r="AX27" i="17"/>
  <c r="AV27" i="17"/>
  <c r="BA27" i="17"/>
  <c r="AY27" i="17"/>
  <c r="AU27" i="17"/>
  <c r="O29" i="16"/>
  <c r="AO29" i="16"/>
  <c r="AM31" i="16"/>
  <c r="AI32" i="16" a="1"/>
  <c r="AI32" i="16" s="1"/>
  <c r="BB29" i="16"/>
  <c r="AZ30" i="16"/>
  <c r="BB30" i="16" s="1"/>
  <c r="AP30" i="16"/>
  <c r="AW30" i="16"/>
  <c r="AV30" i="16"/>
  <c r="AT30" i="16"/>
  <c r="AR30" i="16"/>
  <c r="AQ30" i="16"/>
  <c r="AS30" i="16"/>
  <c r="AX30" i="16"/>
  <c r="AU30" i="16"/>
  <c r="AY30" i="16"/>
  <c r="BA30" i="16"/>
  <c r="BC29" i="16"/>
  <c r="AO28" i="15"/>
  <c r="O28" i="15"/>
  <c r="AM30" i="15"/>
  <c r="AI31" i="15" a="1"/>
  <c r="AI31" i="15" s="1"/>
  <c r="BC28" i="15"/>
  <c r="AV29" i="15"/>
  <c r="AU29" i="15"/>
  <c r="AT29" i="15"/>
  <c r="AS29" i="15"/>
  <c r="AR29" i="15"/>
  <c r="AZ29" i="15"/>
  <c r="BB29" i="15" s="1"/>
  <c r="AY29" i="15"/>
  <c r="AW29" i="15"/>
  <c r="BA29" i="15"/>
  <c r="AX29" i="15"/>
  <c r="AP29" i="15"/>
  <c r="AQ29" i="15"/>
  <c r="AY26" i="1"/>
  <c r="AX26" i="1"/>
  <c r="AV26" i="1"/>
  <c r="AT26" i="1"/>
  <c r="AR26" i="1"/>
  <c r="AP26" i="1"/>
  <c r="O26" i="1" s="1"/>
  <c r="BA26" i="1"/>
  <c r="AZ26" i="1"/>
  <c r="AW26" i="1"/>
  <c r="AU26" i="1"/>
  <c r="AS26" i="1"/>
  <c r="AQ26" i="1"/>
  <c r="BC24" i="1"/>
  <c r="BB24" i="1"/>
  <c r="AM27" i="1"/>
  <c r="AO25" i="1"/>
  <c r="AM30" i="21" l="1"/>
  <c r="AI31" i="21" a="1"/>
  <c r="AI31" i="21" s="1"/>
  <c r="O28" i="21"/>
  <c r="AO28" i="21"/>
  <c r="BB28" i="21"/>
  <c r="BC28" i="21"/>
  <c r="BA29" i="21"/>
  <c r="AZ29" i="21"/>
  <c r="BB29" i="21" s="1"/>
  <c r="AY29" i="21"/>
  <c r="AP29" i="21"/>
  <c r="AW29" i="21"/>
  <c r="AU29" i="21"/>
  <c r="AT29" i="21"/>
  <c r="AS29" i="21"/>
  <c r="AQ29" i="21"/>
  <c r="AV29" i="21"/>
  <c r="AR29" i="21"/>
  <c r="AX29" i="21"/>
  <c r="AM31" i="20"/>
  <c r="AI32" i="20" a="1"/>
  <c r="AI32" i="20" s="1"/>
  <c r="AO29" i="20"/>
  <c r="O29" i="20"/>
  <c r="BA30" i="20"/>
  <c r="AW30" i="20"/>
  <c r="AU30" i="20"/>
  <c r="AP30" i="20"/>
  <c r="AZ30" i="20"/>
  <c r="BB30" i="20" s="1"/>
  <c r="AT30" i="20"/>
  <c r="AY30" i="20"/>
  <c r="AX30" i="20"/>
  <c r="AR30" i="20"/>
  <c r="AQ30" i="20"/>
  <c r="AV30" i="20"/>
  <c r="AS30" i="20"/>
  <c r="BC29" i="20"/>
  <c r="AI30" i="19" a="1"/>
  <c r="AI30" i="19" s="1"/>
  <c r="AM30" i="19" s="1"/>
  <c r="AO28" i="19"/>
  <c r="O28" i="19"/>
  <c r="AV29" i="19"/>
  <c r="AU29" i="19"/>
  <c r="AZ29" i="19"/>
  <c r="BB29" i="19" s="1"/>
  <c r="AY29" i="19"/>
  <c r="AW29" i="19"/>
  <c r="AP29" i="19"/>
  <c r="AT29" i="19"/>
  <c r="AR29" i="19"/>
  <c r="AS29" i="19"/>
  <c r="BA29" i="19"/>
  <c r="BC29" i="19" s="1"/>
  <c r="AX29" i="19"/>
  <c r="AQ29" i="19"/>
  <c r="BC27" i="18"/>
  <c r="AM29" i="18"/>
  <c r="AI30" i="18" a="1"/>
  <c r="AI30" i="18" s="1"/>
  <c r="AO27" i="18"/>
  <c r="O27" i="18"/>
  <c r="AU28" i="18"/>
  <c r="AR28" i="18"/>
  <c r="AQ28" i="18"/>
  <c r="AP28" i="18"/>
  <c r="BA28" i="18"/>
  <c r="AZ28" i="18"/>
  <c r="BB28" i="18" s="1"/>
  <c r="AS28" i="18"/>
  <c r="AY28" i="18"/>
  <c r="AX28" i="18"/>
  <c r="AV28" i="18"/>
  <c r="AT28" i="18"/>
  <c r="AW28" i="18"/>
  <c r="AO27" i="17"/>
  <c r="O27" i="17"/>
  <c r="AM29" i="17"/>
  <c r="AI30" i="17" a="1"/>
  <c r="AI30" i="17" s="1"/>
  <c r="AU28" i="17"/>
  <c r="AR28" i="17"/>
  <c r="AP28" i="17"/>
  <c r="AY28" i="17"/>
  <c r="AW28" i="17"/>
  <c r="AT28" i="17"/>
  <c r="AX28" i="17"/>
  <c r="AV28" i="17"/>
  <c r="BA28" i="17"/>
  <c r="AZ28" i="17"/>
  <c r="BB28" i="17" s="1"/>
  <c r="AS28" i="17"/>
  <c r="AQ28" i="17"/>
  <c r="BC27" i="17"/>
  <c r="AT31" i="16"/>
  <c r="AV31" i="16"/>
  <c r="AU31" i="16"/>
  <c r="AY31" i="16"/>
  <c r="AW31" i="16"/>
  <c r="AS31" i="16"/>
  <c r="AX31" i="16"/>
  <c r="AZ31" i="16"/>
  <c r="BB31" i="16" s="1"/>
  <c r="BA31" i="16"/>
  <c r="AR31" i="16"/>
  <c r="AQ31" i="16"/>
  <c r="AP31" i="16"/>
  <c r="BC30" i="16"/>
  <c r="O30" i="16"/>
  <c r="AO30" i="16"/>
  <c r="AM32" i="16"/>
  <c r="AI33" i="16" a="1"/>
  <c r="AI33" i="16" s="1"/>
  <c r="AM31" i="15"/>
  <c r="AI32" i="15" a="1"/>
  <c r="AI32" i="15" s="1"/>
  <c r="AX30" i="15"/>
  <c r="AQ30" i="15"/>
  <c r="AP30" i="15"/>
  <c r="AU30" i="15"/>
  <c r="AT30" i="15"/>
  <c r="AS30" i="15"/>
  <c r="AZ30" i="15"/>
  <c r="BB30" i="15" s="1"/>
  <c r="AV30" i="15"/>
  <c r="AY30" i="15"/>
  <c r="AW30" i="15"/>
  <c r="AR30" i="15"/>
  <c r="BA30" i="15"/>
  <c r="BC29" i="15"/>
  <c r="O29" i="15"/>
  <c r="AO29" i="15"/>
  <c r="AY27" i="1"/>
  <c r="AX27" i="1"/>
  <c r="AV27" i="1"/>
  <c r="AT27" i="1"/>
  <c r="AR27" i="1"/>
  <c r="AP27" i="1"/>
  <c r="O27" i="1" s="1"/>
  <c r="BA27" i="1"/>
  <c r="AW27" i="1"/>
  <c r="AU27" i="1"/>
  <c r="AS27" i="1"/>
  <c r="AQ27" i="1"/>
  <c r="AZ27" i="1"/>
  <c r="BC25" i="1"/>
  <c r="BB25" i="1"/>
  <c r="AM28" i="1"/>
  <c r="BB26" i="1"/>
  <c r="AO26" i="1"/>
  <c r="AY30" i="21" l="1"/>
  <c r="AW30" i="21"/>
  <c r="AV30" i="21"/>
  <c r="AU30" i="21"/>
  <c r="AR30" i="21"/>
  <c r="AQ30" i="21"/>
  <c r="AP30" i="21"/>
  <c r="AS30" i="21"/>
  <c r="AZ30" i="21"/>
  <c r="BB30" i="21" s="1"/>
  <c r="AX30" i="21"/>
  <c r="BA30" i="21"/>
  <c r="AT30" i="21"/>
  <c r="AM31" i="21"/>
  <c r="AI32" i="21" a="1"/>
  <c r="AI32" i="21" s="1"/>
  <c r="BC29" i="21"/>
  <c r="AO29" i="21"/>
  <c r="O29" i="21"/>
  <c r="AO30" i="20"/>
  <c r="O30" i="20"/>
  <c r="BC30" i="20"/>
  <c r="AM32" i="20"/>
  <c r="AI33" i="20" a="1"/>
  <c r="AI33" i="20" s="1"/>
  <c r="AU31" i="20"/>
  <c r="AS31" i="20"/>
  <c r="AT31" i="20"/>
  <c r="BA31" i="20"/>
  <c r="AZ31" i="20"/>
  <c r="BB31" i="20" s="1"/>
  <c r="AY31" i="20"/>
  <c r="AX31" i="20"/>
  <c r="AW31" i="20"/>
  <c r="AV31" i="20"/>
  <c r="AR31" i="20"/>
  <c r="AQ31" i="20"/>
  <c r="AP31" i="20"/>
  <c r="AO29" i="19"/>
  <c r="O29" i="19"/>
  <c r="AI31" i="19" a="1"/>
  <c r="AI31" i="19" s="1"/>
  <c r="AM31" i="19" s="1"/>
  <c r="AS30" i="19"/>
  <c r="AX30" i="19"/>
  <c r="AW30" i="19"/>
  <c r="AT30" i="19"/>
  <c r="AU30" i="19"/>
  <c r="AP30" i="19"/>
  <c r="AQ30" i="19"/>
  <c r="BA30" i="19"/>
  <c r="BC30" i="19" s="1"/>
  <c r="AV30" i="19"/>
  <c r="AR30" i="19"/>
  <c r="AY30" i="19"/>
  <c r="AZ30" i="19"/>
  <c r="BB30" i="19" s="1"/>
  <c r="AO28" i="18"/>
  <c r="O28" i="18"/>
  <c r="AM30" i="18"/>
  <c r="AI31" i="18" a="1"/>
  <c r="AI31" i="18" s="1"/>
  <c r="AV29" i="18"/>
  <c r="AQ29" i="18"/>
  <c r="AP29" i="18"/>
  <c r="AS29" i="18"/>
  <c r="AR29" i="18"/>
  <c r="BA29" i="18"/>
  <c r="AW29" i="18"/>
  <c r="AZ29" i="18"/>
  <c r="BB29" i="18" s="1"/>
  <c r="AY29" i="18"/>
  <c r="AX29" i="18"/>
  <c r="AU29" i="18"/>
  <c r="AT29" i="18"/>
  <c r="BC28" i="18"/>
  <c r="BC28" i="17"/>
  <c r="AM30" i="17"/>
  <c r="AI31" i="17" a="1"/>
  <c r="AI31" i="17" s="1"/>
  <c r="AW29" i="17"/>
  <c r="AV29" i="17"/>
  <c r="AS29" i="17"/>
  <c r="AR29" i="17"/>
  <c r="AP29" i="17"/>
  <c r="BA29" i="17"/>
  <c r="AY29" i="17"/>
  <c r="AX29" i="17"/>
  <c r="AZ29" i="17"/>
  <c r="BB29" i="17" s="1"/>
  <c r="AT29" i="17"/>
  <c r="AQ29" i="17"/>
  <c r="AU29" i="17"/>
  <c r="AO28" i="17"/>
  <c r="O28" i="17"/>
  <c r="AM33" i="16"/>
  <c r="AI34" i="16" a="1"/>
  <c r="AI34" i="16" s="1"/>
  <c r="AY32" i="16"/>
  <c r="AS32" i="16"/>
  <c r="AR32" i="16"/>
  <c r="BA32" i="16"/>
  <c r="AW32" i="16"/>
  <c r="AZ32" i="16"/>
  <c r="BB32" i="16" s="1"/>
  <c r="AX32" i="16"/>
  <c r="AP32" i="16"/>
  <c r="AV32" i="16"/>
  <c r="AU32" i="16"/>
  <c r="AT32" i="16"/>
  <c r="AQ32" i="16"/>
  <c r="O31" i="16"/>
  <c r="AO31" i="16"/>
  <c r="BC31" i="16"/>
  <c r="BC30" i="15"/>
  <c r="AM32" i="15"/>
  <c r="AI33" i="15" a="1"/>
  <c r="AI33" i="15" s="1"/>
  <c r="AO30" i="15"/>
  <c r="O30" i="15"/>
  <c r="AR31" i="15"/>
  <c r="AV31" i="15"/>
  <c r="AU31" i="15"/>
  <c r="AT31" i="15"/>
  <c r="AS31" i="15"/>
  <c r="AQ31" i="15"/>
  <c r="AX31" i="15"/>
  <c r="BA31" i="15"/>
  <c r="AZ31" i="15"/>
  <c r="BB31" i="15" s="1"/>
  <c r="AY31" i="15"/>
  <c r="AP31" i="15"/>
  <c r="AW31" i="15"/>
  <c r="AY28" i="1"/>
  <c r="AX28" i="1"/>
  <c r="AV28" i="1"/>
  <c r="AT28" i="1"/>
  <c r="AR28" i="1"/>
  <c r="BA28" i="1"/>
  <c r="AW28" i="1"/>
  <c r="AU28" i="1"/>
  <c r="AS28" i="1"/>
  <c r="AQ28" i="1"/>
  <c r="AP28" i="1"/>
  <c r="O28" i="1" s="1"/>
  <c r="AZ28" i="1"/>
  <c r="BC26" i="1"/>
  <c r="AM29" i="1"/>
  <c r="AO27" i="1"/>
  <c r="AO30" i="21" l="1"/>
  <c r="O30" i="21"/>
  <c r="AM32" i="21"/>
  <c r="AI33" i="21" a="1"/>
  <c r="AI33" i="21" s="1"/>
  <c r="BC30" i="21"/>
  <c r="AS31" i="21"/>
  <c r="AT31" i="21"/>
  <c r="AR31" i="21"/>
  <c r="AQ31" i="21"/>
  <c r="AX31" i="21"/>
  <c r="AW31" i="21"/>
  <c r="AV31" i="21"/>
  <c r="AU31" i="21"/>
  <c r="AP31" i="21"/>
  <c r="BA31" i="21"/>
  <c r="AZ31" i="21"/>
  <c r="BB31" i="21" s="1"/>
  <c r="AY31" i="21"/>
  <c r="AO31" i="20"/>
  <c r="O31" i="20"/>
  <c r="BC31" i="20"/>
  <c r="AM33" i="20"/>
  <c r="AI34" i="20" a="1"/>
  <c r="AI34" i="20" s="1"/>
  <c r="AP32" i="20"/>
  <c r="AS32" i="20"/>
  <c r="AQ32" i="20"/>
  <c r="AR32" i="20"/>
  <c r="AX32" i="20"/>
  <c r="BA32" i="20"/>
  <c r="AT32" i="20"/>
  <c r="AZ32" i="20"/>
  <c r="BB32" i="20" s="1"/>
  <c r="AY32" i="20"/>
  <c r="AW32" i="20"/>
  <c r="AV32" i="20"/>
  <c r="AU32" i="20"/>
  <c r="AO30" i="19"/>
  <c r="O30" i="19"/>
  <c r="AX31" i="19"/>
  <c r="AU31" i="19"/>
  <c r="AW31" i="19"/>
  <c r="AV31" i="19"/>
  <c r="AT31" i="19"/>
  <c r="AS31" i="19"/>
  <c r="AQ31" i="19"/>
  <c r="AY31" i="19"/>
  <c r="AR31" i="19"/>
  <c r="AP31" i="19"/>
  <c r="BA31" i="19"/>
  <c r="BC31" i="19" s="1"/>
  <c r="AZ31" i="19"/>
  <c r="BB31" i="19" s="1"/>
  <c r="AI32" i="19" a="1"/>
  <c r="AI32" i="19" s="1"/>
  <c r="AM32" i="19" s="1"/>
  <c r="AM31" i="18"/>
  <c r="AI32" i="18" a="1"/>
  <c r="AI32" i="18" s="1"/>
  <c r="AP30" i="18"/>
  <c r="AT30" i="18"/>
  <c r="AS30" i="18"/>
  <c r="AR30" i="18"/>
  <c r="AQ30" i="18"/>
  <c r="BA30" i="18"/>
  <c r="AZ30" i="18"/>
  <c r="BB30" i="18" s="1"/>
  <c r="AY30" i="18"/>
  <c r="AX30" i="18"/>
  <c r="AV30" i="18"/>
  <c r="AU30" i="18"/>
  <c r="AW30" i="18"/>
  <c r="AO29" i="18"/>
  <c r="O29" i="18"/>
  <c r="BC29" i="18"/>
  <c r="AM31" i="17"/>
  <c r="AI32" i="17" a="1"/>
  <c r="AI32" i="17" s="1"/>
  <c r="AQ30" i="17"/>
  <c r="AP30" i="17"/>
  <c r="AS30" i="17"/>
  <c r="AU30" i="17"/>
  <c r="AR30" i="17"/>
  <c r="AW30" i="17"/>
  <c r="AT30" i="17"/>
  <c r="AV30" i="17"/>
  <c r="AY30" i="17"/>
  <c r="AX30" i="17"/>
  <c r="BA30" i="17"/>
  <c r="AZ30" i="17"/>
  <c r="BB30" i="17" s="1"/>
  <c r="BC29" i="17"/>
  <c r="O29" i="17"/>
  <c r="AO29" i="17"/>
  <c r="O32" i="16"/>
  <c r="AO32" i="16"/>
  <c r="BC32" i="16"/>
  <c r="AM34" i="16"/>
  <c r="AI35" i="16" a="1"/>
  <c r="AI35" i="16" s="1"/>
  <c r="AX33" i="16"/>
  <c r="AT33" i="16"/>
  <c r="AP33" i="16"/>
  <c r="AZ33" i="16"/>
  <c r="BB33" i="16" s="1"/>
  <c r="BA33" i="16"/>
  <c r="AW33" i="16"/>
  <c r="AY33" i="16"/>
  <c r="AV33" i="16"/>
  <c r="AS33" i="16"/>
  <c r="AU33" i="16"/>
  <c r="AR33" i="16"/>
  <c r="AQ33" i="16"/>
  <c r="AO31" i="15"/>
  <c r="O31" i="15"/>
  <c r="BC31" i="15"/>
  <c r="AM33" i="15"/>
  <c r="AI34" i="15" a="1"/>
  <c r="AI34" i="15" s="1"/>
  <c r="BA32" i="15"/>
  <c r="AZ32" i="15"/>
  <c r="BB32" i="15" s="1"/>
  <c r="AV32" i="15"/>
  <c r="AT32" i="15"/>
  <c r="AU32" i="15"/>
  <c r="AY32" i="15"/>
  <c r="AX32" i="15"/>
  <c r="AS32" i="15"/>
  <c r="AR32" i="15"/>
  <c r="AP32" i="15"/>
  <c r="AW32" i="15"/>
  <c r="AQ32" i="15"/>
  <c r="AY29" i="1"/>
  <c r="AX29" i="1"/>
  <c r="AV29" i="1"/>
  <c r="AT29" i="1"/>
  <c r="AR29" i="1"/>
  <c r="AP29" i="1"/>
  <c r="O29" i="1" s="1"/>
  <c r="AW29" i="1"/>
  <c r="AU29" i="1"/>
  <c r="AS29" i="1"/>
  <c r="AQ29" i="1"/>
  <c r="BA29" i="1"/>
  <c r="AZ29" i="1"/>
  <c r="BC27" i="1"/>
  <c r="BB27" i="1"/>
  <c r="AM30" i="1"/>
  <c r="BB28" i="1"/>
  <c r="AO28" i="1"/>
  <c r="AM33" i="21" l="1"/>
  <c r="AI34" i="21" a="1"/>
  <c r="AI34" i="21" s="1"/>
  <c r="O31" i="21"/>
  <c r="AO31" i="21"/>
  <c r="AP32" i="21"/>
  <c r="AZ32" i="21"/>
  <c r="BB32" i="21" s="1"/>
  <c r="AY32" i="21"/>
  <c r="AX32" i="21"/>
  <c r="AW32" i="21"/>
  <c r="AV32" i="21"/>
  <c r="BA32" i="21"/>
  <c r="AT32" i="21"/>
  <c r="AR32" i="21"/>
  <c r="AQ32" i="21"/>
  <c r="AS32" i="21"/>
  <c r="AU32" i="21"/>
  <c r="BC31" i="21"/>
  <c r="AY33" i="20"/>
  <c r="AQ33" i="20"/>
  <c r="AR33" i="20"/>
  <c r="AP33" i="20"/>
  <c r="BA33" i="20"/>
  <c r="AZ33" i="20"/>
  <c r="BB33" i="20" s="1"/>
  <c r="AX33" i="20"/>
  <c r="AW33" i="20"/>
  <c r="AV33" i="20"/>
  <c r="AS33" i="20"/>
  <c r="AU33" i="20"/>
  <c r="AT33" i="20"/>
  <c r="AO32" i="20"/>
  <c r="O32" i="20"/>
  <c r="BC32" i="20"/>
  <c r="AM34" i="20"/>
  <c r="AI35" i="20" a="1"/>
  <c r="AI35" i="20" s="1"/>
  <c r="AI33" i="19" a="1"/>
  <c r="AI33" i="19" s="1"/>
  <c r="AM33" i="19" s="1"/>
  <c r="O31" i="19"/>
  <c r="AO31" i="19"/>
  <c r="BA32" i="19"/>
  <c r="BC32" i="19" s="1"/>
  <c r="AU32" i="19"/>
  <c r="AY32" i="19"/>
  <c r="AR32" i="19"/>
  <c r="AT32" i="19"/>
  <c r="AZ32" i="19"/>
  <c r="BB32" i="19" s="1"/>
  <c r="AS32" i="19"/>
  <c r="AX32" i="19"/>
  <c r="AW32" i="19"/>
  <c r="AV32" i="19"/>
  <c r="AQ32" i="19"/>
  <c r="AP32" i="19"/>
  <c r="AO30" i="18"/>
  <c r="O30" i="18"/>
  <c r="AM32" i="18"/>
  <c r="AI33" i="18" a="1"/>
  <c r="AI33" i="18" s="1"/>
  <c r="BC30" i="18"/>
  <c r="AZ31" i="18"/>
  <c r="BB31" i="18" s="1"/>
  <c r="BA31" i="18"/>
  <c r="AT31" i="18"/>
  <c r="AS31" i="18"/>
  <c r="AQ31" i="18"/>
  <c r="AP31" i="18"/>
  <c r="AR31" i="18"/>
  <c r="AX31" i="18"/>
  <c r="AW31" i="18"/>
  <c r="AV31" i="18"/>
  <c r="AU31" i="18"/>
  <c r="AY31" i="18"/>
  <c r="BC30" i="17"/>
  <c r="AO30" i="17"/>
  <c r="O30" i="17"/>
  <c r="AM32" i="17"/>
  <c r="AI33" i="17" a="1"/>
  <c r="AI33" i="17" s="1"/>
  <c r="BA31" i="17"/>
  <c r="AZ31" i="17"/>
  <c r="BB31" i="17" s="1"/>
  <c r="AQ31" i="17"/>
  <c r="AU31" i="17"/>
  <c r="AS31" i="17"/>
  <c r="AR31" i="17"/>
  <c r="AY31" i="17"/>
  <c r="AX31" i="17"/>
  <c r="AW31" i="17"/>
  <c r="AP31" i="17"/>
  <c r="AV31" i="17"/>
  <c r="AT31" i="17"/>
  <c r="AM35" i="16"/>
  <c r="AI36" i="16" a="1"/>
  <c r="AI36" i="16" s="1"/>
  <c r="BC33" i="16"/>
  <c r="AO33" i="16"/>
  <c r="O33" i="16"/>
  <c r="AR34" i="16"/>
  <c r="AP34" i="16"/>
  <c r="AZ34" i="16"/>
  <c r="BB34" i="16" s="1"/>
  <c r="AT34" i="16"/>
  <c r="AS34" i="16"/>
  <c r="AY34" i="16"/>
  <c r="AX34" i="16"/>
  <c r="AW34" i="16"/>
  <c r="AV34" i="16"/>
  <c r="AU34" i="16"/>
  <c r="AQ34" i="16"/>
  <c r="BA34" i="16"/>
  <c r="AO32" i="15"/>
  <c r="O32" i="15"/>
  <c r="AV33" i="15"/>
  <c r="AU33" i="15"/>
  <c r="BA33" i="15"/>
  <c r="AZ33" i="15"/>
  <c r="BB33" i="15" s="1"/>
  <c r="AY33" i="15"/>
  <c r="AW33" i="15"/>
  <c r="AX33" i="15"/>
  <c r="AP33" i="15"/>
  <c r="AT33" i="15"/>
  <c r="AR33" i="15"/>
  <c r="AQ33" i="15"/>
  <c r="AS33" i="15"/>
  <c r="BC32" i="15"/>
  <c r="AM34" i="15"/>
  <c r="AI35" i="15" a="1"/>
  <c r="AI35" i="15" s="1"/>
  <c r="AY30" i="1"/>
  <c r="AZ30" i="1"/>
  <c r="AX30" i="1"/>
  <c r="AV30" i="1"/>
  <c r="AP30" i="1"/>
  <c r="O30" i="1" s="1"/>
  <c r="AW30" i="1"/>
  <c r="AT30" i="1"/>
  <c r="AU30" i="1"/>
  <c r="AR30" i="1"/>
  <c r="AS30" i="1"/>
  <c r="AQ30" i="1"/>
  <c r="BA30" i="1"/>
  <c r="BC28" i="1"/>
  <c r="AM31" i="1"/>
  <c r="AO29" i="1"/>
  <c r="BB29" i="1"/>
  <c r="BC32" i="21" l="1"/>
  <c r="AO32" i="21"/>
  <c r="O32" i="21"/>
  <c r="AM34" i="21"/>
  <c r="AI35" i="21" a="1"/>
  <c r="AI35" i="21" s="1"/>
  <c r="AW33" i="21"/>
  <c r="AZ33" i="21"/>
  <c r="BB33" i="21" s="1"/>
  <c r="AX33" i="21"/>
  <c r="AS33" i="21"/>
  <c r="AQ33" i="21"/>
  <c r="AV33" i="21"/>
  <c r="AU33" i="21"/>
  <c r="AP33" i="21"/>
  <c r="AT33" i="21"/>
  <c r="AR33" i="21"/>
  <c r="AY33" i="21"/>
  <c r="BA33" i="21"/>
  <c r="AS34" i="20"/>
  <c r="AY34" i="20"/>
  <c r="AQ34" i="20"/>
  <c r="AP34" i="20"/>
  <c r="AR34" i="20"/>
  <c r="AX34" i="20"/>
  <c r="AZ34" i="20"/>
  <c r="BB34" i="20" s="1"/>
  <c r="AV34" i="20"/>
  <c r="AU34" i="20"/>
  <c r="AT34" i="20"/>
  <c r="BA34" i="20"/>
  <c r="AW34" i="20"/>
  <c r="AO33" i="20"/>
  <c r="O33" i="20"/>
  <c r="AM35" i="20"/>
  <c r="AI36" i="20" a="1"/>
  <c r="AI36" i="20" s="1"/>
  <c r="BC33" i="20"/>
  <c r="AI34" i="19" a="1"/>
  <c r="AI34" i="19" s="1"/>
  <c r="AM34" i="19" s="1"/>
  <c r="O32" i="19"/>
  <c r="AO32" i="19"/>
  <c r="AU33" i="19"/>
  <c r="AS33" i="19"/>
  <c r="AQ33" i="19"/>
  <c r="AP33" i="19"/>
  <c r="AX33" i="19"/>
  <c r="AR33" i="19"/>
  <c r="AW33" i="19"/>
  <c r="BA33" i="19"/>
  <c r="BC33" i="19" s="1"/>
  <c r="AZ33" i="19"/>
  <c r="BB33" i="19" s="1"/>
  <c r="AY33" i="19"/>
  <c r="AV33" i="19"/>
  <c r="AT33" i="19"/>
  <c r="AM33" i="18"/>
  <c r="AI34" i="18" a="1"/>
  <c r="AI34" i="18" s="1"/>
  <c r="BC31" i="18"/>
  <c r="AT32" i="18"/>
  <c r="AW32" i="18"/>
  <c r="AU32" i="18"/>
  <c r="AS32" i="18"/>
  <c r="AR32" i="18"/>
  <c r="AQ32" i="18"/>
  <c r="AP32" i="18"/>
  <c r="BA32" i="18"/>
  <c r="AV32" i="18"/>
  <c r="AZ32" i="18"/>
  <c r="BB32" i="18" s="1"/>
  <c r="AY32" i="18"/>
  <c r="AX32" i="18"/>
  <c r="AO31" i="18"/>
  <c r="O31" i="18"/>
  <c r="O31" i="17"/>
  <c r="AO31" i="17"/>
  <c r="BC31" i="17"/>
  <c r="AU32" i="17"/>
  <c r="AT32" i="17"/>
  <c r="AW32" i="17"/>
  <c r="AS32" i="17"/>
  <c r="AR32" i="17"/>
  <c r="AP32" i="17"/>
  <c r="BA32" i="17"/>
  <c r="AZ32" i="17"/>
  <c r="BB32" i="17" s="1"/>
  <c r="AY32" i="17"/>
  <c r="AX32" i="17"/>
  <c r="AQ32" i="17"/>
  <c r="AV32" i="17"/>
  <c r="AM33" i="17"/>
  <c r="AI34" i="17" a="1"/>
  <c r="AI34" i="17" s="1"/>
  <c r="AO34" i="16"/>
  <c r="O34" i="16"/>
  <c r="AM36" i="16"/>
  <c r="AI37" i="16" a="1"/>
  <c r="AI37" i="16" s="1"/>
  <c r="BC34" i="16"/>
  <c r="AQ35" i="16"/>
  <c r="AP35" i="16"/>
  <c r="AT35" i="16"/>
  <c r="AR35" i="16"/>
  <c r="BA35" i="16"/>
  <c r="AS35" i="16"/>
  <c r="AZ35" i="16"/>
  <c r="BB35" i="16" s="1"/>
  <c r="AY35" i="16"/>
  <c r="AX35" i="16"/>
  <c r="AW35" i="16"/>
  <c r="AV35" i="16"/>
  <c r="AU35" i="16"/>
  <c r="AO33" i="15"/>
  <c r="O33" i="15"/>
  <c r="BC33" i="15"/>
  <c r="AM35" i="15"/>
  <c r="AI36" i="15" a="1"/>
  <c r="AI36" i="15" s="1"/>
  <c r="AP34" i="15"/>
  <c r="AY34" i="15"/>
  <c r="AX34" i="15"/>
  <c r="BA34" i="15"/>
  <c r="AZ34" i="15"/>
  <c r="BB34" i="15" s="1"/>
  <c r="AW34" i="15"/>
  <c r="AV34" i="15"/>
  <c r="AT34" i="15"/>
  <c r="AS34" i="15"/>
  <c r="AR34" i="15"/>
  <c r="AU34" i="15"/>
  <c r="AQ34" i="15"/>
  <c r="AY31" i="1"/>
  <c r="AX31" i="1"/>
  <c r="AV31" i="1"/>
  <c r="AT31" i="1"/>
  <c r="AR31" i="1"/>
  <c r="AP31" i="1"/>
  <c r="O31" i="1" s="1"/>
  <c r="AZ31" i="1"/>
  <c r="BA31" i="1"/>
  <c r="AW31" i="1"/>
  <c r="AU31" i="1"/>
  <c r="AS31" i="1"/>
  <c r="AQ31" i="1"/>
  <c r="BC29" i="1"/>
  <c r="AM32" i="1"/>
  <c r="BB30" i="1"/>
  <c r="AO30" i="1"/>
  <c r="O33" i="21" l="1"/>
  <c r="AO33" i="21"/>
  <c r="BC33" i="21"/>
  <c r="AM35" i="21"/>
  <c r="AI36" i="21" a="1"/>
  <c r="AI36" i="21" s="1"/>
  <c r="AQ34" i="21"/>
  <c r="AV34" i="21"/>
  <c r="AS34" i="21"/>
  <c r="AR34" i="21"/>
  <c r="AP34" i="21"/>
  <c r="AW34" i="21"/>
  <c r="AT34" i="21"/>
  <c r="AU34" i="21"/>
  <c r="AY34" i="21"/>
  <c r="AZ34" i="21"/>
  <c r="BB34" i="21" s="1"/>
  <c r="BA34" i="21"/>
  <c r="AX34" i="21"/>
  <c r="AM36" i="20"/>
  <c r="AI37" i="20" a="1"/>
  <c r="AI37" i="20" s="1"/>
  <c r="BA35" i="20"/>
  <c r="AV35" i="20"/>
  <c r="AS35" i="20"/>
  <c r="AR35" i="20"/>
  <c r="AQ35" i="20"/>
  <c r="AP35" i="20"/>
  <c r="AZ35" i="20"/>
  <c r="BB35" i="20" s="1"/>
  <c r="AY35" i="20"/>
  <c r="AX35" i="20"/>
  <c r="AU35" i="20"/>
  <c r="AT35" i="20"/>
  <c r="AW35" i="20"/>
  <c r="AO34" i="20"/>
  <c r="O34" i="20"/>
  <c r="BC34" i="20"/>
  <c r="O33" i="19"/>
  <c r="AO33" i="19"/>
  <c r="AI35" i="19" a="1"/>
  <c r="AI35" i="19" s="1"/>
  <c r="AM35" i="19" s="1"/>
  <c r="AV34" i="19"/>
  <c r="AR34" i="19"/>
  <c r="AY34" i="19"/>
  <c r="AX34" i="19"/>
  <c r="AP34" i="19"/>
  <c r="AT34" i="19"/>
  <c r="BA34" i="19"/>
  <c r="BC34" i="19" s="1"/>
  <c r="AW34" i="19"/>
  <c r="AZ34" i="19"/>
  <c r="BB34" i="19" s="1"/>
  <c r="AU34" i="19"/>
  <c r="AS34" i="19"/>
  <c r="AQ34" i="19"/>
  <c r="AO32" i="18"/>
  <c r="O32" i="18"/>
  <c r="BC32" i="18"/>
  <c r="AM34" i="18"/>
  <c r="AI35" i="18" a="1"/>
  <c r="AI35" i="18" s="1"/>
  <c r="AS33" i="18"/>
  <c r="AV33" i="18"/>
  <c r="AU33" i="18"/>
  <c r="AT33" i="18"/>
  <c r="AR33" i="18"/>
  <c r="AP33" i="18"/>
  <c r="AQ33" i="18"/>
  <c r="BA33" i="18"/>
  <c r="AW33" i="18"/>
  <c r="AZ33" i="18"/>
  <c r="BB33" i="18" s="1"/>
  <c r="AY33" i="18"/>
  <c r="AX33" i="18"/>
  <c r="AM34" i="17"/>
  <c r="AI35" i="17" a="1"/>
  <c r="AI35" i="17" s="1"/>
  <c r="BC32" i="17"/>
  <c r="AW33" i="17"/>
  <c r="AU33" i="17"/>
  <c r="AT33" i="17"/>
  <c r="BA33" i="17"/>
  <c r="AY33" i="17"/>
  <c r="AV33" i="17"/>
  <c r="AZ33" i="17"/>
  <c r="BB33" i="17" s="1"/>
  <c r="AX33" i="17"/>
  <c r="AS33" i="17"/>
  <c r="AR33" i="17"/>
  <c r="AQ33" i="17"/>
  <c r="AP33" i="17"/>
  <c r="AO32" i="17"/>
  <c r="O32" i="17"/>
  <c r="BC35" i="16"/>
  <c r="AO35" i="16"/>
  <c r="O35" i="16"/>
  <c r="AV36" i="16"/>
  <c r="AZ36" i="16"/>
  <c r="BB36" i="16" s="1"/>
  <c r="AS36" i="16"/>
  <c r="AP36" i="16"/>
  <c r="AR36" i="16"/>
  <c r="AQ36" i="16"/>
  <c r="AY36" i="16"/>
  <c r="AU36" i="16"/>
  <c r="BA36" i="16"/>
  <c r="AX36" i="16"/>
  <c r="AW36" i="16"/>
  <c r="AT36" i="16"/>
  <c r="AM37" i="16"/>
  <c r="AI38" i="16" a="1"/>
  <c r="AI38" i="16" s="1"/>
  <c r="AM36" i="15"/>
  <c r="AI37" i="15" a="1"/>
  <c r="AI37" i="15" s="1"/>
  <c r="BC34" i="15"/>
  <c r="AO34" i="15"/>
  <c r="O34" i="15"/>
  <c r="AZ35" i="15"/>
  <c r="BB35" i="15" s="1"/>
  <c r="AY35" i="15"/>
  <c r="AW35" i="15"/>
  <c r="AV35" i="15"/>
  <c r="AQ35" i="15"/>
  <c r="AP35" i="15"/>
  <c r="BA35" i="15"/>
  <c r="AT35" i="15"/>
  <c r="AU35" i="15"/>
  <c r="AX35" i="15"/>
  <c r="AS35" i="15"/>
  <c r="AR35" i="15"/>
  <c r="AW32" i="1"/>
  <c r="AU32" i="1"/>
  <c r="AS32" i="1"/>
  <c r="AQ32" i="1"/>
  <c r="AY32" i="1"/>
  <c r="AZ32" i="1"/>
  <c r="AX32" i="1"/>
  <c r="AV32" i="1"/>
  <c r="AP32" i="1"/>
  <c r="O32" i="1" s="1"/>
  <c r="AT32" i="1"/>
  <c r="AR32" i="1"/>
  <c r="BA32" i="1"/>
  <c r="BC30" i="1"/>
  <c r="AM33" i="1"/>
  <c r="BB31" i="1"/>
  <c r="AO31" i="1"/>
  <c r="AO34" i="21" l="1"/>
  <c r="O34" i="21"/>
  <c r="AM36" i="21"/>
  <c r="AI37" i="21" a="1"/>
  <c r="AI37" i="21" s="1"/>
  <c r="BC34" i="21"/>
  <c r="BA35" i="21"/>
  <c r="AR35" i="21"/>
  <c r="AZ35" i="21"/>
  <c r="BB35" i="21" s="1"/>
  <c r="AW35" i="21"/>
  <c r="AV35" i="21"/>
  <c r="AU35" i="21"/>
  <c r="AT35" i="21"/>
  <c r="AS35" i="21"/>
  <c r="AP35" i="21"/>
  <c r="AQ35" i="21"/>
  <c r="AY35" i="21"/>
  <c r="AX35" i="21"/>
  <c r="O35" i="20"/>
  <c r="AO35" i="20"/>
  <c r="BC35" i="20"/>
  <c r="AM37" i="20"/>
  <c r="AI38" i="20" a="1"/>
  <c r="AI38" i="20" s="1"/>
  <c r="AU36" i="20"/>
  <c r="BA36" i="20"/>
  <c r="AT36" i="20"/>
  <c r="AW36" i="20"/>
  <c r="AV36" i="20"/>
  <c r="AS36" i="20"/>
  <c r="AR36" i="20"/>
  <c r="AX36" i="20"/>
  <c r="AQ36" i="20"/>
  <c r="AP36" i="20"/>
  <c r="AY36" i="20"/>
  <c r="AZ36" i="20"/>
  <c r="BB36" i="20" s="1"/>
  <c r="AO34" i="19"/>
  <c r="O34" i="19"/>
  <c r="AI36" i="19" a="1"/>
  <c r="AI36" i="19" s="1"/>
  <c r="AM36" i="19" s="1"/>
  <c r="AP35" i="19"/>
  <c r="AR35" i="19"/>
  <c r="AY35" i="19"/>
  <c r="AX35" i="19"/>
  <c r="BA35" i="19"/>
  <c r="BC35" i="19" s="1"/>
  <c r="AV35" i="19"/>
  <c r="AU35" i="19"/>
  <c r="AZ35" i="19"/>
  <c r="BB35" i="19" s="1"/>
  <c r="AW35" i="19"/>
  <c r="AT35" i="19"/>
  <c r="AQ35" i="19"/>
  <c r="AS35" i="19"/>
  <c r="BC33" i="18"/>
  <c r="O33" i="18"/>
  <c r="AO33" i="18"/>
  <c r="AM35" i="18"/>
  <c r="AI36" i="18" a="1"/>
  <c r="AI36" i="18" s="1"/>
  <c r="AX34" i="18"/>
  <c r="BA34" i="18"/>
  <c r="AZ34" i="18"/>
  <c r="BB34" i="18" s="1"/>
  <c r="AT34" i="18"/>
  <c r="AS34" i="18"/>
  <c r="AR34" i="18"/>
  <c r="AQ34" i="18"/>
  <c r="AP34" i="18"/>
  <c r="AY34" i="18"/>
  <c r="AV34" i="18"/>
  <c r="AW34" i="18"/>
  <c r="AU34" i="18"/>
  <c r="BC33" i="17"/>
  <c r="AM35" i="17"/>
  <c r="AI36" i="17" a="1"/>
  <c r="AI36" i="17" s="1"/>
  <c r="AO33" i="17"/>
  <c r="O33" i="17"/>
  <c r="AY34" i="17"/>
  <c r="AX34" i="17"/>
  <c r="AV34" i="17"/>
  <c r="AT34" i="17"/>
  <c r="AS34" i="17"/>
  <c r="AW34" i="17"/>
  <c r="AU34" i="17"/>
  <c r="AR34" i="17"/>
  <c r="AQ34" i="17"/>
  <c r="AP34" i="17"/>
  <c r="BA34" i="17"/>
  <c r="AZ34" i="17"/>
  <c r="BB34" i="17" s="1"/>
  <c r="AP37" i="16"/>
  <c r="AV37" i="16"/>
  <c r="BA37" i="16"/>
  <c r="AW37" i="16"/>
  <c r="AS37" i="16"/>
  <c r="AU37" i="16"/>
  <c r="AT37" i="16"/>
  <c r="AZ37" i="16"/>
  <c r="BB37" i="16" s="1"/>
  <c r="AY37" i="16"/>
  <c r="AX37" i="16"/>
  <c r="AR37" i="16"/>
  <c r="AQ37" i="16"/>
  <c r="O36" i="16"/>
  <c r="AO36" i="16"/>
  <c r="BC36" i="16"/>
  <c r="AM38" i="16"/>
  <c r="AI39" i="16" a="1"/>
  <c r="AI39" i="16" s="1"/>
  <c r="BC35" i="15"/>
  <c r="AM37" i="15"/>
  <c r="AI38" i="15" a="1"/>
  <c r="AI38" i="15" s="1"/>
  <c r="AT36" i="15"/>
  <c r="AS36" i="15"/>
  <c r="AW36" i="15"/>
  <c r="AV36" i="15"/>
  <c r="AY36" i="15"/>
  <c r="AX36" i="15"/>
  <c r="AU36" i="15"/>
  <c r="AR36" i="15"/>
  <c r="AQ36" i="15"/>
  <c r="AP36" i="15"/>
  <c r="BA36" i="15"/>
  <c r="AZ36" i="15"/>
  <c r="BB36" i="15" s="1"/>
  <c r="AO35" i="15"/>
  <c r="O35" i="15"/>
  <c r="AW33" i="1"/>
  <c r="AU33" i="1"/>
  <c r="AS33" i="1"/>
  <c r="AQ33" i="1"/>
  <c r="AY33" i="1"/>
  <c r="AR33" i="1"/>
  <c r="AZ33" i="1"/>
  <c r="AX33" i="1"/>
  <c r="BA33" i="1"/>
  <c r="AV33" i="1"/>
  <c r="AT33" i="1"/>
  <c r="AP33" i="1"/>
  <c r="O33" i="1" s="1"/>
  <c r="BC31" i="1"/>
  <c r="AM34" i="1"/>
  <c r="AO32" i="1"/>
  <c r="BB32" i="1"/>
  <c r="O35" i="21" l="1"/>
  <c r="AO35" i="21"/>
  <c r="AM37" i="21"/>
  <c r="AI38" i="21" a="1"/>
  <c r="AI38" i="21" s="1"/>
  <c r="BC35" i="21"/>
  <c r="AU36" i="21"/>
  <c r="BA36" i="21"/>
  <c r="AZ36" i="21"/>
  <c r="BB36" i="21" s="1"/>
  <c r="AY36" i="21"/>
  <c r="AX36" i="21"/>
  <c r="AW36" i="21"/>
  <c r="AV36" i="21"/>
  <c r="AS36" i="21"/>
  <c r="AR36" i="21"/>
  <c r="AT36" i="21"/>
  <c r="AQ36" i="21"/>
  <c r="AP36" i="21"/>
  <c r="AO36" i="20"/>
  <c r="O36" i="20"/>
  <c r="BC36" i="20"/>
  <c r="AM38" i="20"/>
  <c r="AI39" i="20" a="1"/>
  <c r="AI39" i="20" s="1"/>
  <c r="AW37" i="20"/>
  <c r="AS37" i="20"/>
  <c r="AZ37" i="20"/>
  <c r="BB37" i="20" s="1"/>
  <c r="AY37" i="20"/>
  <c r="AX37" i="20"/>
  <c r="AV37" i="20"/>
  <c r="AR37" i="20"/>
  <c r="AQ37" i="20"/>
  <c r="AP37" i="20"/>
  <c r="AT37" i="20"/>
  <c r="BA37" i="20"/>
  <c r="AU37" i="20"/>
  <c r="O35" i="19"/>
  <c r="AO35" i="19"/>
  <c r="AZ36" i="19"/>
  <c r="BB36" i="19" s="1"/>
  <c r="AT36" i="19"/>
  <c r="AY36" i="19"/>
  <c r="AX36" i="19"/>
  <c r="AP36" i="19"/>
  <c r="AU36" i="19"/>
  <c r="AV36" i="19"/>
  <c r="AS36" i="19"/>
  <c r="AR36" i="19"/>
  <c r="AW36" i="19"/>
  <c r="BA36" i="19"/>
  <c r="BC36" i="19" s="1"/>
  <c r="AQ36" i="19"/>
  <c r="AI37" i="19" a="1"/>
  <c r="AI37" i="19" s="1"/>
  <c r="AM37" i="19" s="1"/>
  <c r="AO34" i="18"/>
  <c r="O34" i="18"/>
  <c r="BC34" i="18"/>
  <c r="AM36" i="18"/>
  <c r="AI37" i="18" a="1"/>
  <c r="AI37" i="18" s="1"/>
  <c r="AR35" i="18"/>
  <c r="BA35" i="18"/>
  <c r="AY35" i="18"/>
  <c r="AX35" i="18"/>
  <c r="AW35" i="18"/>
  <c r="AV35" i="18"/>
  <c r="AU35" i="18"/>
  <c r="AT35" i="18"/>
  <c r="AQ35" i="18"/>
  <c r="AS35" i="18"/>
  <c r="AZ35" i="18"/>
  <c r="BB35" i="18" s="1"/>
  <c r="AP35" i="18"/>
  <c r="O34" i="17"/>
  <c r="AO34" i="17"/>
  <c r="AS35" i="17"/>
  <c r="AR35" i="17"/>
  <c r="AX35" i="17"/>
  <c r="AV35" i="17"/>
  <c r="AU35" i="17"/>
  <c r="AW35" i="17"/>
  <c r="AQ35" i="17"/>
  <c r="AT35" i="17"/>
  <c r="AP35" i="17"/>
  <c r="AY35" i="17"/>
  <c r="BA35" i="17"/>
  <c r="AZ35" i="17"/>
  <c r="BB35" i="17" s="1"/>
  <c r="BC34" i="17"/>
  <c r="AM36" i="17"/>
  <c r="AI37" i="17" a="1"/>
  <c r="AI37" i="17" s="1"/>
  <c r="AM39" i="16"/>
  <c r="AI40" i="16" a="1"/>
  <c r="AI40" i="16" s="1"/>
  <c r="AZ38" i="16"/>
  <c r="BB38" i="16" s="1"/>
  <c r="AR38" i="16"/>
  <c r="BA38" i="16"/>
  <c r="AY38" i="16"/>
  <c r="AX38" i="16"/>
  <c r="AU38" i="16"/>
  <c r="AW38" i="16"/>
  <c r="AV38" i="16"/>
  <c r="AQ38" i="16"/>
  <c r="AT38" i="16"/>
  <c r="AS38" i="16"/>
  <c r="AP38" i="16"/>
  <c r="BC37" i="16"/>
  <c r="AO37" i="16"/>
  <c r="O37" i="16"/>
  <c r="BC36" i="15"/>
  <c r="AO36" i="15"/>
  <c r="O36" i="15"/>
  <c r="AM38" i="15"/>
  <c r="AI39" i="15" a="1"/>
  <c r="AI39" i="15" s="1"/>
  <c r="AU37" i="15"/>
  <c r="AT37" i="15"/>
  <c r="AS37" i="15"/>
  <c r="AR37" i="15"/>
  <c r="AQ37" i="15"/>
  <c r="AP37" i="15"/>
  <c r="AY37" i="15"/>
  <c r="AX37" i="15"/>
  <c r="AW37" i="15"/>
  <c r="BA37" i="15"/>
  <c r="AV37" i="15"/>
  <c r="AZ37" i="15"/>
  <c r="BB37" i="15" s="1"/>
  <c r="AW34" i="1"/>
  <c r="AU34" i="1"/>
  <c r="AS34" i="1"/>
  <c r="AQ34" i="1"/>
  <c r="AT34" i="1"/>
  <c r="AP34" i="1"/>
  <c r="O34" i="1" s="1"/>
  <c r="BA34" i="1"/>
  <c r="AZ34" i="1"/>
  <c r="AR34" i="1"/>
  <c r="AY34" i="1"/>
  <c r="AX34" i="1"/>
  <c r="AV34" i="1"/>
  <c r="BC32" i="1"/>
  <c r="AM35" i="1"/>
  <c r="BB33" i="1"/>
  <c r="AO33" i="1"/>
  <c r="AM38" i="21" l="1"/>
  <c r="AI39" i="21" a="1"/>
  <c r="AI39" i="21" s="1"/>
  <c r="BA37" i="21"/>
  <c r="AY37" i="21"/>
  <c r="AX37" i="21"/>
  <c r="AW37" i="21"/>
  <c r="AV37" i="21"/>
  <c r="AT37" i="21"/>
  <c r="AR37" i="21"/>
  <c r="AQ37" i="21"/>
  <c r="AZ37" i="21"/>
  <c r="BB37" i="21" s="1"/>
  <c r="AS37" i="21"/>
  <c r="AU37" i="21"/>
  <c r="AP37" i="21"/>
  <c r="O36" i="21"/>
  <c r="AO36" i="21"/>
  <c r="BC36" i="21"/>
  <c r="AO37" i="20"/>
  <c r="O37" i="20"/>
  <c r="BC37" i="20"/>
  <c r="AM39" i="20"/>
  <c r="AI40" i="20" a="1"/>
  <c r="AI40" i="20" s="1"/>
  <c r="AY38" i="20"/>
  <c r="AS38" i="20"/>
  <c r="AQ38" i="20"/>
  <c r="BA38" i="20"/>
  <c r="AZ38" i="20"/>
  <c r="BB38" i="20" s="1"/>
  <c r="AX38" i="20"/>
  <c r="AW38" i="20"/>
  <c r="AV38" i="20"/>
  <c r="AU38" i="20"/>
  <c r="AT38" i="20"/>
  <c r="AR38" i="20"/>
  <c r="AP38" i="20"/>
  <c r="AO36" i="19"/>
  <c r="O36" i="19"/>
  <c r="AI38" i="19" a="1"/>
  <c r="AI38" i="19" s="1"/>
  <c r="AM38" i="19" s="1"/>
  <c r="AS37" i="19"/>
  <c r="AX37" i="19"/>
  <c r="BA37" i="19"/>
  <c r="BC37" i="19" s="1"/>
  <c r="AW37" i="19"/>
  <c r="AR37" i="19"/>
  <c r="AQ37" i="19"/>
  <c r="AZ37" i="19"/>
  <c r="BB37" i="19" s="1"/>
  <c r="AT37" i="19"/>
  <c r="AP37" i="19"/>
  <c r="AY37" i="19"/>
  <c r="AU37" i="19"/>
  <c r="AV37" i="19"/>
  <c r="O35" i="18"/>
  <c r="AO35" i="18"/>
  <c r="AW36" i="18"/>
  <c r="AX36" i="18"/>
  <c r="AV36" i="18"/>
  <c r="BA36" i="18"/>
  <c r="AZ36" i="18"/>
  <c r="BB36" i="18" s="1"/>
  <c r="AY36" i="18"/>
  <c r="AU36" i="18"/>
  <c r="AT36" i="18"/>
  <c r="AR36" i="18"/>
  <c r="AQ36" i="18"/>
  <c r="AP36" i="18"/>
  <c r="AS36" i="18"/>
  <c r="BC35" i="18"/>
  <c r="AM37" i="18"/>
  <c r="AI38" i="18" a="1"/>
  <c r="AI38" i="18" s="1"/>
  <c r="AO35" i="17"/>
  <c r="O35" i="17"/>
  <c r="AM37" i="17"/>
  <c r="AI38" i="17" a="1"/>
  <c r="AI38" i="17" s="1"/>
  <c r="BC35" i="17"/>
  <c r="AZ36" i="17"/>
  <c r="BB36" i="17" s="1"/>
  <c r="AW36" i="17"/>
  <c r="AU36" i="17"/>
  <c r="AT36" i="17"/>
  <c r="AY36" i="17"/>
  <c r="BA36" i="17"/>
  <c r="AR36" i="17"/>
  <c r="AP36" i="17"/>
  <c r="AS36" i="17"/>
  <c r="AQ36" i="17"/>
  <c r="AX36" i="17"/>
  <c r="AV36" i="17"/>
  <c r="BC38" i="16"/>
  <c r="AM40" i="16"/>
  <c r="AI41" i="16" a="1"/>
  <c r="AI41" i="16" s="1"/>
  <c r="O38" i="16"/>
  <c r="AO38" i="16"/>
  <c r="AT39" i="16"/>
  <c r="AY39" i="16"/>
  <c r="AX39" i="16"/>
  <c r="BA39" i="16"/>
  <c r="AZ39" i="16"/>
  <c r="BB39" i="16" s="1"/>
  <c r="AV39" i="16"/>
  <c r="AR39" i="16"/>
  <c r="AW39" i="16"/>
  <c r="AU39" i="16"/>
  <c r="AS39" i="16"/>
  <c r="AQ39" i="16"/>
  <c r="AP39" i="16"/>
  <c r="BC37" i="15"/>
  <c r="AO37" i="15"/>
  <c r="O37" i="15"/>
  <c r="AX38" i="15"/>
  <c r="AW38" i="15"/>
  <c r="AR38" i="15"/>
  <c r="AQ38" i="15"/>
  <c r="AV38" i="15"/>
  <c r="AU38" i="15"/>
  <c r="AT38" i="15"/>
  <c r="BA38" i="15"/>
  <c r="AP38" i="15"/>
  <c r="AS38" i="15"/>
  <c r="AZ38" i="15"/>
  <c r="BB38" i="15" s="1"/>
  <c r="AY38" i="15"/>
  <c r="AM39" i="15"/>
  <c r="AI40" i="15" a="1"/>
  <c r="AI40" i="15" s="1"/>
  <c r="AZ35" i="1"/>
  <c r="AW35" i="1"/>
  <c r="AU35" i="1"/>
  <c r="AS35" i="1"/>
  <c r="AQ35" i="1"/>
  <c r="BA35" i="1"/>
  <c r="AR35" i="1"/>
  <c r="AP35" i="1"/>
  <c r="O35" i="1" s="1"/>
  <c r="AY35" i="1"/>
  <c r="AX35" i="1"/>
  <c r="AV35" i="1"/>
  <c r="AT35" i="1"/>
  <c r="BC33" i="1"/>
  <c r="AM36" i="1"/>
  <c r="AO34" i="1"/>
  <c r="BB34" i="1"/>
  <c r="BC37" i="21" l="1"/>
  <c r="AM39" i="21"/>
  <c r="AI40" i="21" a="1"/>
  <c r="AI40" i="21" s="1"/>
  <c r="AY38" i="21"/>
  <c r="AW38" i="21"/>
  <c r="AX38" i="21"/>
  <c r="AV38" i="21"/>
  <c r="AU38" i="21"/>
  <c r="AS38" i="21"/>
  <c r="AP38" i="21"/>
  <c r="AR38" i="21"/>
  <c r="AQ38" i="21"/>
  <c r="BA38" i="21"/>
  <c r="AT38" i="21"/>
  <c r="AZ38" i="21"/>
  <c r="BB38" i="21" s="1"/>
  <c r="AO37" i="21"/>
  <c r="O37" i="21"/>
  <c r="AO38" i="20"/>
  <c r="O38" i="20"/>
  <c r="BC38" i="20"/>
  <c r="AM40" i="20"/>
  <c r="AI41" i="20" a="1"/>
  <c r="AI41" i="20" s="1"/>
  <c r="AS39" i="20"/>
  <c r="AP39" i="20"/>
  <c r="AQ39" i="20"/>
  <c r="AX39" i="20"/>
  <c r="AW39" i="20"/>
  <c r="AV39" i="20"/>
  <c r="AU39" i="20"/>
  <c r="AR39" i="20"/>
  <c r="AT39" i="20"/>
  <c r="BA39" i="20"/>
  <c r="AZ39" i="20"/>
  <c r="BB39" i="20" s="1"/>
  <c r="AY39" i="20"/>
  <c r="O37" i="19"/>
  <c r="AO37" i="19"/>
  <c r="AW38" i="19"/>
  <c r="AV38" i="19"/>
  <c r="AY38" i="19"/>
  <c r="AP38" i="19"/>
  <c r="AS38" i="19"/>
  <c r="AZ38" i="19"/>
  <c r="BB38" i="19" s="1"/>
  <c r="AT38" i="19"/>
  <c r="AR38" i="19"/>
  <c r="BA38" i="19"/>
  <c r="BC38" i="19" s="1"/>
  <c r="AQ38" i="19"/>
  <c r="AU38" i="19"/>
  <c r="AX38" i="19"/>
  <c r="AI39" i="19" a="1"/>
  <c r="AI39" i="19" s="1"/>
  <c r="AM39" i="19" s="1"/>
  <c r="AV37" i="18"/>
  <c r="AS37" i="18"/>
  <c r="AW37" i="18"/>
  <c r="AU37" i="18"/>
  <c r="BA37" i="18"/>
  <c r="AZ37" i="18"/>
  <c r="BB37" i="18" s="1"/>
  <c r="AP37" i="18"/>
  <c r="AY37" i="18"/>
  <c r="AT37" i="18"/>
  <c r="AX37" i="18"/>
  <c r="AR37" i="18"/>
  <c r="AQ37" i="18"/>
  <c r="O36" i="18"/>
  <c r="AO36" i="18"/>
  <c r="BC36" i="18"/>
  <c r="AM38" i="18"/>
  <c r="AI39" i="18" a="1"/>
  <c r="AI39" i="18" s="1"/>
  <c r="AM38" i="17"/>
  <c r="AI39" i="17" a="1"/>
  <c r="AI39" i="17" s="1"/>
  <c r="BA37" i="17"/>
  <c r="AX37" i="17"/>
  <c r="AW37" i="17"/>
  <c r="AY37" i="17"/>
  <c r="AU37" i="17"/>
  <c r="AT37" i="17"/>
  <c r="AP37" i="17"/>
  <c r="AV37" i="17"/>
  <c r="AS37" i="17"/>
  <c r="AR37" i="17"/>
  <c r="AQ37" i="17"/>
  <c r="AZ37" i="17"/>
  <c r="BB37" i="17" s="1"/>
  <c r="BC36" i="17"/>
  <c r="O36" i="17"/>
  <c r="AO36" i="17"/>
  <c r="AM41" i="16"/>
  <c r="AI42" i="16" a="1"/>
  <c r="AI42" i="16" s="1"/>
  <c r="O39" i="16"/>
  <c r="AO39" i="16"/>
  <c r="BA40" i="16"/>
  <c r="AW40" i="16"/>
  <c r="AV40" i="16"/>
  <c r="AR40" i="16"/>
  <c r="AQ40" i="16"/>
  <c r="AP40" i="16"/>
  <c r="AZ40" i="16"/>
  <c r="BB40" i="16" s="1"/>
  <c r="AX40" i="16"/>
  <c r="AY40" i="16"/>
  <c r="AT40" i="16"/>
  <c r="AU40" i="16"/>
  <c r="AS40" i="16"/>
  <c r="BC39" i="16"/>
  <c r="AR39" i="15"/>
  <c r="AQ39" i="15"/>
  <c r="AP39" i="15"/>
  <c r="AZ39" i="15"/>
  <c r="BB39" i="15" s="1"/>
  <c r="AY39" i="15"/>
  <c r="AX39" i="15"/>
  <c r="AS39" i="15"/>
  <c r="AV39" i="15"/>
  <c r="BA39" i="15"/>
  <c r="AW39" i="15"/>
  <c r="AU39" i="15"/>
  <c r="AT39" i="15"/>
  <c r="O38" i="15"/>
  <c r="AO38" i="15"/>
  <c r="BC38" i="15"/>
  <c r="AM40" i="15"/>
  <c r="AI41" i="15" a="1"/>
  <c r="AI41" i="15" s="1"/>
  <c r="BA36" i="1"/>
  <c r="AZ36" i="1"/>
  <c r="AW36" i="1"/>
  <c r="AU36" i="1"/>
  <c r="AS36" i="1"/>
  <c r="AQ36" i="1"/>
  <c r="AY36" i="1"/>
  <c r="AR36" i="1"/>
  <c r="AT36" i="1"/>
  <c r="AV36" i="1"/>
  <c r="AX36" i="1"/>
  <c r="AP36" i="1"/>
  <c r="O36" i="1" s="1"/>
  <c r="BC34" i="1"/>
  <c r="AM37" i="1"/>
  <c r="AO35" i="1"/>
  <c r="BB35" i="1"/>
  <c r="AM40" i="21" l="1"/>
  <c r="AI41" i="21" a="1"/>
  <c r="AI41" i="21" s="1"/>
  <c r="BC38" i="21"/>
  <c r="AS39" i="21"/>
  <c r="AT39" i="21"/>
  <c r="AW39" i="21"/>
  <c r="AV39" i="21"/>
  <c r="AU39" i="21"/>
  <c r="AY39" i="21"/>
  <c r="BA39" i="21"/>
  <c r="AZ39" i="21"/>
  <c r="BB39" i="21" s="1"/>
  <c r="AX39" i="21"/>
  <c r="AQ39" i="21"/>
  <c r="AP39" i="21"/>
  <c r="AR39" i="21"/>
  <c r="AO38" i="21"/>
  <c r="O38" i="21"/>
  <c r="AO39" i="20"/>
  <c r="O39" i="20"/>
  <c r="AM41" i="20"/>
  <c r="AI42" i="20" a="1"/>
  <c r="AI42" i="20" s="1"/>
  <c r="AR40" i="20"/>
  <c r="AP40" i="20"/>
  <c r="BA40" i="20"/>
  <c r="AZ40" i="20"/>
  <c r="BB40" i="20" s="1"/>
  <c r="AY40" i="20"/>
  <c r="AX40" i="20"/>
  <c r="AW40" i="20"/>
  <c r="AV40" i="20"/>
  <c r="AU40" i="20"/>
  <c r="AS40" i="20"/>
  <c r="AT40" i="20"/>
  <c r="AQ40" i="20"/>
  <c r="BC39" i="20"/>
  <c r="O38" i="19"/>
  <c r="AO38" i="19"/>
  <c r="BA39" i="19"/>
  <c r="BC39" i="19" s="1"/>
  <c r="AS39" i="19"/>
  <c r="AX39" i="19"/>
  <c r="AW39" i="19"/>
  <c r="AP39" i="19"/>
  <c r="AU39" i="19"/>
  <c r="AZ39" i="19"/>
  <c r="BB39" i="19" s="1"/>
  <c r="AQ39" i="19"/>
  <c r="AR39" i="19"/>
  <c r="AY39" i="19"/>
  <c r="AV39" i="19"/>
  <c r="AT39" i="19"/>
  <c r="AI40" i="19" a="1"/>
  <c r="AI40" i="19" s="1"/>
  <c r="AM40" i="19" s="1"/>
  <c r="BC37" i="18"/>
  <c r="AM39" i="18"/>
  <c r="AI40" i="18" a="1"/>
  <c r="AI40" i="18" s="1"/>
  <c r="O37" i="18"/>
  <c r="AO37" i="18"/>
  <c r="AP38" i="18"/>
  <c r="AU38" i="18"/>
  <c r="AT38" i="18"/>
  <c r="AV38" i="18"/>
  <c r="AS38" i="18"/>
  <c r="AR38" i="18"/>
  <c r="AQ38" i="18"/>
  <c r="BA38" i="18"/>
  <c r="AZ38" i="18"/>
  <c r="BB38" i="18" s="1"/>
  <c r="AY38" i="18"/>
  <c r="AX38" i="18"/>
  <c r="AW38" i="18"/>
  <c r="O37" i="17"/>
  <c r="AO37" i="17"/>
  <c r="BC37" i="17"/>
  <c r="AM39" i="17"/>
  <c r="AI40" i="17" a="1"/>
  <c r="AI40" i="17" s="1"/>
  <c r="AU38" i="17"/>
  <c r="AT38" i="17"/>
  <c r="AS38" i="17"/>
  <c r="AZ38" i="17"/>
  <c r="BB38" i="17" s="1"/>
  <c r="AY38" i="17"/>
  <c r="AX38" i="17"/>
  <c r="AV38" i="17"/>
  <c r="BA38" i="17"/>
  <c r="AW38" i="17"/>
  <c r="AR38" i="17"/>
  <c r="AQ38" i="17"/>
  <c r="AP38" i="17"/>
  <c r="AO40" i="16"/>
  <c r="O40" i="16"/>
  <c r="BC40" i="16"/>
  <c r="AM42" i="16"/>
  <c r="AI43" i="16" a="1"/>
  <c r="AI43" i="16" s="1"/>
  <c r="AX41" i="16"/>
  <c r="AV41" i="16"/>
  <c r="AT41" i="16"/>
  <c r="AS41" i="16"/>
  <c r="AY41" i="16"/>
  <c r="BA41" i="16"/>
  <c r="AZ41" i="16"/>
  <c r="BB41" i="16" s="1"/>
  <c r="AW41" i="16"/>
  <c r="AU41" i="16"/>
  <c r="AR41" i="16"/>
  <c r="AQ41" i="16"/>
  <c r="AP41" i="16"/>
  <c r="BC39" i="15"/>
  <c r="AO39" i="15"/>
  <c r="O39" i="15"/>
  <c r="BA40" i="15"/>
  <c r="AP40" i="15"/>
  <c r="AZ40" i="15"/>
  <c r="BB40" i="15" s="1"/>
  <c r="AY40" i="15"/>
  <c r="AR40" i="15"/>
  <c r="AQ40" i="15"/>
  <c r="AU40" i="15"/>
  <c r="AT40" i="15"/>
  <c r="AX40" i="15"/>
  <c r="AW40" i="15"/>
  <c r="AV40" i="15"/>
  <c r="AS40" i="15"/>
  <c r="AM41" i="15"/>
  <c r="AI42" i="15" a="1"/>
  <c r="AI42" i="15" s="1"/>
  <c r="BA37" i="1"/>
  <c r="AZ37" i="1"/>
  <c r="AW37" i="1"/>
  <c r="AU37" i="1"/>
  <c r="AS37" i="1"/>
  <c r="AQ37" i="1"/>
  <c r="AX37" i="1"/>
  <c r="AV37" i="1"/>
  <c r="AT37" i="1"/>
  <c r="AY37" i="1"/>
  <c r="AR37" i="1"/>
  <c r="AP37" i="1"/>
  <c r="O37" i="1" s="1"/>
  <c r="BC35" i="1"/>
  <c r="BB36" i="1"/>
  <c r="AO36" i="1"/>
  <c r="AM38" i="1"/>
  <c r="O39" i="21" l="1"/>
  <c r="AO39" i="21"/>
  <c r="BC39" i="21"/>
  <c r="AM41" i="21"/>
  <c r="AI42" i="21" a="1"/>
  <c r="AI42" i="21" s="1"/>
  <c r="AP40" i="21"/>
  <c r="AU40" i="21"/>
  <c r="AT40" i="21"/>
  <c r="AS40" i="21"/>
  <c r="AZ40" i="21"/>
  <c r="BB40" i="21" s="1"/>
  <c r="BA40" i="21"/>
  <c r="AV40" i="21"/>
  <c r="AR40" i="21"/>
  <c r="AY40" i="21"/>
  <c r="AX40" i="21"/>
  <c r="AQ40" i="21"/>
  <c r="AW40" i="21"/>
  <c r="AM42" i="20"/>
  <c r="AI43" i="20" a="1"/>
  <c r="AI43" i="20" s="1"/>
  <c r="AO40" i="20"/>
  <c r="O40" i="20"/>
  <c r="AW41" i="20"/>
  <c r="AY41" i="20"/>
  <c r="AQ41" i="20"/>
  <c r="AR41" i="20"/>
  <c r="AP41" i="20"/>
  <c r="AU41" i="20"/>
  <c r="AT41" i="20"/>
  <c r="AS41" i="20"/>
  <c r="AZ41" i="20"/>
  <c r="BB41" i="20" s="1"/>
  <c r="BA41" i="20"/>
  <c r="AV41" i="20"/>
  <c r="AX41" i="20"/>
  <c r="BC40" i="20"/>
  <c r="AO39" i="19"/>
  <c r="O39" i="19"/>
  <c r="AI41" i="19" a="1"/>
  <c r="AI41" i="19" s="1"/>
  <c r="AM41" i="19" s="1"/>
  <c r="AX40" i="19"/>
  <c r="AR40" i="19"/>
  <c r="AZ40" i="19"/>
  <c r="BB40" i="19" s="1"/>
  <c r="AQ40" i="19"/>
  <c r="AV40" i="19"/>
  <c r="AU40" i="19"/>
  <c r="AW40" i="19"/>
  <c r="AS40" i="19"/>
  <c r="BA40" i="19"/>
  <c r="BC40" i="19" s="1"/>
  <c r="AT40" i="19"/>
  <c r="AP40" i="19"/>
  <c r="AY40" i="19"/>
  <c r="BC38" i="18"/>
  <c r="AZ39" i="18"/>
  <c r="BB39" i="18" s="1"/>
  <c r="AS39" i="18"/>
  <c r="AR39" i="18"/>
  <c r="AQ39" i="18"/>
  <c r="AP39" i="18"/>
  <c r="BA39" i="18"/>
  <c r="AY39" i="18"/>
  <c r="AX39" i="18"/>
  <c r="AU39" i="18"/>
  <c r="AT39" i="18"/>
  <c r="AW39" i="18"/>
  <c r="AV39" i="18"/>
  <c r="AO38" i="18"/>
  <c r="O38" i="18"/>
  <c r="AM40" i="18"/>
  <c r="AI41" i="18" a="1"/>
  <c r="AI41" i="18" s="1"/>
  <c r="BC38" i="17"/>
  <c r="O38" i="17"/>
  <c r="AO38" i="17"/>
  <c r="AM40" i="17"/>
  <c r="AI41" i="17" a="1"/>
  <c r="AI41" i="17" s="1"/>
  <c r="AQ39" i="17"/>
  <c r="AP39" i="17"/>
  <c r="BA39" i="17"/>
  <c r="AZ39" i="17"/>
  <c r="BB39" i="17" s="1"/>
  <c r="AY39" i="17"/>
  <c r="AX39" i="17"/>
  <c r="AT39" i="17"/>
  <c r="AW39" i="17"/>
  <c r="AV39" i="17"/>
  <c r="AU39" i="17"/>
  <c r="AS39" i="17"/>
  <c r="AR39" i="17"/>
  <c r="O41" i="16"/>
  <c r="AO41" i="16"/>
  <c r="AR42" i="16"/>
  <c r="AS42" i="16"/>
  <c r="AT42" i="16"/>
  <c r="AQ42" i="16"/>
  <c r="AP42" i="16"/>
  <c r="AY42" i="16"/>
  <c r="AV42" i="16"/>
  <c r="AX42" i="16"/>
  <c r="AW42" i="16"/>
  <c r="AU42" i="16"/>
  <c r="BA42" i="16"/>
  <c r="AZ42" i="16"/>
  <c r="BB42" i="16" s="1"/>
  <c r="BC41" i="16"/>
  <c r="AM43" i="16"/>
  <c r="AI44" i="16" a="1"/>
  <c r="AI44" i="16" s="1"/>
  <c r="AV41" i="15"/>
  <c r="AU41" i="15"/>
  <c r="AR41" i="15"/>
  <c r="AQ41" i="15"/>
  <c r="BA41" i="15"/>
  <c r="AY41" i="15"/>
  <c r="AT41" i="15"/>
  <c r="AS41" i="15"/>
  <c r="AX41" i="15"/>
  <c r="AW41" i="15"/>
  <c r="AP41" i="15"/>
  <c r="AZ41" i="15"/>
  <c r="BB41" i="15" s="1"/>
  <c r="AM42" i="15"/>
  <c r="AI43" i="15" a="1"/>
  <c r="AI43" i="15" s="1"/>
  <c r="AO40" i="15"/>
  <c r="O40" i="15"/>
  <c r="BC40" i="15"/>
  <c r="AP38" i="1"/>
  <c r="O38" i="1" s="1"/>
  <c r="BA38" i="1"/>
  <c r="AZ38" i="1"/>
  <c r="AR38" i="1"/>
  <c r="AV38" i="1"/>
  <c r="AX38" i="1"/>
  <c r="AS38" i="1"/>
  <c r="AY38" i="1"/>
  <c r="AW38" i="1"/>
  <c r="AU38" i="1"/>
  <c r="AQ38" i="1"/>
  <c r="AT38" i="1"/>
  <c r="BC36" i="1"/>
  <c r="AM39" i="1"/>
  <c r="AO37" i="1"/>
  <c r="BB37" i="1"/>
  <c r="BC40" i="21" l="1"/>
  <c r="O40" i="21"/>
  <c r="AO40" i="21"/>
  <c r="AM42" i="21"/>
  <c r="AI43" i="21" a="1"/>
  <c r="AI43" i="21" s="1"/>
  <c r="AW41" i="21"/>
  <c r="AS41" i="21"/>
  <c r="AR41" i="21"/>
  <c r="AQ41" i="21"/>
  <c r="AT41" i="21"/>
  <c r="AP41" i="21"/>
  <c r="AY41" i="21"/>
  <c r="BA41" i="21"/>
  <c r="AZ41" i="21"/>
  <c r="BB41" i="21" s="1"/>
  <c r="AX41" i="21"/>
  <c r="AV41" i="21"/>
  <c r="AU41" i="21"/>
  <c r="BC41" i="20"/>
  <c r="O41" i="20"/>
  <c r="AO41" i="20"/>
  <c r="AM43" i="20"/>
  <c r="AI44" i="20" a="1"/>
  <c r="AI44" i="20" s="1"/>
  <c r="AQ42" i="20"/>
  <c r="AU42" i="20"/>
  <c r="AR42" i="20"/>
  <c r="AV42" i="20"/>
  <c r="AT42" i="20"/>
  <c r="AS42" i="20"/>
  <c r="AP42" i="20"/>
  <c r="BA42" i="20"/>
  <c r="AY42" i="20"/>
  <c r="AZ42" i="20"/>
  <c r="BB42" i="20" s="1"/>
  <c r="AW42" i="20"/>
  <c r="AX42" i="20"/>
  <c r="AO40" i="19"/>
  <c r="O40" i="19"/>
  <c r="AQ41" i="19"/>
  <c r="AZ41" i="19"/>
  <c r="BB41" i="19" s="1"/>
  <c r="AR41" i="19"/>
  <c r="AY41" i="19"/>
  <c r="AX41" i="19"/>
  <c r="BA41" i="19"/>
  <c r="BC41" i="19" s="1"/>
  <c r="AW41" i="19"/>
  <c r="AV41" i="19"/>
  <c r="AU41" i="19"/>
  <c r="AS41" i="19"/>
  <c r="AT41" i="19"/>
  <c r="AP41" i="19"/>
  <c r="AI42" i="19" a="1"/>
  <c r="AI42" i="19" s="1"/>
  <c r="AM42" i="19" s="1"/>
  <c r="AM41" i="18"/>
  <c r="AI42" i="18" a="1"/>
  <c r="AI42" i="18" s="1"/>
  <c r="BC39" i="18"/>
  <c r="AT40" i="18"/>
  <c r="AY40" i="18"/>
  <c r="AP40" i="18"/>
  <c r="AU40" i="18"/>
  <c r="AS40" i="18"/>
  <c r="AQ40" i="18"/>
  <c r="AR40" i="18"/>
  <c r="AZ40" i="18"/>
  <c r="BB40" i="18" s="1"/>
  <c r="AX40" i="18"/>
  <c r="BA40" i="18"/>
  <c r="AW40" i="18"/>
  <c r="AV40" i="18"/>
  <c r="AO39" i="18"/>
  <c r="O39" i="18"/>
  <c r="BC39" i="17"/>
  <c r="AO39" i="17"/>
  <c r="O39" i="17"/>
  <c r="AM41" i="17"/>
  <c r="AI42" i="17" a="1"/>
  <c r="AI42" i="17" s="1"/>
  <c r="AY40" i="17"/>
  <c r="AP40" i="17"/>
  <c r="AZ40" i="17"/>
  <c r="BB40" i="17" s="1"/>
  <c r="AW40" i="17"/>
  <c r="AU40" i="17"/>
  <c r="AX40" i="17"/>
  <c r="AV40" i="17"/>
  <c r="BA40" i="17"/>
  <c r="AS40" i="17"/>
  <c r="AQ40" i="17"/>
  <c r="AT40" i="17"/>
  <c r="AR40" i="17"/>
  <c r="BC42" i="16"/>
  <c r="AR43" i="16"/>
  <c r="AQ43" i="16"/>
  <c r="AV43" i="16"/>
  <c r="AU43" i="16"/>
  <c r="AT43" i="16"/>
  <c r="AS43" i="16"/>
  <c r="BA43" i="16"/>
  <c r="AZ43" i="16"/>
  <c r="BB43" i="16" s="1"/>
  <c r="AY43" i="16"/>
  <c r="AP43" i="16"/>
  <c r="AX43" i="16"/>
  <c r="AW43" i="16"/>
  <c r="AM44" i="16"/>
  <c r="AI45" i="16" a="1"/>
  <c r="AI45" i="16" s="1"/>
  <c r="AO42" i="16"/>
  <c r="O42" i="16"/>
  <c r="AM43" i="15"/>
  <c r="AI44" i="15" a="1"/>
  <c r="AI44" i="15" s="1"/>
  <c r="BC41" i="15"/>
  <c r="AP42" i="15"/>
  <c r="AR42" i="15"/>
  <c r="AQ42" i="15"/>
  <c r="BA42" i="15"/>
  <c r="AZ42" i="15"/>
  <c r="BB42" i="15" s="1"/>
  <c r="AW42" i="15"/>
  <c r="AY42" i="15"/>
  <c r="AX42" i="15"/>
  <c r="AV42" i="15"/>
  <c r="AU42" i="15"/>
  <c r="AS42" i="15"/>
  <c r="AT42" i="15"/>
  <c r="O41" i="15"/>
  <c r="AO41" i="15"/>
  <c r="AP39" i="1"/>
  <c r="O39" i="1" s="1"/>
  <c r="BA39" i="1"/>
  <c r="AZ39" i="1"/>
  <c r="AW39" i="1"/>
  <c r="AU39" i="1"/>
  <c r="AS39" i="1"/>
  <c r="AQ39" i="1"/>
  <c r="AT39" i="1"/>
  <c r="AR39" i="1"/>
  <c r="AY39" i="1"/>
  <c r="AV39" i="1"/>
  <c r="AX39" i="1"/>
  <c r="BC37" i="1"/>
  <c r="AM40" i="1"/>
  <c r="AO38" i="1"/>
  <c r="BB38" i="1"/>
  <c r="O41" i="21" l="1"/>
  <c r="AO41" i="21"/>
  <c r="AM43" i="21"/>
  <c r="AI44" i="21" a="1"/>
  <c r="AI44" i="21" s="1"/>
  <c r="BC41" i="21"/>
  <c r="AQ42" i="21"/>
  <c r="AY42" i="21"/>
  <c r="AP42" i="21"/>
  <c r="AX42" i="21"/>
  <c r="AW42" i="21"/>
  <c r="AV42" i="21"/>
  <c r="AU42" i="21"/>
  <c r="AT42" i="21"/>
  <c r="AZ42" i="21"/>
  <c r="BB42" i="21" s="1"/>
  <c r="AS42" i="21"/>
  <c r="AR42" i="21"/>
  <c r="BA42" i="21"/>
  <c r="BC42" i="20"/>
  <c r="AM44" i="20"/>
  <c r="AI45" i="20" a="1"/>
  <c r="AI45" i="20" s="1"/>
  <c r="O42" i="20"/>
  <c r="AO42" i="20"/>
  <c r="BA43" i="20"/>
  <c r="AQ43" i="20"/>
  <c r="AZ43" i="20"/>
  <c r="BB43" i="20" s="1"/>
  <c r="AR43" i="20"/>
  <c r="AW43" i="20"/>
  <c r="AV43" i="20"/>
  <c r="AU43" i="20"/>
  <c r="AT43" i="20"/>
  <c r="AY43" i="20"/>
  <c r="AP43" i="20"/>
  <c r="AX43" i="20"/>
  <c r="AS43" i="20"/>
  <c r="AP42" i="19"/>
  <c r="AV42" i="19"/>
  <c r="BA42" i="19"/>
  <c r="BC42" i="19" s="1"/>
  <c r="AW42" i="19"/>
  <c r="AT42" i="19"/>
  <c r="AX42" i="19"/>
  <c r="AU42" i="19"/>
  <c r="AS42" i="19"/>
  <c r="AR42" i="19"/>
  <c r="AZ42" i="19"/>
  <c r="BB42" i="19" s="1"/>
  <c r="AY42" i="19"/>
  <c r="AQ42" i="19"/>
  <c r="O41" i="19"/>
  <c r="AO41" i="19"/>
  <c r="AI43" i="19" a="1"/>
  <c r="AI43" i="19" s="1"/>
  <c r="AM43" i="19" s="1"/>
  <c r="AO40" i="18"/>
  <c r="O40" i="18"/>
  <c r="AM42" i="18"/>
  <c r="AI43" i="18" a="1"/>
  <c r="AI43" i="18" s="1"/>
  <c r="BC40" i="18"/>
  <c r="AU41" i="18"/>
  <c r="AT41" i="18"/>
  <c r="AP41" i="18"/>
  <c r="AZ41" i="18"/>
  <c r="BB41" i="18" s="1"/>
  <c r="AY41" i="18"/>
  <c r="AW41" i="18"/>
  <c r="AV41" i="18"/>
  <c r="AX41" i="18"/>
  <c r="AS41" i="18"/>
  <c r="AR41" i="18"/>
  <c r="AQ41" i="18"/>
  <c r="BA41" i="18"/>
  <c r="BC40" i="17"/>
  <c r="O40" i="17"/>
  <c r="AO40" i="17"/>
  <c r="AM42" i="17"/>
  <c r="AI43" i="17" a="1"/>
  <c r="AI43" i="17" s="1"/>
  <c r="AS41" i="17"/>
  <c r="AZ41" i="17"/>
  <c r="BB41" i="17" s="1"/>
  <c r="AY41" i="17"/>
  <c r="AQ41" i="17"/>
  <c r="BA41" i="17"/>
  <c r="AX41" i="17"/>
  <c r="AW41" i="17"/>
  <c r="AV41" i="17"/>
  <c r="AP41" i="17"/>
  <c r="AU41" i="17"/>
  <c r="AT41" i="17"/>
  <c r="AR41" i="17"/>
  <c r="BC43" i="16"/>
  <c r="AV44" i="16"/>
  <c r="AP44" i="16"/>
  <c r="AY44" i="16"/>
  <c r="AW44" i="16"/>
  <c r="AX44" i="16"/>
  <c r="AU44" i="16"/>
  <c r="AS44" i="16"/>
  <c r="BA44" i="16"/>
  <c r="AZ44" i="16"/>
  <c r="BB44" i="16" s="1"/>
  <c r="AT44" i="16"/>
  <c r="AR44" i="16"/>
  <c r="AQ44" i="16"/>
  <c r="AO43" i="16"/>
  <c r="O43" i="16"/>
  <c r="AM45" i="16"/>
  <c r="AI46" i="16" a="1"/>
  <c r="AI46" i="16" s="1"/>
  <c r="BC42" i="15"/>
  <c r="AM44" i="15"/>
  <c r="AI45" i="15" a="1"/>
  <c r="AI45" i="15" s="1"/>
  <c r="AO42" i="15"/>
  <c r="O42" i="15"/>
  <c r="AZ43" i="15"/>
  <c r="BB43" i="15" s="1"/>
  <c r="AY43" i="15"/>
  <c r="AT43" i="15"/>
  <c r="AS43" i="15"/>
  <c r="AR43" i="15"/>
  <c r="AQ43" i="15"/>
  <c r="AP43" i="15"/>
  <c r="AV43" i="15"/>
  <c r="AU43" i="15"/>
  <c r="BA43" i="15"/>
  <c r="AX43" i="15"/>
  <c r="AW43" i="15"/>
  <c r="AX40" i="1"/>
  <c r="AV40" i="1"/>
  <c r="AT40" i="1"/>
  <c r="AR40" i="1"/>
  <c r="AP40" i="1"/>
  <c r="O40" i="1" s="1"/>
  <c r="BA40" i="1"/>
  <c r="AZ40" i="1"/>
  <c r="AQ40" i="1"/>
  <c r="AS40" i="1"/>
  <c r="AU40" i="1"/>
  <c r="AW40" i="1"/>
  <c r="AY40" i="1"/>
  <c r="BC38" i="1"/>
  <c r="AM41" i="1"/>
  <c r="AO39" i="1"/>
  <c r="BB39" i="1"/>
  <c r="BC42" i="21" l="1"/>
  <c r="BA43" i="21"/>
  <c r="AU43" i="21"/>
  <c r="AZ43" i="21"/>
  <c r="BB43" i="21" s="1"/>
  <c r="AY43" i="21"/>
  <c r="AX43" i="21"/>
  <c r="AT43" i="21"/>
  <c r="AS43" i="21"/>
  <c r="AW43" i="21"/>
  <c r="AV43" i="21"/>
  <c r="AR43" i="21"/>
  <c r="AQ43" i="21"/>
  <c r="AP43" i="21"/>
  <c r="AO42" i="21"/>
  <c r="O42" i="21"/>
  <c r="AM44" i="21"/>
  <c r="AI45" i="21" a="1"/>
  <c r="AI45" i="21" s="1"/>
  <c r="AO43" i="20"/>
  <c r="O43" i="20"/>
  <c r="BC43" i="20"/>
  <c r="AM45" i="20"/>
  <c r="AI46" i="20" a="1"/>
  <c r="AI46" i="20" s="1"/>
  <c r="AU44" i="20"/>
  <c r="AY44" i="20"/>
  <c r="AR44" i="20"/>
  <c r="BA44" i="20"/>
  <c r="AZ44" i="20"/>
  <c r="BB44" i="20" s="1"/>
  <c r="AX44" i="20"/>
  <c r="AW44" i="20"/>
  <c r="AS44" i="20"/>
  <c r="AQ44" i="20"/>
  <c r="AV44" i="20"/>
  <c r="AP44" i="20"/>
  <c r="AT44" i="20"/>
  <c r="AI44" i="19" a="1"/>
  <c r="AI44" i="19" s="1"/>
  <c r="AM44" i="19" s="1"/>
  <c r="AU43" i="19"/>
  <c r="AS43" i="19"/>
  <c r="AP43" i="19"/>
  <c r="AQ43" i="19"/>
  <c r="AY43" i="19"/>
  <c r="AT43" i="19"/>
  <c r="BA43" i="19"/>
  <c r="BC43" i="19" s="1"/>
  <c r="AZ43" i="19"/>
  <c r="BB43" i="19" s="1"/>
  <c r="AW43" i="19"/>
  <c r="AR43" i="19"/>
  <c r="AX43" i="19"/>
  <c r="AV43" i="19"/>
  <c r="AO42" i="19"/>
  <c r="O42" i="19"/>
  <c r="AM43" i="18"/>
  <c r="AI44" i="18" a="1"/>
  <c r="AI44" i="18" s="1"/>
  <c r="AX42" i="18"/>
  <c r="AP42" i="18"/>
  <c r="AQ42" i="18"/>
  <c r="BA42" i="18"/>
  <c r="AZ42" i="18"/>
  <c r="BB42" i="18" s="1"/>
  <c r="AY42" i="18"/>
  <c r="AT42" i="18"/>
  <c r="AS42" i="18"/>
  <c r="AR42" i="18"/>
  <c r="AV42" i="18"/>
  <c r="AW42" i="18"/>
  <c r="AU42" i="18"/>
  <c r="BC41" i="18"/>
  <c r="AO41" i="18"/>
  <c r="O41" i="18"/>
  <c r="AO41" i="17"/>
  <c r="O41" i="17"/>
  <c r="AV42" i="17"/>
  <c r="AU42" i="17"/>
  <c r="AT42" i="17"/>
  <c r="AR42" i="17"/>
  <c r="AQ42" i="17"/>
  <c r="BA42" i="17"/>
  <c r="AY42" i="17"/>
  <c r="AW42" i="17"/>
  <c r="AZ42" i="17"/>
  <c r="BB42" i="17" s="1"/>
  <c r="AX42" i="17"/>
  <c r="AS42" i="17"/>
  <c r="AP42" i="17"/>
  <c r="BC41" i="17"/>
  <c r="AM43" i="17"/>
  <c r="AI44" i="17" a="1"/>
  <c r="AI44" i="17" s="1"/>
  <c r="AM46" i="16"/>
  <c r="AI47" i="16" a="1"/>
  <c r="AI47" i="16" s="1"/>
  <c r="AP45" i="16"/>
  <c r="AX45" i="16"/>
  <c r="AZ45" i="16"/>
  <c r="BB45" i="16" s="1"/>
  <c r="BA45" i="16"/>
  <c r="AY45" i="16"/>
  <c r="AS45" i="16"/>
  <c r="AR45" i="16"/>
  <c r="AQ45" i="16"/>
  <c r="AU45" i="16"/>
  <c r="AT45" i="16"/>
  <c r="AW45" i="16"/>
  <c r="AV45" i="16"/>
  <c r="BC44" i="16"/>
  <c r="AO44" i="16"/>
  <c r="O44" i="16"/>
  <c r="AT44" i="15"/>
  <c r="AS44" i="15"/>
  <c r="BA44" i="15"/>
  <c r="AX44" i="15"/>
  <c r="AW44" i="15"/>
  <c r="AV44" i="15"/>
  <c r="AZ44" i="15"/>
  <c r="BB44" i="15" s="1"/>
  <c r="AQ44" i="15"/>
  <c r="AP44" i="15"/>
  <c r="AY44" i="15"/>
  <c r="AR44" i="15"/>
  <c r="AU44" i="15"/>
  <c r="AO43" i="15"/>
  <c r="O43" i="15"/>
  <c r="AM45" i="15"/>
  <c r="AI46" i="15" a="1"/>
  <c r="AI46" i="15" s="1"/>
  <c r="BC43" i="15"/>
  <c r="AX41" i="1"/>
  <c r="AV41" i="1"/>
  <c r="AT41" i="1"/>
  <c r="AR41" i="1"/>
  <c r="AP41" i="1"/>
  <c r="O41" i="1" s="1"/>
  <c r="BA41" i="1"/>
  <c r="AW41" i="1"/>
  <c r="AU41" i="1"/>
  <c r="AS41" i="1"/>
  <c r="AY41" i="1"/>
  <c r="AZ41" i="1"/>
  <c r="AQ41" i="1"/>
  <c r="BC39" i="1"/>
  <c r="AM42" i="1"/>
  <c r="AO40" i="1"/>
  <c r="BB40" i="1"/>
  <c r="AO43" i="21" l="1"/>
  <c r="O43" i="21"/>
  <c r="BC43" i="21"/>
  <c r="AM45" i="21"/>
  <c r="AI46" i="21" a="1"/>
  <c r="AI46" i="21" s="1"/>
  <c r="AU44" i="21"/>
  <c r="AQ44" i="21"/>
  <c r="AP44" i="21"/>
  <c r="AW44" i="21"/>
  <c r="AT44" i="21"/>
  <c r="AS44" i="21"/>
  <c r="AR44" i="21"/>
  <c r="AV44" i="21"/>
  <c r="AZ44" i="21"/>
  <c r="BB44" i="21" s="1"/>
  <c r="AY44" i="21"/>
  <c r="BA44" i="21"/>
  <c r="AX44" i="21"/>
  <c r="AZ45" i="20"/>
  <c r="BB45" i="20" s="1"/>
  <c r="AW45" i="20"/>
  <c r="AS45" i="20"/>
  <c r="BA45" i="20"/>
  <c r="AV45" i="20"/>
  <c r="AY45" i="20"/>
  <c r="AX45" i="20"/>
  <c r="AU45" i="20"/>
  <c r="AT45" i="20"/>
  <c r="AP45" i="20"/>
  <c r="AQ45" i="20"/>
  <c r="AR45" i="20"/>
  <c r="AM46" i="20"/>
  <c r="AI47" i="20" a="1"/>
  <c r="AI47" i="20" s="1"/>
  <c r="O44" i="20"/>
  <c r="AO44" i="20"/>
  <c r="BC44" i="20"/>
  <c r="AO43" i="19"/>
  <c r="O43" i="19"/>
  <c r="AI45" i="19" a="1"/>
  <c r="AI45" i="19" s="1"/>
  <c r="AM45" i="19" s="1"/>
  <c r="AW44" i="19"/>
  <c r="AU44" i="19"/>
  <c r="AS44" i="19"/>
  <c r="AQ44" i="19"/>
  <c r="AP44" i="19"/>
  <c r="BA44" i="19"/>
  <c r="BC44" i="19" s="1"/>
  <c r="AX44" i="19"/>
  <c r="AZ44" i="19"/>
  <c r="BB44" i="19" s="1"/>
  <c r="AV44" i="19"/>
  <c r="AT44" i="19"/>
  <c r="AR44" i="19"/>
  <c r="AY44" i="19"/>
  <c r="BC42" i="18"/>
  <c r="AO42" i="18"/>
  <c r="O42" i="18"/>
  <c r="AM44" i="18"/>
  <c r="AI45" i="18" a="1"/>
  <c r="AI45" i="18" s="1"/>
  <c r="AR43" i="18"/>
  <c r="AQ43" i="18"/>
  <c r="AP43" i="18"/>
  <c r="AT43" i="18"/>
  <c r="AS43" i="18"/>
  <c r="AW43" i="18"/>
  <c r="AV43" i="18"/>
  <c r="AU43" i="18"/>
  <c r="AZ43" i="18"/>
  <c r="BB43" i="18" s="1"/>
  <c r="AX43" i="18"/>
  <c r="AY43" i="18"/>
  <c r="BA43" i="18"/>
  <c r="BC42" i="17"/>
  <c r="AM44" i="17"/>
  <c r="AI45" i="17" a="1"/>
  <c r="AI45" i="17" s="1"/>
  <c r="AW43" i="17"/>
  <c r="AR43" i="17"/>
  <c r="AQ43" i="17"/>
  <c r="AY43" i="17"/>
  <c r="AV43" i="17"/>
  <c r="AU43" i="17"/>
  <c r="BA43" i="17"/>
  <c r="AZ43" i="17"/>
  <c r="BB43" i="17" s="1"/>
  <c r="AX43" i="17"/>
  <c r="AT43" i="17"/>
  <c r="AS43" i="17"/>
  <c r="AP43" i="17"/>
  <c r="AO42" i="17"/>
  <c r="O42" i="17"/>
  <c r="BC45" i="16"/>
  <c r="O45" i="16"/>
  <c r="AO45" i="16"/>
  <c r="AM47" i="16"/>
  <c r="AI48" i="16" a="1"/>
  <c r="AI48" i="16" s="1"/>
  <c r="BA46" i="16"/>
  <c r="AZ46" i="16"/>
  <c r="BB46" i="16" s="1"/>
  <c r="AU46" i="16"/>
  <c r="AY46" i="16"/>
  <c r="AX46" i="16"/>
  <c r="AW46" i="16"/>
  <c r="AV46" i="16"/>
  <c r="AT46" i="16"/>
  <c r="AS46" i="16"/>
  <c r="AQ46" i="16"/>
  <c r="AR46" i="16"/>
  <c r="AP46" i="16"/>
  <c r="O44" i="15"/>
  <c r="AO44" i="15"/>
  <c r="AM46" i="15"/>
  <c r="AI47" i="15" a="1"/>
  <c r="AI47" i="15" s="1"/>
  <c r="BC44" i="15"/>
  <c r="AZ45" i="15"/>
  <c r="BB45" i="15" s="1"/>
  <c r="AY45" i="15"/>
  <c r="BA45" i="15"/>
  <c r="AX45" i="15"/>
  <c r="AW45" i="15"/>
  <c r="AR45" i="15"/>
  <c r="AQ45" i="15"/>
  <c r="AU45" i="15"/>
  <c r="AV45" i="15"/>
  <c r="AT45" i="15"/>
  <c r="AS45" i="15"/>
  <c r="AP45" i="15"/>
  <c r="AY42" i="1"/>
  <c r="AX42" i="1"/>
  <c r="AV42" i="1"/>
  <c r="AT42" i="1"/>
  <c r="AR42" i="1"/>
  <c r="AP42" i="1"/>
  <c r="O42" i="1" s="1"/>
  <c r="BA42" i="1"/>
  <c r="AZ42" i="1"/>
  <c r="AQ42" i="1"/>
  <c r="AW42" i="1"/>
  <c r="AU42" i="1"/>
  <c r="AS42" i="1"/>
  <c r="BC40" i="1"/>
  <c r="AM43" i="1"/>
  <c r="AO41" i="1"/>
  <c r="BB41" i="1"/>
  <c r="AO44" i="21" l="1"/>
  <c r="O44" i="21"/>
  <c r="BC44" i="21"/>
  <c r="AM46" i="21"/>
  <c r="AI47" i="21" a="1"/>
  <c r="AI47" i="21" s="1"/>
  <c r="BA45" i="21"/>
  <c r="AV45" i="21"/>
  <c r="AU45" i="21"/>
  <c r="AT45" i="21"/>
  <c r="AS45" i="21"/>
  <c r="AR45" i="21"/>
  <c r="AP45" i="21"/>
  <c r="AX45" i="21"/>
  <c r="AW45" i="21"/>
  <c r="AQ45" i="21"/>
  <c r="AZ45" i="21"/>
  <c r="BB45" i="21" s="1"/>
  <c r="AY45" i="21"/>
  <c r="AY46" i="20"/>
  <c r="AV46" i="20"/>
  <c r="AU46" i="20"/>
  <c r="AS46" i="20"/>
  <c r="AT46" i="20"/>
  <c r="AR46" i="20"/>
  <c r="AQ46" i="20"/>
  <c r="AP46" i="20"/>
  <c r="AW46" i="20"/>
  <c r="AZ46" i="20"/>
  <c r="BB46" i="20" s="1"/>
  <c r="BA46" i="20"/>
  <c r="AX46" i="20"/>
  <c r="AO45" i="20"/>
  <c r="O45" i="20"/>
  <c r="BC45" i="20"/>
  <c r="AM47" i="20"/>
  <c r="AI48" i="20" a="1"/>
  <c r="AI48" i="20" s="1"/>
  <c r="AO44" i="19"/>
  <c r="O44" i="19"/>
  <c r="AI46" i="19" a="1"/>
  <c r="AI46" i="19" s="1"/>
  <c r="AM46" i="19" s="1"/>
  <c r="AP45" i="19"/>
  <c r="AR45" i="19"/>
  <c r="AZ45" i="19"/>
  <c r="BB45" i="19" s="1"/>
  <c r="AX45" i="19"/>
  <c r="AW45" i="19"/>
  <c r="AT45" i="19"/>
  <c r="AS45" i="19"/>
  <c r="AY45" i="19"/>
  <c r="BA45" i="19"/>
  <c r="BC45" i="19" s="1"/>
  <c r="AV45" i="19"/>
  <c r="AQ45" i="19"/>
  <c r="AU45" i="19"/>
  <c r="AM45" i="18"/>
  <c r="AI46" i="18" a="1"/>
  <c r="AI46" i="18" s="1"/>
  <c r="AY44" i="18"/>
  <c r="AX44" i="18"/>
  <c r="AQ44" i="18"/>
  <c r="AP44" i="18"/>
  <c r="AU44" i="18"/>
  <c r="AT44" i="18"/>
  <c r="AR44" i="18"/>
  <c r="AS44" i="18"/>
  <c r="BA44" i="18"/>
  <c r="AZ44" i="18"/>
  <c r="BB44" i="18" s="1"/>
  <c r="AW44" i="18"/>
  <c r="AV44" i="18"/>
  <c r="BC43" i="18"/>
  <c r="AO43" i="18"/>
  <c r="O43" i="18"/>
  <c r="BC43" i="17"/>
  <c r="AM45" i="17"/>
  <c r="AI46" i="17" a="1"/>
  <c r="AI46" i="17" s="1"/>
  <c r="AQ44" i="17"/>
  <c r="BA44" i="17"/>
  <c r="AY44" i="17"/>
  <c r="AX44" i="17"/>
  <c r="AU44" i="17"/>
  <c r="AZ44" i="17"/>
  <c r="BB44" i="17" s="1"/>
  <c r="AW44" i="17"/>
  <c r="AV44" i="17"/>
  <c r="AT44" i="17"/>
  <c r="AS44" i="17"/>
  <c r="AR44" i="17"/>
  <c r="AP44" i="17"/>
  <c r="O43" i="17"/>
  <c r="AO43" i="17"/>
  <c r="O46" i="16"/>
  <c r="AO46" i="16"/>
  <c r="AM48" i="16"/>
  <c r="AI49" i="16" a="1"/>
  <c r="AI49" i="16" s="1"/>
  <c r="BC46" i="16"/>
  <c r="AU47" i="16"/>
  <c r="AT47" i="16"/>
  <c r="AS47" i="16"/>
  <c r="AR47" i="16"/>
  <c r="AP47" i="16"/>
  <c r="AQ47" i="16"/>
  <c r="AW47" i="16"/>
  <c r="AV47" i="16"/>
  <c r="BA47" i="16"/>
  <c r="AZ47" i="16"/>
  <c r="BB47" i="16" s="1"/>
  <c r="AY47" i="16"/>
  <c r="AX47" i="16"/>
  <c r="O45" i="15"/>
  <c r="AO45" i="15"/>
  <c r="AM47" i="15"/>
  <c r="AI48" i="15" a="1"/>
  <c r="AI48" i="15" s="1"/>
  <c r="AX46" i="15"/>
  <c r="AW46" i="15"/>
  <c r="AY46" i="15"/>
  <c r="AV46" i="15"/>
  <c r="BA46" i="15"/>
  <c r="AZ46" i="15"/>
  <c r="BB46" i="15" s="1"/>
  <c r="AQ46" i="15"/>
  <c r="AP46" i="15"/>
  <c r="AR46" i="15"/>
  <c r="AU46" i="15"/>
  <c r="AT46" i="15"/>
  <c r="AS46" i="15"/>
  <c r="BC45" i="15"/>
  <c r="AY43" i="1"/>
  <c r="AX43" i="1"/>
  <c r="AV43" i="1"/>
  <c r="AT43" i="1"/>
  <c r="AR43" i="1"/>
  <c r="AP43" i="1"/>
  <c r="O43" i="1" s="1"/>
  <c r="BA43" i="1"/>
  <c r="AW43" i="1"/>
  <c r="AS43" i="1"/>
  <c r="AU43" i="1"/>
  <c r="AZ43" i="1"/>
  <c r="AQ43" i="1"/>
  <c r="BC41" i="1"/>
  <c r="AM44" i="1"/>
  <c r="AO42" i="1"/>
  <c r="BB42" i="1"/>
  <c r="AO45" i="21" l="1"/>
  <c r="O45" i="21"/>
  <c r="BC45" i="21"/>
  <c r="AM47" i="21"/>
  <c r="AI48" i="21" a="1"/>
  <c r="AI48" i="21" s="1"/>
  <c r="AY46" i="21"/>
  <c r="BA46" i="21"/>
  <c r="AZ46" i="21"/>
  <c r="BB46" i="21" s="1"/>
  <c r="AV46" i="21"/>
  <c r="AX46" i="21"/>
  <c r="AW46" i="21"/>
  <c r="AU46" i="21"/>
  <c r="AT46" i="21"/>
  <c r="AR46" i="21"/>
  <c r="AP46" i="21"/>
  <c r="AQ46" i="21"/>
  <c r="AS46" i="21"/>
  <c r="BC46" i="20"/>
  <c r="AM48" i="20"/>
  <c r="AI49" i="20" a="1"/>
  <c r="AI49" i="20" s="1"/>
  <c r="AS47" i="20"/>
  <c r="AR47" i="20"/>
  <c r="AU47" i="20"/>
  <c r="AV47" i="20"/>
  <c r="AW47" i="20"/>
  <c r="AT47" i="20"/>
  <c r="AQ47" i="20"/>
  <c r="AP47" i="20"/>
  <c r="BA47" i="20"/>
  <c r="AZ47" i="20"/>
  <c r="BB47" i="20" s="1"/>
  <c r="AY47" i="20"/>
  <c r="AX47" i="20"/>
  <c r="AO46" i="20"/>
  <c r="O46" i="20"/>
  <c r="O45" i="19"/>
  <c r="AO45" i="19"/>
  <c r="AP46" i="19"/>
  <c r="BA46" i="19"/>
  <c r="BC46" i="19" s="1"/>
  <c r="AQ46" i="19"/>
  <c r="AT46" i="19"/>
  <c r="AZ46" i="19"/>
  <c r="BB46" i="19" s="1"/>
  <c r="AX46" i="19"/>
  <c r="AV46" i="19"/>
  <c r="AU46" i="19"/>
  <c r="AS46" i="19"/>
  <c r="AR46" i="19"/>
  <c r="AY46" i="19"/>
  <c r="AW46" i="19"/>
  <c r="AI47" i="19" a="1"/>
  <c r="AI47" i="19" s="1"/>
  <c r="AM47" i="19" s="1"/>
  <c r="BC44" i="18"/>
  <c r="AM46" i="18"/>
  <c r="AI47" i="18" a="1"/>
  <c r="AI47" i="18" s="1"/>
  <c r="O44" i="18"/>
  <c r="AO44" i="18"/>
  <c r="AV45" i="18"/>
  <c r="AU45" i="18"/>
  <c r="AT45" i="18"/>
  <c r="AQ45" i="18"/>
  <c r="AP45" i="18"/>
  <c r="BA45" i="18"/>
  <c r="AY45" i="18"/>
  <c r="AX45" i="18"/>
  <c r="AZ45" i="18"/>
  <c r="BB45" i="18" s="1"/>
  <c r="AW45" i="18"/>
  <c r="AS45" i="18"/>
  <c r="AR45" i="18"/>
  <c r="AM46" i="17"/>
  <c r="AI47" i="17" a="1"/>
  <c r="AI47" i="17" s="1"/>
  <c r="BA45" i="17"/>
  <c r="AZ45" i="17"/>
  <c r="BB45" i="17" s="1"/>
  <c r="AQ45" i="17"/>
  <c r="AP45" i="17"/>
  <c r="AX45" i="17"/>
  <c r="AW45" i="17"/>
  <c r="AV45" i="17"/>
  <c r="AU45" i="17"/>
  <c r="AT45" i="17"/>
  <c r="AS45" i="17"/>
  <c r="AR45" i="17"/>
  <c r="AY45" i="17"/>
  <c r="BC44" i="17"/>
  <c r="O44" i="17"/>
  <c r="AO44" i="17"/>
  <c r="AM49" i="16"/>
  <c r="AI50" i="16" a="1"/>
  <c r="AI50" i="16" s="1"/>
  <c r="BC47" i="16"/>
  <c r="AO47" i="16"/>
  <c r="O47" i="16"/>
  <c r="AS48" i="16"/>
  <c r="AP48" i="16"/>
  <c r="AY48" i="16"/>
  <c r="AX48" i="16"/>
  <c r="AW48" i="16"/>
  <c r="AV48" i="16"/>
  <c r="AT48" i="16"/>
  <c r="AR48" i="16"/>
  <c r="AQ48" i="16"/>
  <c r="AU48" i="16"/>
  <c r="BA48" i="16"/>
  <c r="AZ48" i="16"/>
  <c r="BB48" i="16" s="1"/>
  <c r="BC46" i="15"/>
  <c r="AM48" i="15"/>
  <c r="AI49" i="15" a="1"/>
  <c r="AI49" i="15" s="1"/>
  <c r="AR47" i="15"/>
  <c r="AQ47" i="15"/>
  <c r="AW47" i="15"/>
  <c r="AV47" i="15"/>
  <c r="AU47" i="15"/>
  <c r="AP47" i="15"/>
  <c r="AT47" i="15"/>
  <c r="BA47" i="15"/>
  <c r="AZ47" i="15"/>
  <c r="BB47" i="15" s="1"/>
  <c r="AY47" i="15"/>
  <c r="AS47" i="15"/>
  <c r="AX47" i="15"/>
  <c r="O46" i="15"/>
  <c r="AO46" i="15"/>
  <c r="AY44" i="1"/>
  <c r="AX44" i="1"/>
  <c r="AV44" i="1"/>
  <c r="AT44" i="1"/>
  <c r="AR44" i="1"/>
  <c r="BA44" i="1"/>
  <c r="AW44" i="1"/>
  <c r="AZ44" i="1"/>
  <c r="AU44" i="1"/>
  <c r="AS44" i="1"/>
  <c r="AP44" i="1"/>
  <c r="O44" i="1" s="1"/>
  <c r="AQ44" i="1"/>
  <c r="BC42" i="1"/>
  <c r="AM45" i="1"/>
  <c r="BB43" i="1"/>
  <c r="AO43" i="1"/>
  <c r="O46" i="21" l="1"/>
  <c r="AO46" i="21"/>
  <c r="BC46" i="21"/>
  <c r="AM48" i="21"/>
  <c r="AI49" i="21" a="1"/>
  <c r="AI49" i="21" s="1"/>
  <c r="AS47" i="21"/>
  <c r="AW47" i="21"/>
  <c r="BA47" i="21"/>
  <c r="AZ47" i="21"/>
  <c r="BB47" i="21" s="1"/>
  <c r="AY47" i="21"/>
  <c r="AV47" i="21"/>
  <c r="AU47" i="21"/>
  <c r="AP47" i="21"/>
  <c r="AT47" i="21"/>
  <c r="AR47" i="21"/>
  <c r="AQ47" i="21"/>
  <c r="AX47" i="21"/>
  <c r="AO47" i="20"/>
  <c r="O47" i="20"/>
  <c r="BC47" i="20"/>
  <c r="AM49" i="20"/>
  <c r="AI50" i="20" a="1"/>
  <c r="AI50" i="20" s="1"/>
  <c r="AS48" i="20"/>
  <c r="AV48" i="20"/>
  <c r="AT48" i="20"/>
  <c r="AR48" i="20"/>
  <c r="AQ48" i="20"/>
  <c r="AP48" i="20"/>
  <c r="BA48" i="20"/>
  <c r="AZ48" i="20"/>
  <c r="BB48" i="20" s="1"/>
  <c r="AW48" i="20"/>
  <c r="AY48" i="20"/>
  <c r="AX48" i="20"/>
  <c r="AU48" i="20"/>
  <c r="AI48" i="19" a="1"/>
  <c r="AI48" i="19" s="1"/>
  <c r="AM48" i="19" s="1"/>
  <c r="AO46" i="19"/>
  <c r="O46" i="19"/>
  <c r="AV47" i="19"/>
  <c r="AS47" i="19"/>
  <c r="AR47" i="19"/>
  <c r="AQ47" i="19"/>
  <c r="AZ47" i="19"/>
  <c r="BB47" i="19" s="1"/>
  <c r="AX47" i="19"/>
  <c r="BA47" i="19"/>
  <c r="BC47" i="19" s="1"/>
  <c r="AP47" i="19"/>
  <c r="AT47" i="19"/>
  <c r="AW47" i="19"/>
  <c r="AY47" i="19"/>
  <c r="AU47" i="19"/>
  <c r="BC45" i="18"/>
  <c r="AM47" i="18"/>
  <c r="AI48" i="18" a="1"/>
  <c r="AI48" i="18" s="1"/>
  <c r="AP46" i="18"/>
  <c r="AR46" i="18"/>
  <c r="AQ46" i="18"/>
  <c r="AT46" i="18"/>
  <c r="AS46" i="18"/>
  <c r="BA46" i="18"/>
  <c r="AZ46" i="18"/>
  <c r="BB46" i="18" s="1"/>
  <c r="AY46" i="18"/>
  <c r="AX46" i="18"/>
  <c r="AW46" i="18"/>
  <c r="AV46" i="18"/>
  <c r="AU46" i="18"/>
  <c r="O45" i="18"/>
  <c r="AO45" i="18"/>
  <c r="BC45" i="17"/>
  <c r="AM47" i="17"/>
  <c r="AI48" i="17" a="1"/>
  <c r="AI48" i="17" s="1"/>
  <c r="AU46" i="17"/>
  <c r="AX46" i="17"/>
  <c r="AW46" i="17"/>
  <c r="AV46" i="17"/>
  <c r="BA46" i="17"/>
  <c r="AZ46" i="17"/>
  <c r="BB46" i="17" s="1"/>
  <c r="AY46" i="17"/>
  <c r="AT46" i="17"/>
  <c r="AS46" i="17"/>
  <c r="AR46" i="17"/>
  <c r="AQ46" i="17"/>
  <c r="AP46" i="17"/>
  <c r="AO45" i="17"/>
  <c r="O45" i="17"/>
  <c r="AO48" i="16"/>
  <c r="O48" i="16"/>
  <c r="AM50" i="16"/>
  <c r="AI51" i="16" a="1"/>
  <c r="AI51" i="16" s="1"/>
  <c r="BC48" i="16"/>
  <c r="AY49" i="16"/>
  <c r="AX49" i="16"/>
  <c r="AP49" i="16"/>
  <c r="BA49" i="16"/>
  <c r="AZ49" i="16"/>
  <c r="BB49" i="16" s="1"/>
  <c r="AW49" i="16"/>
  <c r="AV49" i="16"/>
  <c r="AU49" i="16"/>
  <c r="AT49" i="16"/>
  <c r="AR49" i="16"/>
  <c r="AQ49" i="16"/>
  <c r="AS49" i="16"/>
  <c r="AO47" i="15"/>
  <c r="O47" i="15"/>
  <c r="BA48" i="15"/>
  <c r="AU48" i="15"/>
  <c r="AT48" i="15"/>
  <c r="AP48" i="15"/>
  <c r="AZ48" i="15"/>
  <c r="BB48" i="15" s="1"/>
  <c r="AX48" i="15"/>
  <c r="AV48" i="15"/>
  <c r="AY48" i="15"/>
  <c r="AW48" i="15"/>
  <c r="AR48" i="15"/>
  <c r="AQ48" i="15"/>
  <c r="AS48" i="15"/>
  <c r="AM49" i="15"/>
  <c r="AI50" i="15" a="1"/>
  <c r="AI50" i="15" s="1"/>
  <c r="BC47" i="15"/>
  <c r="AY45" i="1"/>
  <c r="AX45" i="1"/>
  <c r="AV45" i="1"/>
  <c r="AT45" i="1"/>
  <c r="AR45" i="1"/>
  <c r="AP45" i="1"/>
  <c r="O45" i="1" s="1"/>
  <c r="AU45" i="1"/>
  <c r="AZ45" i="1"/>
  <c r="AW45" i="1"/>
  <c r="BA45" i="1"/>
  <c r="AQ45" i="1"/>
  <c r="AS45" i="1"/>
  <c r="BC43" i="1"/>
  <c r="AM46" i="1"/>
  <c r="BB44" i="1"/>
  <c r="AO44" i="1"/>
  <c r="O47" i="21" l="1"/>
  <c r="AO47" i="21"/>
  <c r="BC47" i="21"/>
  <c r="AM49" i="21"/>
  <c r="AI50" i="21" a="1"/>
  <c r="AI50" i="21" s="1"/>
  <c r="AS48" i="21"/>
  <c r="AY48" i="21"/>
  <c r="AX48" i="21"/>
  <c r="AW48" i="21"/>
  <c r="AQ48" i="21"/>
  <c r="AP48" i="21"/>
  <c r="BA48" i="21"/>
  <c r="AZ48" i="21"/>
  <c r="BB48" i="21" s="1"/>
  <c r="AV48" i="21"/>
  <c r="AU48" i="21"/>
  <c r="AT48" i="21"/>
  <c r="AR48" i="21"/>
  <c r="BC48" i="20"/>
  <c r="AM50" i="20"/>
  <c r="AI51" i="20" a="1"/>
  <c r="AI51" i="20" s="1"/>
  <c r="AO48" i="20"/>
  <c r="O48" i="20"/>
  <c r="AW49" i="20"/>
  <c r="AQ49" i="20"/>
  <c r="AV49" i="20"/>
  <c r="AX49" i="20"/>
  <c r="AU49" i="20"/>
  <c r="AT49" i="20"/>
  <c r="AS49" i="20"/>
  <c r="BA49" i="20"/>
  <c r="AZ49" i="20"/>
  <c r="BB49" i="20" s="1"/>
  <c r="AY49" i="20"/>
  <c r="AR49" i="20"/>
  <c r="AP49" i="20"/>
  <c r="AI49" i="19" a="1"/>
  <c r="AI49" i="19" s="1"/>
  <c r="AM49" i="19" s="1"/>
  <c r="O47" i="19"/>
  <c r="AO47" i="19"/>
  <c r="AW48" i="19"/>
  <c r="AU48" i="19"/>
  <c r="AR48" i="19"/>
  <c r="AZ48" i="19"/>
  <c r="BB48" i="19" s="1"/>
  <c r="AX48" i="19"/>
  <c r="AV48" i="19"/>
  <c r="AY48" i="19"/>
  <c r="AT48" i="19"/>
  <c r="AS48" i="19"/>
  <c r="AP48" i="19"/>
  <c r="BA48" i="19"/>
  <c r="BC48" i="19" s="1"/>
  <c r="AQ48" i="19"/>
  <c r="BC46" i="18"/>
  <c r="AM48" i="18"/>
  <c r="AI49" i="18" a="1"/>
  <c r="AI49" i="18" s="1"/>
  <c r="AZ47" i="18"/>
  <c r="BB47" i="18" s="1"/>
  <c r="AT47" i="18"/>
  <c r="AS47" i="18"/>
  <c r="AR47" i="18"/>
  <c r="AQ47" i="18"/>
  <c r="AP47" i="18"/>
  <c r="AY47" i="18"/>
  <c r="AW47" i="18"/>
  <c r="AX47" i="18"/>
  <c r="AV47" i="18"/>
  <c r="AU47" i="18"/>
  <c r="BA47" i="18"/>
  <c r="O46" i="18"/>
  <c r="AO46" i="18"/>
  <c r="AM48" i="17"/>
  <c r="AI49" i="17" a="1"/>
  <c r="AI49" i="17" s="1"/>
  <c r="O46" i="17"/>
  <c r="AO46" i="17"/>
  <c r="BC46" i="17"/>
  <c r="AT47" i="17"/>
  <c r="AS47" i="17"/>
  <c r="AP47" i="17"/>
  <c r="AR47" i="17"/>
  <c r="AQ47" i="17"/>
  <c r="AZ47" i="17"/>
  <c r="BB47" i="17" s="1"/>
  <c r="AY47" i="17"/>
  <c r="AX47" i="17"/>
  <c r="AW47" i="17"/>
  <c r="AV47" i="17"/>
  <c r="AU47" i="17"/>
  <c r="BA47" i="17"/>
  <c r="AM51" i="16"/>
  <c r="AI52" i="16" a="1"/>
  <c r="AI52" i="16" s="1"/>
  <c r="AS50" i="16"/>
  <c r="AR50" i="16"/>
  <c r="AP50" i="16"/>
  <c r="AY50" i="16"/>
  <c r="AX50" i="16"/>
  <c r="AW50" i="16"/>
  <c r="AV50" i="16"/>
  <c r="AU50" i="16"/>
  <c r="AT50" i="16"/>
  <c r="BA50" i="16"/>
  <c r="AZ50" i="16"/>
  <c r="BB50" i="16" s="1"/>
  <c r="AQ50" i="16"/>
  <c r="BC49" i="16"/>
  <c r="AO49" i="16"/>
  <c r="O49" i="16"/>
  <c r="BC48" i="15"/>
  <c r="AV49" i="15"/>
  <c r="AU49" i="15"/>
  <c r="AS49" i="15"/>
  <c r="AR49" i="15"/>
  <c r="AT49" i="15"/>
  <c r="AQ49" i="15"/>
  <c r="AP49" i="15"/>
  <c r="AY49" i="15"/>
  <c r="AX49" i="15"/>
  <c r="AW49" i="15"/>
  <c r="AZ49" i="15"/>
  <c r="BB49" i="15" s="1"/>
  <c r="BA49" i="15"/>
  <c r="AO48" i="15"/>
  <c r="O48" i="15"/>
  <c r="AM50" i="15"/>
  <c r="AI51" i="15" a="1"/>
  <c r="AI51" i="15" s="1"/>
  <c r="AY46" i="1"/>
  <c r="AQ46" i="1"/>
  <c r="AP46" i="1"/>
  <c r="O46" i="1" s="1"/>
  <c r="AX46" i="1"/>
  <c r="AV46" i="1"/>
  <c r="AZ46" i="1"/>
  <c r="AW46" i="1"/>
  <c r="AT46" i="1"/>
  <c r="BA46" i="1"/>
  <c r="AR46" i="1"/>
  <c r="AU46" i="1"/>
  <c r="AS46" i="1"/>
  <c r="BC44" i="1"/>
  <c r="AM47" i="1"/>
  <c r="AO45" i="1"/>
  <c r="BB45" i="1"/>
  <c r="AW49" i="21" l="1"/>
  <c r="AX49" i="21"/>
  <c r="AV49" i="21"/>
  <c r="AU49" i="21"/>
  <c r="AZ49" i="21"/>
  <c r="BB49" i="21" s="1"/>
  <c r="AY49" i="21"/>
  <c r="AT49" i="21"/>
  <c r="AS49" i="21"/>
  <c r="AR49" i="21"/>
  <c r="AQ49" i="21"/>
  <c r="BA49" i="21"/>
  <c r="AP49" i="21"/>
  <c r="O48" i="21"/>
  <c r="AO48" i="21"/>
  <c r="AM50" i="21"/>
  <c r="AI51" i="21" a="1"/>
  <c r="AI51" i="21" s="1"/>
  <c r="BC48" i="21"/>
  <c r="AM51" i="20"/>
  <c r="AI52" i="20" a="1"/>
  <c r="AI52" i="20" s="1"/>
  <c r="BC49" i="20"/>
  <c r="AQ50" i="20"/>
  <c r="AX50" i="20"/>
  <c r="AW50" i="20"/>
  <c r="BA50" i="20"/>
  <c r="AZ50" i="20"/>
  <c r="BB50" i="20" s="1"/>
  <c r="AY50" i="20"/>
  <c r="AV50" i="20"/>
  <c r="AU50" i="20"/>
  <c r="AS50" i="20"/>
  <c r="AT50" i="20"/>
  <c r="AP50" i="20"/>
  <c r="AR50" i="20"/>
  <c r="O49" i="20"/>
  <c r="AO49" i="20"/>
  <c r="AI50" i="19" a="1"/>
  <c r="AI50" i="19" s="1"/>
  <c r="AM50" i="19" s="1"/>
  <c r="O48" i="19"/>
  <c r="AO48" i="19"/>
  <c r="AP49" i="19"/>
  <c r="AT49" i="19"/>
  <c r="AZ49" i="19"/>
  <c r="BB49" i="19" s="1"/>
  <c r="AX49" i="19"/>
  <c r="AV49" i="19"/>
  <c r="AR49" i="19"/>
  <c r="AS49" i="19"/>
  <c r="BA49" i="19"/>
  <c r="BC49" i="19" s="1"/>
  <c r="AY49" i="19"/>
  <c r="AW49" i="19"/>
  <c r="AQ49" i="19"/>
  <c r="AU49" i="19"/>
  <c r="AO47" i="18"/>
  <c r="O47" i="18"/>
  <c r="BC47" i="18"/>
  <c r="AM49" i="18"/>
  <c r="AI50" i="18" a="1"/>
  <c r="AI50" i="18" s="1"/>
  <c r="AT48" i="18"/>
  <c r="BA48" i="18"/>
  <c r="AZ48" i="18"/>
  <c r="BB48" i="18" s="1"/>
  <c r="AU48" i="18"/>
  <c r="AS48" i="18"/>
  <c r="AY48" i="18"/>
  <c r="AX48" i="18"/>
  <c r="AV48" i="18"/>
  <c r="AR48" i="18"/>
  <c r="AQ48" i="18"/>
  <c r="AW48" i="18"/>
  <c r="AP48" i="18"/>
  <c r="BC47" i="17"/>
  <c r="AO47" i="17"/>
  <c r="O47" i="17"/>
  <c r="AY48" i="17"/>
  <c r="AP48" i="17"/>
  <c r="AR48" i="17"/>
  <c r="AV48" i="17"/>
  <c r="AT48" i="17"/>
  <c r="AS48" i="17"/>
  <c r="BA48" i="17"/>
  <c r="AX48" i="17"/>
  <c r="AZ48" i="17"/>
  <c r="BB48" i="17" s="1"/>
  <c r="AW48" i="17"/>
  <c r="AU48" i="17"/>
  <c r="AQ48" i="17"/>
  <c r="AM49" i="17"/>
  <c r="AI50" i="17" a="1"/>
  <c r="AI50" i="17" s="1"/>
  <c r="BC50" i="16"/>
  <c r="AM52" i="16"/>
  <c r="AI53" i="16" a="1"/>
  <c r="AI53" i="16" s="1"/>
  <c r="AO50" i="16"/>
  <c r="O50" i="16"/>
  <c r="AR51" i="16"/>
  <c r="AQ51" i="16"/>
  <c r="AV51" i="16"/>
  <c r="AT51" i="16"/>
  <c r="AU51" i="16"/>
  <c r="AS51" i="16"/>
  <c r="AX51" i="16"/>
  <c r="AW51" i="16"/>
  <c r="AP51" i="16"/>
  <c r="BA51" i="16"/>
  <c r="AY51" i="16"/>
  <c r="AZ51" i="16"/>
  <c r="BB51" i="16" s="1"/>
  <c r="AP50" i="15"/>
  <c r="AS50" i="15"/>
  <c r="AR50" i="15"/>
  <c r="AX50" i="15"/>
  <c r="AW50" i="15"/>
  <c r="AV50" i="15"/>
  <c r="AY50" i="15"/>
  <c r="AZ50" i="15"/>
  <c r="BB50" i="15" s="1"/>
  <c r="AU50" i="15"/>
  <c r="AQ50" i="15"/>
  <c r="BA50" i="15"/>
  <c r="AT50" i="15"/>
  <c r="BC49" i="15"/>
  <c r="AO49" i="15"/>
  <c r="O49" i="15"/>
  <c r="AM51" i="15"/>
  <c r="AI52" i="15" a="1"/>
  <c r="AI52" i="15" s="1"/>
  <c r="AY47" i="1"/>
  <c r="AX47" i="1"/>
  <c r="AV47" i="1"/>
  <c r="AT47" i="1"/>
  <c r="AR47" i="1"/>
  <c r="BA47" i="1"/>
  <c r="AS47" i="1"/>
  <c r="AQ47" i="1"/>
  <c r="AP47" i="1"/>
  <c r="O47" i="1" s="1"/>
  <c r="AZ47" i="1"/>
  <c r="AW47" i="1"/>
  <c r="AU47" i="1"/>
  <c r="BC45" i="1"/>
  <c r="AM48" i="1"/>
  <c r="BB46" i="1"/>
  <c r="AO46" i="1"/>
  <c r="AQ50" i="21" l="1"/>
  <c r="AV50" i="21"/>
  <c r="AT50" i="21"/>
  <c r="AU50" i="21"/>
  <c r="AS50" i="21"/>
  <c r="BA50" i="21"/>
  <c r="AZ50" i="21"/>
  <c r="BB50" i="21" s="1"/>
  <c r="AX50" i="21"/>
  <c r="AW50" i="21"/>
  <c r="AR50" i="21"/>
  <c r="AP50" i="21"/>
  <c r="AY50" i="21"/>
  <c r="AM51" i="21"/>
  <c r="AI52" i="21" a="1"/>
  <c r="AI52" i="21" s="1"/>
  <c r="BC49" i="21"/>
  <c r="O49" i="21"/>
  <c r="AO49" i="21"/>
  <c r="O50" i="20"/>
  <c r="AO50" i="20"/>
  <c r="AM52" i="20"/>
  <c r="AI53" i="20" a="1"/>
  <c r="AI53" i="20" s="1"/>
  <c r="BC50" i="20"/>
  <c r="BA51" i="20"/>
  <c r="AT51" i="20"/>
  <c r="AX51" i="20"/>
  <c r="AZ51" i="20"/>
  <c r="BB51" i="20" s="1"/>
  <c r="AU51" i="20"/>
  <c r="AS51" i="20"/>
  <c r="AP51" i="20"/>
  <c r="AR51" i="20"/>
  <c r="AQ51" i="20"/>
  <c r="AW51" i="20"/>
  <c r="AV51" i="20"/>
  <c r="AY51" i="20"/>
  <c r="AO49" i="19"/>
  <c r="O49" i="19"/>
  <c r="AI51" i="19" a="1"/>
  <c r="AI51" i="19" s="1"/>
  <c r="AM51" i="19" s="1"/>
  <c r="AS50" i="19"/>
  <c r="AY50" i="19"/>
  <c r="AX50" i="19"/>
  <c r="AR50" i="19"/>
  <c r="BA50" i="19"/>
  <c r="BC50" i="19" s="1"/>
  <c r="AT50" i="19"/>
  <c r="AQ50" i="19"/>
  <c r="AW50" i="19"/>
  <c r="AU50" i="19"/>
  <c r="AV50" i="19"/>
  <c r="AP50" i="19"/>
  <c r="AZ50" i="19"/>
  <c r="BB50" i="19" s="1"/>
  <c r="AW49" i="18"/>
  <c r="AV49" i="18"/>
  <c r="AU49" i="18"/>
  <c r="AT49" i="18"/>
  <c r="BA49" i="18"/>
  <c r="AZ49" i="18"/>
  <c r="BB49" i="18" s="1"/>
  <c r="AX49" i="18"/>
  <c r="AS49" i="18"/>
  <c r="AY49" i="18"/>
  <c r="AQ49" i="18"/>
  <c r="AP49" i="18"/>
  <c r="AR49" i="18"/>
  <c r="BC48" i="18"/>
  <c r="AO48" i="18"/>
  <c r="O48" i="18"/>
  <c r="AM50" i="18"/>
  <c r="AI51" i="18" a="1"/>
  <c r="AI51" i="18" s="1"/>
  <c r="AM50" i="17"/>
  <c r="AI51" i="17" a="1"/>
  <c r="AI51" i="17" s="1"/>
  <c r="BC48" i="17"/>
  <c r="AO48" i="17"/>
  <c r="O48" i="17"/>
  <c r="AS49" i="17"/>
  <c r="AR49" i="17"/>
  <c r="AY49" i="17"/>
  <c r="AW49" i="17"/>
  <c r="AV49" i="17"/>
  <c r="AP49" i="17"/>
  <c r="AZ49" i="17"/>
  <c r="BB49" i="17" s="1"/>
  <c r="AX49" i="17"/>
  <c r="AU49" i="17"/>
  <c r="AT49" i="17"/>
  <c r="AQ49" i="17"/>
  <c r="BA49" i="17"/>
  <c r="AM53" i="16"/>
  <c r="AI54" i="16" a="1"/>
  <c r="AI54" i="16" s="1"/>
  <c r="O51" i="16"/>
  <c r="AO51" i="16"/>
  <c r="BC51" i="16"/>
  <c r="AW52" i="16"/>
  <c r="AV52" i="16"/>
  <c r="AR52" i="16"/>
  <c r="AQ52" i="16"/>
  <c r="AZ52" i="16"/>
  <c r="BB52" i="16" s="1"/>
  <c r="BA52" i="16"/>
  <c r="AY52" i="16"/>
  <c r="AX52" i="16"/>
  <c r="AS52" i="16"/>
  <c r="AT52" i="16"/>
  <c r="AU52" i="16"/>
  <c r="AP52" i="16"/>
  <c r="BC50" i="15"/>
  <c r="AM52" i="15"/>
  <c r="AI53" i="15" a="1"/>
  <c r="AI53" i="15" s="1"/>
  <c r="AZ51" i="15"/>
  <c r="BB51" i="15" s="1"/>
  <c r="AY51" i="15"/>
  <c r="AQ51" i="15"/>
  <c r="AP51" i="15"/>
  <c r="AT51" i="15"/>
  <c r="AS51" i="15"/>
  <c r="BA51" i="15"/>
  <c r="AU51" i="15"/>
  <c r="AW51" i="15"/>
  <c r="AV51" i="15"/>
  <c r="AR51" i="15"/>
  <c r="AX51" i="15"/>
  <c r="AO50" i="15"/>
  <c r="O50" i="15"/>
  <c r="AW48" i="1"/>
  <c r="AU48" i="1"/>
  <c r="AS48" i="1"/>
  <c r="AQ48" i="1"/>
  <c r="AY48" i="1"/>
  <c r="BA48" i="1"/>
  <c r="AP48" i="1"/>
  <c r="O48" i="1" s="1"/>
  <c r="AZ48" i="1"/>
  <c r="AV48" i="1"/>
  <c r="AX48" i="1"/>
  <c r="AT48" i="1"/>
  <c r="AR48" i="1"/>
  <c r="BC46" i="1"/>
  <c r="AM49" i="1"/>
  <c r="BB47" i="1"/>
  <c r="AO47" i="1"/>
  <c r="BC50" i="21" l="1"/>
  <c r="O50" i="21"/>
  <c r="AO50" i="21"/>
  <c r="AM52" i="21"/>
  <c r="AI53" i="21" a="1"/>
  <c r="AI53" i="21" s="1"/>
  <c r="BA51" i="21"/>
  <c r="AX51" i="21"/>
  <c r="AT51" i="21"/>
  <c r="AR51" i="21"/>
  <c r="AS51" i="21"/>
  <c r="AQ51" i="21"/>
  <c r="AU51" i="21"/>
  <c r="AP51" i="21"/>
  <c r="AW51" i="21"/>
  <c r="AZ51" i="21"/>
  <c r="BB51" i="21" s="1"/>
  <c r="AV51" i="21"/>
  <c r="AY51" i="21"/>
  <c r="AM53" i="20"/>
  <c r="AI54" i="20" a="1"/>
  <c r="AI54" i="20" s="1"/>
  <c r="BC51" i="20"/>
  <c r="AU52" i="20"/>
  <c r="AP52" i="20"/>
  <c r="AY52" i="20"/>
  <c r="BA52" i="20"/>
  <c r="AZ52" i="20"/>
  <c r="BB52" i="20" s="1"/>
  <c r="AT52" i="20"/>
  <c r="AW52" i="20"/>
  <c r="AV52" i="20"/>
  <c r="AR52" i="20"/>
  <c r="AS52" i="20"/>
  <c r="AQ52" i="20"/>
  <c r="AX52" i="20"/>
  <c r="O51" i="20"/>
  <c r="AO51" i="20"/>
  <c r="AO50" i="19"/>
  <c r="O50" i="19"/>
  <c r="AI52" i="19" a="1"/>
  <c r="AI52" i="19" s="1"/>
  <c r="AM52" i="19" s="1"/>
  <c r="AY51" i="19"/>
  <c r="AP51" i="19"/>
  <c r="AQ51" i="19"/>
  <c r="AZ51" i="19"/>
  <c r="BB51" i="19" s="1"/>
  <c r="AX51" i="19"/>
  <c r="AR51" i="19"/>
  <c r="AU51" i="19"/>
  <c r="AT51" i="19"/>
  <c r="AW51" i="19"/>
  <c r="AV51" i="19"/>
  <c r="AS51" i="19"/>
  <c r="BA51" i="19"/>
  <c r="BC51" i="19" s="1"/>
  <c r="AM51" i="18"/>
  <c r="AI52" i="18" a="1"/>
  <c r="AI52" i="18" s="1"/>
  <c r="O49" i="18"/>
  <c r="AO49" i="18"/>
  <c r="AX50" i="18"/>
  <c r="AR50" i="18"/>
  <c r="AQ50" i="18"/>
  <c r="AV50" i="18"/>
  <c r="AU50" i="18"/>
  <c r="AZ50" i="18"/>
  <c r="BB50" i="18" s="1"/>
  <c r="AY50" i="18"/>
  <c r="AT50" i="18"/>
  <c r="AS50" i="18"/>
  <c r="AW50" i="18"/>
  <c r="BA50" i="18"/>
  <c r="AP50" i="18"/>
  <c r="BC49" i="18"/>
  <c r="AO49" i="17"/>
  <c r="O49" i="17"/>
  <c r="AM51" i="17"/>
  <c r="AI52" i="17" a="1"/>
  <c r="AI52" i="17" s="1"/>
  <c r="BC49" i="17"/>
  <c r="AY50" i="17"/>
  <c r="AX50" i="17"/>
  <c r="AR50" i="17"/>
  <c r="AZ50" i="17"/>
  <c r="BB50" i="17" s="1"/>
  <c r="AW50" i="17"/>
  <c r="AV50" i="17"/>
  <c r="AT50" i="17"/>
  <c r="BA50" i="17"/>
  <c r="AU50" i="17"/>
  <c r="AQ50" i="17"/>
  <c r="AP50" i="17"/>
  <c r="AS50" i="17"/>
  <c r="BC52" i="16"/>
  <c r="O52" i="16"/>
  <c r="AO52" i="16"/>
  <c r="AM54" i="16"/>
  <c r="AI55" i="16" a="1"/>
  <c r="AI55" i="16" s="1"/>
  <c r="AQ53" i="16"/>
  <c r="AP53" i="16"/>
  <c r="AT53" i="16"/>
  <c r="AS53" i="16"/>
  <c r="BA53" i="16"/>
  <c r="AW53" i="16"/>
  <c r="AV53" i="16"/>
  <c r="AU53" i="16"/>
  <c r="AZ53" i="16"/>
  <c r="BB53" i="16" s="1"/>
  <c r="AY53" i="16"/>
  <c r="AX53" i="16"/>
  <c r="AR53" i="16"/>
  <c r="AM53" i="15"/>
  <c r="AI54" i="15" a="1"/>
  <c r="AI54" i="15" s="1"/>
  <c r="BC51" i="15"/>
  <c r="AT52" i="15"/>
  <c r="AS52" i="15"/>
  <c r="AP52" i="15"/>
  <c r="BA52" i="15"/>
  <c r="AX52" i="15"/>
  <c r="AZ52" i="15"/>
  <c r="BB52" i="15" s="1"/>
  <c r="AY52" i="15"/>
  <c r="AW52" i="15"/>
  <c r="AV52" i="15"/>
  <c r="AR52" i="15"/>
  <c r="AQ52" i="15"/>
  <c r="AU52" i="15"/>
  <c r="AO51" i="15"/>
  <c r="O51" i="15"/>
  <c r="AW49" i="1"/>
  <c r="AU49" i="1"/>
  <c r="AS49" i="1"/>
  <c r="AQ49" i="1"/>
  <c r="AY49" i="1"/>
  <c r="AR49" i="1"/>
  <c r="BA49" i="1"/>
  <c r="AP49" i="1"/>
  <c r="O49" i="1" s="1"/>
  <c r="AZ49" i="1"/>
  <c r="AX49" i="1"/>
  <c r="AT49" i="1"/>
  <c r="AV49" i="1"/>
  <c r="BC47" i="1"/>
  <c r="AM50" i="1"/>
  <c r="AO48" i="1"/>
  <c r="BB48" i="1"/>
  <c r="O51" i="21" l="1"/>
  <c r="AO51" i="21"/>
  <c r="BC51" i="21"/>
  <c r="AM53" i="21"/>
  <c r="AI54" i="21" a="1"/>
  <c r="AI54" i="21" s="1"/>
  <c r="AU52" i="21"/>
  <c r="AT52" i="21"/>
  <c r="AR52" i="21"/>
  <c r="AP52" i="21"/>
  <c r="AQ52" i="21"/>
  <c r="BA52" i="21"/>
  <c r="AZ52" i="21"/>
  <c r="BB52" i="21" s="1"/>
  <c r="AX52" i="21"/>
  <c r="AY52" i="21"/>
  <c r="AW52" i="21"/>
  <c r="AV52" i="21"/>
  <c r="AS52" i="21"/>
  <c r="BC52" i="20"/>
  <c r="AM54" i="20"/>
  <c r="AI55" i="20" a="1"/>
  <c r="AI55" i="20" s="1"/>
  <c r="O52" i="20"/>
  <c r="AO52" i="20"/>
  <c r="AY53" i="20"/>
  <c r="AQ53" i="20"/>
  <c r="AP53" i="20"/>
  <c r="BA53" i="20"/>
  <c r="AZ53" i="20"/>
  <c r="BB53" i="20" s="1"/>
  <c r="AV53" i="20"/>
  <c r="AX53" i="20"/>
  <c r="AW53" i="20"/>
  <c r="AU53" i="20"/>
  <c r="AS53" i="20"/>
  <c r="AT53" i="20"/>
  <c r="AR53" i="20"/>
  <c r="O51" i="19"/>
  <c r="AO51" i="19"/>
  <c r="AQ52" i="19"/>
  <c r="AP52" i="19"/>
  <c r="BA52" i="19"/>
  <c r="BC52" i="19" s="1"/>
  <c r="AW52" i="19"/>
  <c r="AU52" i="19"/>
  <c r="AT52" i="19"/>
  <c r="AZ52" i="19"/>
  <c r="BB52" i="19" s="1"/>
  <c r="AY52" i="19"/>
  <c r="AX52" i="19"/>
  <c r="AV52" i="19"/>
  <c r="AS52" i="19"/>
  <c r="AR52" i="19"/>
  <c r="AI53" i="19" a="1"/>
  <c r="AI53" i="19" s="1"/>
  <c r="AM53" i="19" s="1"/>
  <c r="AO50" i="18"/>
  <c r="O50" i="18"/>
  <c r="BC50" i="18"/>
  <c r="AM52" i="18"/>
  <c r="AI53" i="18" a="1"/>
  <c r="AI53" i="18" s="1"/>
  <c r="AR51" i="18"/>
  <c r="AW51" i="18"/>
  <c r="AV51" i="18"/>
  <c r="AU51" i="18"/>
  <c r="AT51" i="18"/>
  <c r="AP51" i="18"/>
  <c r="AS51" i="18"/>
  <c r="AQ51" i="18"/>
  <c r="AZ51" i="18"/>
  <c r="BB51" i="18" s="1"/>
  <c r="AY51" i="18"/>
  <c r="AX51" i="18"/>
  <c r="BA51" i="18"/>
  <c r="AM52" i="17"/>
  <c r="AI53" i="17" a="1"/>
  <c r="AI53" i="17" s="1"/>
  <c r="AR51" i="17"/>
  <c r="AX51" i="17"/>
  <c r="AV51" i="17"/>
  <c r="AU51" i="17"/>
  <c r="AS51" i="17"/>
  <c r="AQ51" i="17"/>
  <c r="AP51" i="17"/>
  <c r="AZ51" i="17"/>
  <c r="BB51" i="17" s="1"/>
  <c r="AY51" i="17"/>
  <c r="BA51" i="17"/>
  <c r="AW51" i="17"/>
  <c r="AT51" i="17"/>
  <c r="O50" i="17"/>
  <c r="AO50" i="17"/>
  <c r="BC50" i="17"/>
  <c r="BC53" i="16"/>
  <c r="AO53" i="16"/>
  <c r="O53" i="16"/>
  <c r="AM55" i="16"/>
  <c r="AI56" i="16" a="1"/>
  <c r="AI56" i="16" s="1"/>
  <c r="BA54" i="16"/>
  <c r="AZ54" i="16"/>
  <c r="BB54" i="16" s="1"/>
  <c r="AS54" i="16"/>
  <c r="AR54" i="16"/>
  <c r="AQ54" i="16"/>
  <c r="AP54" i="16"/>
  <c r="AX54" i="16"/>
  <c r="AV54" i="16"/>
  <c r="AW54" i="16"/>
  <c r="AU54" i="16"/>
  <c r="AT54" i="16"/>
  <c r="AY54" i="16"/>
  <c r="BC52" i="15"/>
  <c r="AO52" i="15"/>
  <c r="O52" i="15"/>
  <c r="AM54" i="15"/>
  <c r="AI55" i="15" a="1"/>
  <c r="AI55" i="15" s="1"/>
  <c r="AV53" i="15"/>
  <c r="AU53" i="15"/>
  <c r="AT53" i="15"/>
  <c r="AZ53" i="15"/>
  <c r="BB53" i="15" s="1"/>
  <c r="AY53" i="15"/>
  <c r="AW53" i="15"/>
  <c r="AR53" i="15"/>
  <c r="AQ53" i="15"/>
  <c r="AS53" i="15"/>
  <c r="AP53" i="15"/>
  <c r="BA53" i="15"/>
  <c r="AX53" i="15"/>
  <c r="AW50" i="1"/>
  <c r="AU50" i="1"/>
  <c r="AS50" i="1"/>
  <c r="AQ50" i="1"/>
  <c r="AT50" i="1"/>
  <c r="AR50" i="1"/>
  <c r="AZ50" i="1"/>
  <c r="BA50" i="1"/>
  <c r="AP50" i="1"/>
  <c r="O50" i="1" s="1"/>
  <c r="AY50" i="1"/>
  <c r="AX50" i="1"/>
  <c r="AV50" i="1"/>
  <c r="BC48" i="1"/>
  <c r="AM51" i="1"/>
  <c r="BB49" i="1"/>
  <c r="AO49" i="1"/>
  <c r="AO52" i="21" l="1"/>
  <c r="O52" i="21"/>
  <c r="AQ53" i="21"/>
  <c r="AR53" i="21"/>
  <c r="AP53" i="21"/>
  <c r="AS53" i="21"/>
  <c r="AZ53" i="21"/>
  <c r="BB53" i="21" s="1"/>
  <c r="AX53" i="21"/>
  <c r="AW53" i="21"/>
  <c r="AV53" i="21"/>
  <c r="AY53" i="21"/>
  <c r="AU53" i="21"/>
  <c r="AT53" i="21"/>
  <c r="BA53" i="21"/>
  <c r="BC52" i="21"/>
  <c r="AM54" i="21"/>
  <c r="AI55" i="21" a="1"/>
  <c r="AI55" i="21" s="1"/>
  <c r="AM55" i="20"/>
  <c r="AI56" i="20" a="1"/>
  <c r="AI56" i="20" s="1"/>
  <c r="AO53" i="20"/>
  <c r="O53" i="20"/>
  <c r="AY54" i="20"/>
  <c r="AZ54" i="20"/>
  <c r="BB54" i="20" s="1"/>
  <c r="BA54" i="20"/>
  <c r="AW54" i="20"/>
  <c r="AQ54" i="20"/>
  <c r="AP54" i="20"/>
  <c r="AR54" i="20"/>
  <c r="AX54" i="20"/>
  <c r="AV54" i="20"/>
  <c r="AS54" i="20"/>
  <c r="AU54" i="20"/>
  <c r="AT54" i="20"/>
  <c r="BC53" i="20"/>
  <c r="O52" i="19"/>
  <c r="AO52" i="19"/>
  <c r="AI54" i="19" a="1"/>
  <c r="AI54" i="19" s="1"/>
  <c r="AM54" i="19" s="1"/>
  <c r="BA53" i="19"/>
  <c r="BC53" i="19" s="1"/>
  <c r="AY53" i="19"/>
  <c r="AW53" i="19"/>
  <c r="AU53" i="19"/>
  <c r="AQ53" i="19"/>
  <c r="AS53" i="19"/>
  <c r="AT53" i="19"/>
  <c r="AV53" i="19"/>
  <c r="AP53" i="19"/>
  <c r="AX53" i="19"/>
  <c r="AR53" i="19"/>
  <c r="AZ53" i="19"/>
  <c r="BB53" i="19" s="1"/>
  <c r="BC51" i="18"/>
  <c r="AO51" i="18"/>
  <c r="O51" i="18"/>
  <c r="AM53" i="18"/>
  <c r="AI54" i="18" a="1"/>
  <c r="AI54" i="18" s="1"/>
  <c r="BA52" i="18"/>
  <c r="AZ52" i="18"/>
  <c r="BB52" i="18" s="1"/>
  <c r="AW52" i="18"/>
  <c r="AV52" i="18"/>
  <c r="AU52" i="18"/>
  <c r="AY52" i="18"/>
  <c r="AX52" i="18"/>
  <c r="AT52" i="18"/>
  <c r="AR52" i="18"/>
  <c r="AQ52" i="18"/>
  <c r="AP52" i="18"/>
  <c r="AS52" i="18"/>
  <c r="BC51" i="17"/>
  <c r="O51" i="17"/>
  <c r="AO51" i="17"/>
  <c r="AM53" i="17"/>
  <c r="AI54" i="17" a="1"/>
  <c r="AI54" i="17" s="1"/>
  <c r="AT52" i="17"/>
  <c r="AU52" i="17"/>
  <c r="AS52" i="17"/>
  <c r="AX52" i="17"/>
  <c r="AP52" i="17"/>
  <c r="BA52" i="17"/>
  <c r="AZ52" i="17"/>
  <c r="BB52" i="17" s="1"/>
  <c r="AY52" i="17"/>
  <c r="AQ52" i="17"/>
  <c r="AV52" i="17"/>
  <c r="AW52" i="17"/>
  <c r="AR52" i="17"/>
  <c r="AO54" i="16"/>
  <c r="O54" i="16"/>
  <c r="BC54" i="16"/>
  <c r="AM56" i="16"/>
  <c r="AI57" i="16" a="1"/>
  <c r="AI57" i="16" s="1"/>
  <c r="AU55" i="16"/>
  <c r="AT55" i="16"/>
  <c r="AZ55" i="16"/>
  <c r="BB55" i="16" s="1"/>
  <c r="AR55" i="16"/>
  <c r="AQ55" i="16"/>
  <c r="AX55" i="16"/>
  <c r="AV55" i="16"/>
  <c r="AW55" i="16"/>
  <c r="AS55" i="16"/>
  <c r="BA55" i="16"/>
  <c r="AP55" i="16"/>
  <c r="AY55" i="16"/>
  <c r="BC53" i="15"/>
  <c r="AX54" i="15"/>
  <c r="AW54" i="15"/>
  <c r="BA54" i="15"/>
  <c r="AZ54" i="15"/>
  <c r="BB54" i="15" s="1"/>
  <c r="AY54" i="15"/>
  <c r="AP54" i="15"/>
  <c r="AQ54" i="15"/>
  <c r="AV54" i="15"/>
  <c r="AS54" i="15"/>
  <c r="AT54" i="15"/>
  <c r="AR54" i="15"/>
  <c r="AU54" i="15"/>
  <c r="AO53" i="15"/>
  <c r="O53" i="15"/>
  <c r="AM55" i="15"/>
  <c r="AI56" i="15" a="1"/>
  <c r="AI56" i="15" s="1"/>
  <c r="AZ51" i="1"/>
  <c r="AW51" i="1"/>
  <c r="AU51" i="1"/>
  <c r="AS51" i="1"/>
  <c r="AQ51" i="1"/>
  <c r="AV51" i="1"/>
  <c r="AT51" i="1"/>
  <c r="AR51" i="1"/>
  <c r="BA51" i="1"/>
  <c r="AP51" i="1"/>
  <c r="O51" i="1" s="1"/>
  <c r="AX51" i="1"/>
  <c r="AY51" i="1"/>
  <c r="BC49" i="1"/>
  <c r="AM52" i="1"/>
  <c r="AO50" i="1"/>
  <c r="BB50" i="1"/>
  <c r="AY54" i="21" l="1"/>
  <c r="AP54" i="21"/>
  <c r="AZ54" i="21"/>
  <c r="BB54" i="21" s="1"/>
  <c r="AW54" i="21"/>
  <c r="AX54" i="21"/>
  <c r="AV54" i="21"/>
  <c r="AU54" i="21"/>
  <c r="AT54" i="21"/>
  <c r="AR54" i="21"/>
  <c r="BA54" i="21"/>
  <c r="AS54" i="21"/>
  <c r="AQ54" i="21"/>
  <c r="AO53" i="21"/>
  <c r="O53" i="21"/>
  <c r="BC53" i="21"/>
  <c r="AM55" i="21"/>
  <c r="AI56" i="21" a="1"/>
  <c r="AI56" i="21" s="1"/>
  <c r="AO54" i="20"/>
  <c r="O54" i="20"/>
  <c r="BC54" i="20"/>
  <c r="AM56" i="20"/>
  <c r="AI57" i="20" a="1"/>
  <c r="AI57" i="20" s="1"/>
  <c r="AS55" i="20"/>
  <c r="AV55" i="20"/>
  <c r="AY55" i="20"/>
  <c r="AZ55" i="20"/>
  <c r="BB55" i="20" s="1"/>
  <c r="AT55" i="20"/>
  <c r="AR55" i="20"/>
  <c r="AQ55" i="20"/>
  <c r="AP55" i="20"/>
  <c r="BA55" i="20"/>
  <c r="AX55" i="20"/>
  <c r="AU55" i="20"/>
  <c r="AW55" i="20"/>
  <c r="O53" i="19"/>
  <c r="AO53" i="19"/>
  <c r="AQ54" i="19"/>
  <c r="AU54" i="19"/>
  <c r="AT54" i="19"/>
  <c r="AZ54" i="19"/>
  <c r="BB54" i="19" s="1"/>
  <c r="AX54" i="19"/>
  <c r="AV54" i="19"/>
  <c r="BA54" i="19"/>
  <c r="BC54" i="19" s="1"/>
  <c r="AY54" i="19"/>
  <c r="AR54" i="19"/>
  <c r="AS54" i="19"/>
  <c r="AW54" i="19"/>
  <c r="AP54" i="19"/>
  <c r="AI55" i="19" a="1"/>
  <c r="AI55" i="19" s="1"/>
  <c r="AM55" i="19" s="1"/>
  <c r="AM54" i="18"/>
  <c r="AI55" i="18" a="1"/>
  <c r="AI55" i="18" s="1"/>
  <c r="AV53" i="18"/>
  <c r="AX53" i="18"/>
  <c r="AW53" i="18"/>
  <c r="AZ53" i="18"/>
  <c r="BB53" i="18" s="1"/>
  <c r="AY53" i="18"/>
  <c r="AQ53" i="18"/>
  <c r="AP53" i="18"/>
  <c r="AT53" i="18"/>
  <c r="AS53" i="18"/>
  <c r="AR53" i="18"/>
  <c r="BA53" i="18"/>
  <c r="AU53" i="18"/>
  <c r="AO52" i="18"/>
  <c r="O52" i="18"/>
  <c r="BC52" i="18"/>
  <c r="AO52" i="17"/>
  <c r="O52" i="17"/>
  <c r="AV53" i="17"/>
  <c r="AP53" i="17"/>
  <c r="AS53" i="17"/>
  <c r="AR53" i="17"/>
  <c r="BA53" i="17"/>
  <c r="AX53" i="17"/>
  <c r="AU53" i="17"/>
  <c r="AT53" i="17"/>
  <c r="AQ53" i="17"/>
  <c r="AY53" i="17"/>
  <c r="AW53" i="17"/>
  <c r="AZ53" i="17"/>
  <c r="BB53" i="17" s="1"/>
  <c r="BC52" i="17"/>
  <c r="AM54" i="17"/>
  <c r="AI55" i="17" a="1"/>
  <c r="AI55" i="17" s="1"/>
  <c r="O55" i="16"/>
  <c r="AO55" i="16"/>
  <c r="BC55" i="16"/>
  <c r="AM57" i="16"/>
  <c r="AI58" i="16" a="1"/>
  <c r="AI58" i="16" s="1"/>
  <c r="AX56" i="16"/>
  <c r="AT56" i="16"/>
  <c r="AS56" i="16"/>
  <c r="BA56" i="16"/>
  <c r="AZ56" i="16"/>
  <c r="BB56" i="16" s="1"/>
  <c r="AW56" i="16"/>
  <c r="AV56" i="16"/>
  <c r="AU56" i="16"/>
  <c r="AR56" i="16"/>
  <c r="AY56" i="16"/>
  <c r="AQ56" i="16"/>
  <c r="AP56" i="16"/>
  <c r="AR55" i="15"/>
  <c r="AQ55" i="15"/>
  <c r="AZ55" i="15"/>
  <c r="BB55" i="15" s="1"/>
  <c r="BA55" i="15"/>
  <c r="AY55" i="15"/>
  <c r="AX55" i="15"/>
  <c r="AV55" i="15"/>
  <c r="AU55" i="15"/>
  <c r="AT55" i="15"/>
  <c r="AP55" i="15"/>
  <c r="AW55" i="15"/>
  <c r="AS55" i="15"/>
  <c r="AM56" i="15"/>
  <c r="AI57" i="15" a="1"/>
  <c r="AI57" i="15" s="1"/>
  <c r="O54" i="15"/>
  <c r="AO54" i="15"/>
  <c r="BC54" i="15"/>
  <c r="BA52" i="1"/>
  <c r="AZ52" i="1"/>
  <c r="AW52" i="1"/>
  <c r="AU52" i="1"/>
  <c r="AS52" i="1"/>
  <c r="AQ52" i="1"/>
  <c r="AX52" i="1"/>
  <c r="AV52" i="1"/>
  <c r="AT52" i="1"/>
  <c r="AR52" i="1"/>
  <c r="AP52" i="1"/>
  <c r="O52" i="1" s="1"/>
  <c r="AY52" i="1"/>
  <c r="BC50" i="1"/>
  <c r="AM53" i="1"/>
  <c r="BB51" i="1"/>
  <c r="AO51" i="1"/>
  <c r="BC54" i="21" l="1"/>
  <c r="AM56" i="21"/>
  <c r="AI57" i="21" a="1"/>
  <c r="AI57" i="21" s="1"/>
  <c r="AO54" i="21"/>
  <c r="O54" i="21"/>
  <c r="AS55" i="21"/>
  <c r="AZ55" i="21"/>
  <c r="BB55" i="21" s="1"/>
  <c r="AX55" i="21"/>
  <c r="AV55" i="21"/>
  <c r="AU55" i="21"/>
  <c r="AT55" i="21"/>
  <c r="AW55" i="21"/>
  <c r="AR55" i="21"/>
  <c r="AQ55" i="21"/>
  <c r="AP55" i="21"/>
  <c r="BA55" i="21"/>
  <c r="AY55" i="21"/>
  <c r="BC55" i="20"/>
  <c r="O55" i="20"/>
  <c r="AO55" i="20"/>
  <c r="AM57" i="20"/>
  <c r="AI58" i="20" a="1"/>
  <c r="AI58" i="20" s="1"/>
  <c r="AR56" i="20"/>
  <c r="AZ56" i="20"/>
  <c r="BB56" i="20" s="1"/>
  <c r="AW56" i="20"/>
  <c r="BA56" i="20"/>
  <c r="AX56" i="20"/>
  <c r="AV56" i="20"/>
  <c r="AU56" i="20"/>
  <c r="AT56" i="20"/>
  <c r="AY56" i="20"/>
  <c r="AS56" i="20"/>
  <c r="AQ56" i="20"/>
  <c r="AP56" i="20"/>
  <c r="AO54" i="19"/>
  <c r="O54" i="19"/>
  <c r="AP55" i="19"/>
  <c r="AR55" i="19"/>
  <c r="AW55" i="19"/>
  <c r="AT55" i="19"/>
  <c r="BA55" i="19"/>
  <c r="BC55" i="19" s="1"/>
  <c r="AS55" i="19"/>
  <c r="AY55" i="19"/>
  <c r="AV55" i="19"/>
  <c r="AU55" i="19"/>
  <c r="AQ55" i="19"/>
  <c r="AZ55" i="19"/>
  <c r="BB55" i="19" s="1"/>
  <c r="AX55" i="19"/>
  <c r="AI56" i="19" a="1"/>
  <c r="AI56" i="19" s="1"/>
  <c r="AM56" i="19" s="1"/>
  <c r="O53" i="18"/>
  <c r="AO53" i="18"/>
  <c r="AM55" i="18"/>
  <c r="AI56" i="18" a="1"/>
  <c r="AI56" i="18" s="1"/>
  <c r="BC53" i="18"/>
  <c r="AP54" i="18"/>
  <c r="AT54" i="18"/>
  <c r="AS54" i="18"/>
  <c r="AZ54" i="18"/>
  <c r="BB54" i="18" s="1"/>
  <c r="AY54" i="18"/>
  <c r="AR54" i="18"/>
  <c r="AQ54" i="18"/>
  <c r="BA54" i="18"/>
  <c r="AX54" i="18"/>
  <c r="AV54" i="18"/>
  <c r="AW54" i="18"/>
  <c r="AU54" i="18"/>
  <c r="AP54" i="17"/>
  <c r="AS54" i="17"/>
  <c r="AR54" i="17"/>
  <c r="BA54" i="17"/>
  <c r="AZ54" i="17"/>
  <c r="BB54" i="17" s="1"/>
  <c r="AT54" i="17"/>
  <c r="AQ54" i="17"/>
  <c r="AU54" i="17"/>
  <c r="AY54" i="17"/>
  <c r="AX54" i="17"/>
  <c r="AW54" i="17"/>
  <c r="AV54" i="17"/>
  <c r="AM55" i="17"/>
  <c r="AI56" i="17" a="1"/>
  <c r="AI56" i="17" s="1"/>
  <c r="O53" i="17"/>
  <c r="AO53" i="17"/>
  <c r="BC53" i="17"/>
  <c r="BC56" i="16"/>
  <c r="AM58" i="16"/>
  <c r="AI59" i="16" a="1"/>
  <c r="AI59" i="16" s="1"/>
  <c r="AO56" i="16"/>
  <c r="O56" i="16"/>
  <c r="AY57" i="16"/>
  <c r="AX57" i="16"/>
  <c r="AU57" i="16"/>
  <c r="AS57" i="16"/>
  <c r="AR57" i="16"/>
  <c r="AZ57" i="16"/>
  <c r="BB57" i="16" s="1"/>
  <c r="AP57" i="16"/>
  <c r="AW57" i="16"/>
  <c r="AV57" i="16"/>
  <c r="AT57" i="16"/>
  <c r="AQ57" i="16"/>
  <c r="BA57" i="16"/>
  <c r="O55" i="15"/>
  <c r="AO55" i="15"/>
  <c r="BA56" i="15"/>
  <c r="AZ56" i="15"/>
  <c r="BB56" i="15" s="1"/>
  <c r="AY56" i="15"/>
  <c r="AX56" i="15"/>
  <c r="AQ56" i="15"/>
  <c r="AP56" i="15"/>
  <c r="AS56" i="15"/>
  <c r="AR56" i="15"/>
  <c r="AW56" i="15"/>
  <c r="AV56" i="15"/>
  <c r="AU56" i="15"/>
  <c r="AT56" i="15"/>
  <c r="BC55" i="15"/>
  <c r="AM57" i="15"/>
  <c r="AI58" i="15" a="1"/>
  <c r="AI58" i="15" s="1"/>
  <c r="BA53" i="1"/>
  <c r="AZ53" i="1"/>
  <c r="AW53" i="1"/>
  <c r="AU53" i="1"/>
  <c r="AS53" i="1"/>
  <c r="AQ53" i="1"/>
  <c r="AY53" i="1"/>
  <c r="AX53" i="1"/>
  <c r="AV53" i="1"/>
  <c r="AT53" i="1"/>
  <c r="AR53" i="1"/>
  <c r="AP53" i="1"/>
  <c r="O53" i="1" s="1"/>
  <c r="BC51" i="1"/>
  <c r="AM54" i="1"/>
  <c r="BB52" i="1"/>
  <c r="AO52" i="1"/>
  <c r="AO55" i="21" l="1"/>
  <c r="O55" i="21"/>
  <c r="BC55" i="21"/>
  <c r="AV56" i="21"/>
  <c r="BA56" i="21"/>
  <c r="AW56" i="21"/>
  <c r="AU56" i="21"/>
  <c r="AT56" i="21"/>
  <c r="AS56" i="21"/>
  <c r="AR56" i="21"/>
  <c r="AQ56" i="21"/>
  <c r="AP56" i="21"/>
  <c r="AZ56" i="21"/>
  <c r="BB56" i="21" s="1"/>
  <c r="AY56" i="21"/>
  <c r="AX56" i="21"/>
  <c r="AM57" i="21"/>
  <c r="AI58" i="21" a="1"/>
  <c r="AI58" i="21" s="1"/>
  <c r="O56" i="20"/>
  <c r="AO56" i="20"/>
  <c r="BC56" i="20"/>
  <c r="AM58" i="20"/>
  <c r="AI59" i="20" a="1"/>
  <c r="AI59" i="20" s="1"/>
  <c r="AW57" i="20"/>
  <c r="AY57" i="20"/>
  <c r="AX57" i="20"/>
  <c r="BA57" i="20"/>
  <c r="AS57" i="20"/>
  <c r="AR57" i="20"/>
  <c r="AQ57" i="20"/>
  <c r="AP57" i="20"/>
  <c r="AT57" i="20"/>
  <c r="AV57" i="20"/>
  <c r="AZ57" i="20"/>
  <c r="BB57" i="20" s="1"/>
  <c r="AU57" i="20"/>
  <c r="AO55" i="19"/>
  <c r="O55" i="19"/>
  <c r="AI57" i="19" a="1"/>
  <c r="AI57" i="19" s="1"/>
  <c r="AM57" i="19" s="1"/>
  <c r="AU56" i="19"/>
  <c r="AW56" i="19"/>
  <c r="AZ56" i="19"/>
  <c r="BB56" i="19" s="1"/>
  <c r="AS56" i="19"/>
  <c r="BA56" i="19"/>
  <c r="BC56" i="19" s="1"/>
  <c r="AT56" i="19"/>
  <c r="AR56" i="19"/>
  <c r="AY56" i="19"/>
  <c r="AQ56" i="19"/>
  <c r="AX56" i="19"/>
  <c r="AP56" i="19"/>
  <c r="AV56" i="19"/>
  <c r="AZ55" i="18"/>
  <c r="BB55" i="18" s="1"/>
  <c r="AP55" i="18"/>
  <c r="AY55" i="18"/>
  <c r="AX55" i="18"/>
  <c r="AW55" i="18"/>
  <c r="AV55" i="18"/>
  <c r="AU55" i="18"/>
  <c r="AT55" i="18"/>
  <c r="AQ55" i="18"/>
  <c r="BA55" i="18"/>
  <c r="AS55" i="18"/>
  <c r="AR55" i="18"/>
  <c r="AM56" i="18"/>
  <c r="AI57" i="18" a="1"/>
  <c r="AI57" i="18" s="1"/>
  <c r="BC54" i="18"/>
  <c r="O54" i="18"/>
  <c r="AO54" i="18"/>
  <c r="AZ55" i="17"/>
  <c r="BB55" i="17" s="1"/>
  <c r="AY55" i="17"/>
  <c r="AX55" i="17"/>
  <c r="AR55" i="17"/>
  <c r="AQ55" i="17"/>
  <c r="AP55" i="17"/>
  <c r="BA55" i="17"/>
  <c r="AW55" i="17"/>
  <c r="AV55" i="17"/>
  <c r="AT55" i="17"/>
  <c r="AS55" i="17"/>
  <c r="AU55" i="17"/>
  <c r="BC54" i="17"/>
  <c r="AM56" i="17"/>
  <c r="AI57" i="17" a="1"/>
  <c r="AI57" i="17" s="1"/>
  <c r="O54" i="17"/>
  <c r="AO54" i="17"/>
  <c r="AM59" i="16"/>
  <c r="AI60" i="16" a="1"/>
  <c r="AI60" i="16" s="1"/>
  <c r="AS58" i="16"/>
  <c r="AR58" i="16"/>
  <c r="AU58" i="16"/>
  <c r="AV58" i="16"/>
  <c r="AT58" i="16"/>
  <c r="AQ58" i="16"/>
  <c r="AP58" i="16"/>
  <c r="AW58" i="16"/>
  <c r="AZ58" i="16"/>
  <c r="BB58" i="16" s="1"/>
  <c r="BA58" i="16"/>
  <c r="AX58" i="16"/>
  <c r="AY58" i="16"/>
  <c r="BC57" i="16"/>
  <c r="AO57" i="16"/>
  <c r="O57" i="16"/>
  <c r="BC56" i="15"/>
  <c r="AV57" i="15"/>
  <c r="AU57" i="15"/>
  <c r="AZ57" i="15"/>
  <c r="BB57" i="15" s="1"/>
  <c r="AY57" i="15"/>
  <c r="AX57" i="15"/>
  <c r="AT57" i="15"/>
  <c r="AS57" i="15"/>
  <c r="AR57" i="15"/>
  <c r="AP57" i="15"/>
  <c r="AQ57" i="15"/>
  <c r="BA57" i="15"/>
  <c r="AW57" i="15"/>
  <c r="O56" i="15"/>
  <c r="AO56" i="15"/>
  <c r="AM58" i="15"/>
  <c r="AI59" i="15" a="1"/>
  <c r="AI59" i="15" s="1"/>
  <c r="AP54" i="1"/>
  <c r="O54" i="1" s="1"/>
  <c r="BA54" i="1"/>
  <c r="AZ54" i="1"/>
  <c r="AU54" i="1"/>
  <c r="AY54" i="1"/>
  <c r="AS54" i="1"/>
  <c r="AX54" i="1"/>
  <c r="AQ54" i="1"/>
  <c r="AV54" i="1"/>
  <c r="AT54" i="1"/>
  <c r="AR54" i="1"/>
  <c r="AW54" i="1"/>
  <c r="BC52" i="1"/>
  <c r="AM55" i="1"/>
  <c r="AO53" i="1"/>
  <c r="BB53" i="1"/>
  <c r="AO56" i="21" l="1"/>
  <c r="O56" i="21"/>
  <c r="AM58" i="21"/>
  <c r="AI59" i="21" a="1"/>
  <c r="AI59" i="21" s="1"/>
  <c r="AW57" i="21"/>
  <c r="AR57" i="21"/>
  <c r="BA57" i="21"/>
  <c r="AZ57" i="21"/>
  <c r="BB57" i="21" s="1"/>
  <c r="AY57" i="21"/>
  <c r="AX57" i="21"/>
  <c r="AU57" i="21"/>
  <c r="AQ57" i="21"/>
  <c r="AP57" i="21"/>
  <c r="AT57" i="21"/>
  <c r="AS57" i="21"/>
  <c r="AV57" i="21"/>
  <c r="BC56" i="21"/>
  <c r="BC57" i="20"/>
  <c r="AM59" i="20"/>
  <c r="AI60" i="20" a="1"/>
  <c r="AI60" i="20" s="1"/>
  <c r="O57" i="20"/>
  <c r="AO57" i="20"/>
  <c r="AQ58" i="20"/>
  <c r="BA58" i="20"/>
  <c r="AX58" i="20"/>
  <c r="AZ58" i="20"/>
  <c r="BB58" i="20" s="1"/>
  <c r="AP58" i="20"/>
  <c r="AY58" i="20"/>
  <c r="AW58" i="20"/>
  <c r="AV58" i="20"/>
  <c r="AT58" i="20"/>
  <c r="AS58" i="20"/>
  <c r="AU58" i="20"/>
  <c r="AR58" i="20"/>
  <c r="O56" i="19"/>
  <c r="AO56" i="19"/>
  <c r="AS57" i="19"/>
  <c r="AR57" i="19"/>
  <c r="AQ57" i="19"/>
  <c r="BA57" i="19"/>
  <c r="BC57" i="19" s="1"/>
  <c r="AX57" i="19"/>
  <c r="AY57" i="19"/>
  <c r="AW57" i="19"/>
  <c r="AT57" i="19"/>
  <c r="AV57" i="19"/>
  <c r="AU57" i="19"/>
  <c r="AP57" i="19"/>
  <c r="AZ57" i="19"/>
  <c r="BB57" i="19" s="1"/>
  <c r="AI58" i="19" a="1"/>
  <c r="AI58" i="19" s="1"/>
  <c r="AM58" i="19" s="1"/>
  <c r="AM57" i="18"/>
  <c r="AI58" i="18" a="1"/>
  <c r="AI58" i="18" s="1"/>
  <c r="AT56" i="18"/>
  <c r="BA56" i="18"/>
  <c r="AP56" i="18"/>
  <c r="AR56" i="18"/>
  <c r="AQ56" i="18"/>
  <c r="AX56" i="18"/>
  <c r="AV56" i="18"/>
  <c r="AS56" i="18"/>
  <c r="AU56" i="18"/>
  <c r="AZ56" i="18"/>
  <c r="BB56" i="18" s="1"/>
  <c r="AY56" i="18"/>
  <c r="AW56" i="18"/>
  <c r="BC55" i="18"/>
  <c r="AO55" i="18"/>
  <c r="O55" i="18"/>
  <c r="O55" i="17"/>
  <c r="AO55" i="17"/>
  <c r="AT56" i="17"/>
  <c r="AV56" i="17"/>
  <c r="AU56" i="17"/>
  <c r="AR56" i="17"/>
  <c r="AQ56" i="17"/>
  <c r="AX56" i="17"/>
  <c r="BA56" i="17"/>
  <c r="AY56" i="17"/>
  <c r="AW56" i="17"/>
  <c r="AP56" i="17"/>
  <c r="AZ56" i="17"/>
  <c r="BB56" i="17" s="1"/>
  <c r="AS56" i="17"/>
  <c r="AM57" i="17"/>
  <c r="AI58" i="17" a="1"/>
  <c r="AI58" i="17" s="1"/>
  <c r="BC55" i="17"/>
  <c r="BC58" i="16"/>
  <c r="AO58" i="16"/>
  <c r="O58" i="16"/>
  <c r="AM60" i="16"/>
  <c r="AI61" i="16" a="1"/>
  <c r="AI61" i="16" s="1"/>
  <c r="AS59" i="16"/>
  <c r="AV59" i="16"/>
  <c r="AU59" i="16"/>
  <c r="AZ59" i="16"/>
  <c r="BB59" i="16" s="1"/>
  <c r="AY59" i="16"/>
  <c r="AX59" i="16"/>
  <c r="AW59" i="16"/>
  <c r="BA59" i="16"/>
  <c r="AT59" i="16"/>
  <c r="AR59" i="16"/>
  <c r="AQ59" i="16"/>
  <c r="AP59" i="16"/>
  <c r="AP58" i="15"/>
  <c r="AX58" i="15"/>
  <c r="AW58" i="15"/>
  <c r="AV58" i="15"/>
  <c r="BA58" i="15"/>
  <c r="AT58" i="15"/>
  <c r="AS58" i="15"/>
  <c r="AR58" i="15"/>
  <c r="AQ58" i="15"/>
  <c r="AZ58" i="15"/>
  <c r="BB58" i="15" s="1"/>
  <c r="AY58" i="15"/>
  <c r="AU58" i="15"/>
  <c r="O57" i="15"/>
  <c r="AO57" i="15"/>
  <c r="BC57" i="15"/>
  <c r="AM59" i="15"/>
  <c r="AI60" i="15" a="1"/>
  <c r="AI60" i="15" s="1"/>
  <c r="AP55" i="1"/>
  <c r="O55" i="1" s="1"/>
  <c r="BA55" i="1"/>
  <c r="AZ55" i="1"/>
  <c r="AW55" i="1"/>
  <c r="AU55" i="1"/>
  <c r="AS55" i="1"/>
  <c r="AQ55" i="1"/>
  <c r="AY55" i="1"/>
  <c r="AX55" i="1"/>
  <c r="AV55" i="1"/>
  <c r="AT55" i="1"/>
  <c r="AR55" i="1"/>
  <c r="BC53" i="1"/>
  <c r="AM56" i="1"/>
  <c r="AO54" i="1"/>
  <c r="BB54" i="1"/>
  <c r="BC57" i="21" l="1"/>
  <c r="AM59" i="21"/>
  <c r="AI60" i="21" a="1"/>
  <c r="AI60" i="21" s="1"/>
  <c r="O57" i="21"/>
  <c r="AO57" i="21"/>
  <c r="AQ58" i="21"/>
  <c r="AY58" i="21"/>
  <c r="BA58" i="21"/>
  <c r="AZ58" i="21"/>
  <c r="BB58" i="21" s="1"/>
  <c r="AR58" i="21"/>
  <c r="AP58" i="21"/>
  <c r="AW58" i="21"/>
  <c r="AU58" i="21"/>
  <c r="AT58" i="21"/>
  <c r="AS58" i="21"/>
  <c r="AV58" i="21"/>
  <c r="AX58" i="21"/>
  <c r="BC58" i="20"/>
  <c r="AM60" i="20"/>
  <c r="AI61" i="20" a="1"/>
  <c r="AI61" i="20" s="1"/>
  <c r="AO58" i="20"/>
  <c r="O58" i="20"/>
  <c r="BA59" i="20"/>
  <c r="AX59" i="20"/>
  <c r="AW59" i="20"/>
  <c r="AZ59" i="20"/>
  <c r="BB59" i="20" s="1"/>
  <c r="AS59" i="20"/>
  <c r="AY59" i="20"/>
  <c r="AV59" i="20"/>
  <c r="AU59" i="20"/>
  <c r="AT59" i="20"/>
  <c r="AR59" i="20"/>
  <c r="AQ59" i="20"/>
  <c r="AP59" i="20"/>
  <c r="AO57" i="19"/>
  <c r="O57" i="19"/>
  <c r="AX58" i="19"/>
  <c r="AV58" i="19"/>
  <c r="AR58" i="19"/>
  <c r="AW58" i="19"/>
  <c r="AP58" i="19"/>
  <c r="AS58" i="19"/>
  <c r="AQ58" i="19"/>
  <c r="AU58" i="19"/>
  <c r="AT58" i="19"/>
  <c r="BA58" i="19"/>
  <c r="BC58" i="19" s="1"/>
  <c r="AZ58" i="19"/>
  <c r="BB58" i="19" s="1"/>
  <c r="AY58" i="19"/>
  <c r="AI59" i="19" a="1"/>
  <c r="AI59" i="19" s="1"/>
  <c r="AM59" i="19" s="1"/>
  <c r="AO56" i="18"/>
  <c r="O56" i="18"/>
  <c r="AY57" i="18"/>
  <c r="AX57" i="18"/>
  <c r="AP57" i="18"/>
  <c r="AU57" i="18"/>
  <c r="AT57" i="18"/>
  <c r="AR57" i="18"/>
  <c r="AQ57" i="18"/>
  <c r="AS57" i="18"/>
  <c r="AZ57" i="18"/>
  <c r="BB57" i="18" s="1"/>
  <c r="AW57" i="18"/>
  <c r="AV57" i="18"/>
  <c r="BA57" i="18"/>
  <c r="BC56" i="18"/>
  <c r="AM58" i="18"/>
  <c r="AI59" i="18" a="1"/>
  <c r="AI59" i="18" s="1"/>
  <c r="AO56" i="17"/>
  <c r="O56" i="17"/>
  <c r="AR57" i="17"/>
  <c r="AQ57" i="17"/>
  <c r="AU57" i="17"/>
  <c r="AT57" i="17"/>
  <c r="AW57" i="17"/>
  <c r="AV57" i="17"/>
  <c r="AS57" i="17"/>
  <c r="AP57" i="17"/>
  <c r="AZ57" i="17"/>
  <c r="BB57" i="17" s="1"/>
  <c r="AY57" i="17"/>
  <c r="AX57" i="17"/>
  <c r="BA57" i="17"/>
  <c r="BC56" i="17"/>
  <c r="AM58" i="17"/>
  <c r="AI59" i="17" a="1"/>
  <c r="AI59" i="17" s="1"/>
  <c r="BC59" i="16"/>
  <c r="O59" i="16"/>
  <c r="AO59" i="16"/>
  <c r="AW60" i="16"/>
  <c r="AV60" i="16"/>
  <c r="AQ60" i="16"/>
  <c r="AX60" i="16"/>
  <c r="AU60" i="16"/>
  <c r="BA60" i="16"/>
  <c r="AY60" i="16"/>
  <c r="AP60" i="16"/>
  <c r="AZ60" i="16"/>
  <c r="BB60" i="16" s="1"/>
  <c r="AT60" i="16"/>
  <c r="AS60" i="16"/>
  <c r="AR60" i="16"/>
  <c r="AM61" i="16"/>
  <c r="AI62" i="16" a="1"/>
  <c r="AI62" i="16" s="1"/>
  <c r="BC58" i="15"/>
  <c r="AM60" i="15"/>
  <c r="AI61" i="15" a="1"/>
  <c r="AI61" i="15" s="1"/>
  <c r="AZ59" i="15"/>
  <c r="BB59" i="15" s="1"/>
  <c r="AY59" i="15"/>
  <c r="AV59" i="15"/>
  <c r="AU59" i="15"/>
  <c r="AT59" i="15"/>
  <c r="BA59" i="15"/>
  <c r="AX59" i="15"/>
  <c r="AQ59" i="15"/>
  <c r="AW59" i="15"/>
  <c r="AS59" i="15"/>
  <c r="AR59" i="15"/>
  <c r="AP59" i="15"/>
  <c r="AO58" i="15"/>
  <c r="O58" i="15"/>
  <c r="AX56" i="1"/>
  <c r="AV56" i="1"/>
  <c r="AT56" i="1"/>
  <c r="AR56" i="1"/>
  <c r="AP56" i="1"/>
  <c r="O56" i="1" s="1"/>
  <c r="BA56" i="1"/>
  <c r="AZ56" i="1"/>
  <c r="AW56" i="1"/>
  <c r="AU56" i="1"/>
  <c r="AS56" i="1"/>
  <c r="AY56" i="1"/>
  <c r="AQ56" i="1"/>
  <c r="BC54" i="1"/>
  <c r="AM57" i="1"/>
  <c r="AO55" i="1"/>
  <c r="BB55" i="1"/>
  <c r="BC58" i="21" l="1"/>
  <c r="AM60" i="21"/>
  <c r="AI61" i="21" a="1"/>
  <c r="AI61" i="21" s="1"/>
  <c r="AO58" i="21"/>
  <c r="O58" i="21"/>
  <c r="BA59" i="21"/>
  <c r="AU59" i="21"/>
  <c r="AZ59" i="21"/>
  <c r="BB59" i="21" s="1"/>
  <c r="AY59" i="21"/>
  <c r="AX59" i="21"/>
  <c r="AW59" i="21"/>
  <c r="AV59" i="21"/>
  <c r="AT59" i="21"/>
  <c r="AP59" i="21"/>
  <c r="AS59" i="21"/>
  <c r="AR59" i="21"/>
  <c r="AQ59" i="21"/>
  <c r="AM61" i="20"/>
  <c r="AI62" i="20" a="1"/>
  <c r="AI62" i="20" s="1"/>
  <c r="BC59" i="20"/>
  <c r="AU60" i="20"/>
  <c r="AT60" i="20"/>
  <c r="AS60" i="20"/>
  <c r="BA60" i="20"/>
  <c r="AY60" i="20"/>
  <c r="AQ60" i="20"/>
  <c r="AP60" i="20"/>
  <c r="AW60" i="20"/>
  <c r="AZ60" i="20"/>
  <c r="BB60" i="20" s="1"/>
  <c r="AX60" i="20"/>
  <c r="AR60" i="20"/>
  <c r="AV60" i="20"/>
  <c r="O59" i="20"/>
  <c r="AO59" i="20"/>
  <c r="AI60" i="19" a="1"/>
  <c r="AI60" i="19" s="1"/>
  <c r="AM60" i="19" s="1"/>
  <c r="AO58" i="19"/>
  <c r="O58" i="19"/>
  <c r="AV59" i="19"/>
  <c r="AY59" i="19"/>
  <c r="AT59" i="19"/>
  <c r="AZ59" i="19"/>
  <c r="BB59" i="19" s="1"/>
  <c r="AQ59" i="19"/>
  <c r="AP59" i="19"/>
  <c r="AU59" i="19"/>
  <c r="BA59" i="19"/>
  <c r="BC59" i="19" s="1"/>
  <c r="AX59" i="19"/>
  <c r="AW59" i="19"/>
  <c r="AS59" i="19"/>
  <c r="AR59" i="19"/>
  <c r="AX58" i="18"/>
  <c r="AT58" i="18"/>
  <c r="AS58" i="18"/>
  <c r="AQ58" i="18"/>
  <c r="AP58" i="18"/>
  <c r="AY58" i="18"/>
  <c r="BA58" i="18"/>
  <c r="AZ58" i="18"/>
  <c r="BB58" i="18" s="1"/>
  <c r="AW58" i="18"/>
  <c r="AU58" i="18"/>
  <c r="AR58" i="18"/>
  <c r="AV58" i="18"/>
  <c r="O57" i="18"/>
  <c r="AO57" i="18"/>
  <c r="AM59" i="18"/>
  <c r="AI60" i="18" a="1"/>
  <c r="AI60" i="18" s="1"/>
  <c r="BC57" i="18"/>
  <c r="AM59" i="17"/>
  <c r="AI60" i="17" a="1"/>
  <c r="AI60" i="17" s="1"/>
  <c r="BC57" i="17"/>
  <c r="AX58" i="17"/>
  <c r="AT58" i="17"/>
  <c r="AS58" i="17"/>
  <c r="AU58" i="17"/>
  <c r="AQ58" i="17"/>
  <c r="AP58" i="17"/>
  <c r="AZ58" i="17"/>
  <c r="BB58" i="17" s="1"/>
  <c r="BA58" i="17"/>
  <c r="AY58" i="17"/>
  <c r="AW58" i="17"/>
  <c r="AV58" i="17"/>
  <c r="AR58" i="17"/>
  <c r="O57" i="17"/>
  <c r="AO57" i="17"/>
  <c r="O60" i="16"/>
  <c r="AO60" i="16"/>
  <c r="AQ61" i="16"/>
  <c r="AP61" i="16"/>
  <c r="AX61" i="16"/>
  <c r="AW61" i="16"/>
  <c r="AR61" i="16"/>
  <c r="AU61" i="16"/>
  <c r="AS61" i="16"/>
  <c r="AT61" i="16"/>
  <c r="BA61" i="16"/>
  <c r="AZ61" i="16"/>
  <c r="BB61" i="16" s="1"/>
  <c r="AY61" i="16"/>
  <c r="AV61" i="16"/>
  <c r="AM62" i="16"/>
  <c r="AI63" i="16" a="1"/>
  <c r="AI63" i="16" s="1"/>
  <c r="BC60" i="16"/>
  <c r="AT60" i="15"/>
  <c r="AS60" i="15"/>
  <c r="AV60" i="15"/>
  <c r="AU60" i="15"/>
  <c r="AR60" i="15"/>
  <c r="AW60" i="15"/>
  <c r="AQ60" i="15"/>
  <c r="AP60" i="15"/>
  <c r="BA60" i="15"/>
  <c r="AX60" i="15"/>
  <c r="AZ60" i="15"/>
  <c r="BB60" i="15" s="1"/>
  <c r="AY60" i="15"/>
  <c r="AO59" i="15"/>
  <c r="O59" i="15"/>
  <c r="AM61" i="15"/>
  <c r="AI62" i="15" a="1"/>
  <c r="AI62" i="15" s="1"/>
  <c r="BC59" i="15"/>
  <c r="AX57" i="1"/>
  <c r="AV57" i="1"/>
  <c r="AT57" i="1"/>
  <c r="AR57" i="1"/>
  <c r="AP57" i="1"/>
  <c r="O57" i="1" s="1"/>
  <c r="BA57" i="1"/>
  <c r="AW57" i="1"/>
  <c r="AU57" i="1"/>
  <c r="AS57" i="1"/>
  <c r="AY57" i="1"/>
  <c r="AQ57" i="1"/>
  <c r="AZ57" i="1"/>
  <c r="BC55" i="1"/>
  <c r="AM58" i="1"/>
  <c r="AO56" i="1"/>
  <c r="BB56" i="1"/>
  <c r="O59" i="21" l="1"/>
  <c r="AO59" i="21"/>
  <c r="AM61" i="21"/>
  <c r="AI62" i="21" a="1"/>
  <c r="AI62" i="21" s="1"/>
  <c r="AU60" i="21"/>
  <c r="AQ60" i="21"/>
  <c r="BA60" i="21"/>
  <c r="AP60" i="21"/>
  <c r="AX60" i="21"/>
  <c r="AV60" i="21"/>
  <c r="AT60" i="21"/>
  <c r="AS60" i="21"/>
  <c r="AW60" i="21"/>
  <c r="AR60" i="21"/>
  <c r="AY60" i="21"/>
  <c r="AZ60" i="21"/>
  <c r="BB60" i="21" s="1"/>
  <c r="BC59" i="21"/>
  <c r="AM62" i="20"/>
  <c r="AI63" i="20" a="1"/>
  <c r="AI63" i="20" s="1"/>
  <c r="AQ61" i="20"/>
  <c r="AP61" i="20"/>
  <c r="BA61" i="20"/>
  <c r="AR61" i="20"/>
  <c r="AX61" i="20"/>
  <c r="AU61" i="20"/>
  <c r="AT61" i="20"/>
  <c r="AW61" i="20"/>
  <c r="AS61" i="20"/>
  <c r="AZ61" i="20"/>
  <c r="BB61" i="20" s="1"/>
  <c r="AY61" i="20"/>
  <c r="AV61" i="20"/>
  <c r="O60" i="20"/>
  <c r="AO60" i="20"/>
  <c r="BC60" i="20"/>
  <c r="O59" i="19"/>
  <c r="AO59" i="19"/>
  <c r="AI61" i="19" a="1"/>
  <c r="AI61" i="19" s="1"/>
  <c r="AM61" i="19" s="1"/>
  <c r="AP60" i="19"/>
  <c r="AX60" i="19"/>
  <c r="AQ60" i="19"/>
  <c r="AV60" i="19"/>
  <c r="AR60" i="19"/>
  <c r="AW60" i="19"/>
  <c r="AT60" i="19"/>
  <c r="AS60" i="19"/>
  <c r="AZ60" i="19"/>
  <c r="BB60" i="19" s="1"/>
  <c r="BA60" i="19"/>
  <c r="BC60" i="19" s="1"/>
  <c r="AU60" i="19"/>
  <c r="AY60" i="19"/>
  <c r="AR59" i="18"/>
  <c r="AP59" i="18"/>
  <c r="AV59" i="18"/>
  <c r="AU59" i="18"/>
  <c r="BA59" i="18"/>
  <c r="AZ59" i="18"/>
  <c r="BB59" i="18" s="1"/>
  <c r="AY59" i="18"/>
  <c r="AQ59" i="18"/>
  <c r="AX59" i="18"/>
  <c r="AW59" i="18"/>
  <c r="AT59" i="18"/>
  <c r="AS59" i="18"/>
  <c r="BC58" i="18"/>
  <c r="O58" i="18"/>
  <c r="AO58" i="18"/>
  <c r="AM60" i="18"/>
  <c r="AI61" i="18" a="1"/>
  <c r="AI61" i="18" s="1"/>
  <c r="AO58" i="17"/>
  <c r="O58" i="17"/>
  <c r="BC58" i="17"/>
  <c r="AM60" i="17"/>
  <c r="AI61" i="17" a="1"/>
  <c r="AI61" i="17" s="1"/>
  <c r="AR59" i="17"/>
  <c r="AZ59" i="17"/>
  <c r="BB59" i="17" s="1"/>
  <c r="AY59" i="17"/>
  <c r="AX59" i="17"/>
  <c r="AT59" i="17"/>
  <c r="AS59" i="17"/>
  <c r="AP59" i="17"/>
  <c r="BA59" i="17"/>
  <c r="AQ59" i="17"/>
  <c r="AW59" i="17"/>
  <c r="AV59" i="17"/>
  <c r="AU59" i="17"/>
  <c r="BC61" i="16"/>
  <c r="BA62" i="16"/>
  <c r="AZ62" i="16"/>
  <c r="BB62" i="16" s="1"/>
  <c r="AX62" i="16"/>
  <c r="AW62" i="16"/>
  <c r="AV62" i="16"/>
  <c r="AT62" i="16"/>
  <c r="AU62" i="16"/>
  <c r="AS62" i="16"/>
  <c r="AY62" i="16"/>
  <c r="AR62" i="16"/>
  <c r="AP62" i="16"/>
  <c r="AQ62" i="16"/>
  <c r="AO61" i="16"/>
  <c r="O61" i="16"/>
  <c r="AM63" i="16"/>
  <c r="AI64" i="16" a="1"/>
  <c r="AI64" i="16" s="1"/>
  <c r="AM62" i="15"/>
  <c r="AI63" i="15" a="1"/>
  <c r="AI63" i="15" s="1"/>
  <c r="AT61" i="15"/>
  <c r="AS61" i="15"/>
  <c r="AR61" i="15"/>
  <c r="BA61" i="15"/>
  <c r="AZ61" i="15"/>
  <c r="BB61" i="15" s="1"/>
  <c r="AY61" i="15"/>
  <c r="AQ61" i="15"/>
  <c r="AP61" i="15"/>
  <c r="AV61" i="15"/>
  <c r="AU61" i="15"/>
  <c r="AW61" i="15"/>
  <c r="AX61" i="15"/>
  <c r="AO60" i="15"/>
  <c r="O60" i="15"/>
  <c r="BC60" i="15"/>
  <c r="AY58" i="1"/>
  <c r="AX58" i="1"/>
  <c r="AV58" i="1"/>
  <c r="AT58" i="1"/>
  <c r="AR58" i="1"/>
  <c r="AP58" i="1"/>
  <c r="O58" i="1" s="1"/>
  <c r="BA58" i="1"/>
  <c r="AZ58" i="1"/>
  <c r="AW58" i="1"/>
  <c r="AU58" i="1"/>
  <c r="AS58" i="1"/>
  <c r="AQ58" i="1"/>
  <c r="BC56" i="1"/>
  <c r="AM59" i="1"/>
  <c r="AO57" i="1"/>
  <c r="BB57" i="1"/>
  <c r="AM62" i="21" l="1"/>
  <c r="AI63" i="21" a="1"/>
  <c r="AI63" i="21" s="1"/>
  <c r="AO60" i="21"/>
  <c r="O60" i="21"/>
  <c r="BC60" i="21"/>
  <c r="BA61" i="21"/>
  <c r="AY61" i="21"/>
  <c r="AX61" i="21"/>
  <c r="AW61" i="21"/>
  <c r="AV61" i="21"/>
  <c r="AU61" i="21"/>
  <c r="AT61" i="21"/>
  <c r="AQ61" i="21"/>
  <c r="AP61" i="21"/>
  <c r="AZ61" i="21"/>
  <c r="BB61" i="21" s="1"/>
  <c r="AS61" i="21"/>
  <c r="AR61" i="21"/>
  <c r="BC61" i="20"/>
  <c r="AM63" i="20"/>
  <c r="AI64" i="20" a="1"/>
  <c r="AI64" i="20" s="1"/>
  <c r="AO61" i="20"/>
  <c r="O61" i="20"/>
  <c r="AZ62" i="20"/>
  <c r="BB62" i="20" s="1"/>
  <c r="AY62" i="20"/>
  <c r="AR62" i="20"/>
  <c r="AX62" i="20"/>
  <c r="AW62" i="20"/>
  <c r="AV62" i="20"/>
  <c r="AU62" i="20"/>
  <c r="BA62" i="20"/>
  <c r="AP62" i="20"/>
  <c r="AT62" i="20"/>
  <c r="AS62" i="20"/>
  <c r="AQ62" i="20"/>
  <c r="O60" i="19"/>
  <c r="AO60" i="19"/>
  <c r="AI62" i="19" a="1"/>
  <c r="AI62" i="19" s="1"/>
  <c r="AM62" i="19" s="1"/>
  <c r="AR61" i="19"/>
  <c r="BA61" i="19"/>
  <c r="BC61" i="19" s="1"/>
  <c r="AU61" i="19"/>
  <c r="AS61" i="19"/>
  <c r="AT61" i="19"/>
  <c r="AX61" i="19"/>
  <c r="AP61" i="19"/>
  <c r="AW61" i="19"/>
  <c r="AZ61" i="19"/>
  <c r="BB61" i="19" s="1"/>
  <c r="AY61" i="19"/>
  <c r="AV61" i="19"/>
  <c r="AQ61" i="19"/>
  <c r="BC59" i="18"/>
  <c r="AO59" i="18"/>
  <c r="O59" i="18"/>
  <c r="AM61" i="18"/>
  <c r="AI62" i="18" a="1"/>
  <c r="AI62" i="18" s="1"/>
  <c r="AX60" i="18"/>
  <c r="AW60" i="18"/>
  <c r="AY60" i="18"/>
  <c r="AV60" i="18"/>
  <c r="AT60" i="18"/>
  <c r="AS60" i="18"/>
  <c r="AU60" i="18"/>
  <c r="AR60" i="18"/>
  <c r="BA60" i="18"/>
  <c r="AQ60" i="18"/>
  <c r="AP60" i="18"/>
  <c r="AZ60" i="18"/>
  <c r="BB60" i="18" s="1"/>
  <c r="AO59" i="17"/>
  <c r="O59" i="17"/>
  <c r="BC59" i="17"/>
  <c r="AM61" i="17"/>
  <c r="AI62" i="17" a="1"/>
  <c r="AI62" i="17" s="1"/>
  <c r="AV60" i="17"/>
  <c r="AU60" i="17"/>
  <c r="AT60" i="17"/>
  <c r="AY60" i="17"/>
  <c r="AX60" i="17"/>
  <c r="AP60" i="17"/>
  <c r="BA60" i="17"/>
  <c r="AZ60" i="17"/>
  <c r="BB60" i="17" s="1"/>
  <c r="AQ60" i="17"/>
  <c r="AW60" i="17"/>
  <c r="AS60" i="17"/>
  <c r="AR60" i="17"/>
  <c r="AM64" i="16"/>
  <c r="AI65" i="16" a="1"/>
  <c r="AI65" i="16" s="1"/>
  <c r="BC62" i="16"/>
  <c r="AO62" i="16"/>
  <c r="O62" i="16"/>
  <c r="AU63" i="16"/>
  <c r="AT63" i="16"/>
  <c r="AZ63" i="16"/>
  <c r="BB63" i="16" s="1"/>
  <c r="AY63" i="16"/>
  <c r="BA63" i="16"/>
  <c r="AX63" i="16"/>
  <c r="AW63" i="16"/>
  <c r="AR63" i="16"/>
  <c r="AQ63" i="16"/>
  <c r="AV63" i="16"/>
  <c r="AS63" i="16"/>
  <c r="AP63" i="16"/>
  <c r="AM63" i="15"/>
  <c r="AI64" i="15" a="1"/>
  <c r="AI64" i="15" s="1"/>
  <c r="AO61" i="15"/>
  <c r="O61" i="15"/>
  <c r="BC61" i="15"/>
  <c r="AX62" i="15"/>
  <c r="AW62" i="15"/>
  <c r="AQ62" i="15"/>
  <c r="AP62" i="15"/>
  <c r="BA62" i="15"/>
  <c r="AZ62" i="15"/>
  <c r="BB62" i="15" s="1"/>
  <c r="AY62" i="15"/>
  <c r="AV62" i="15"/>
  <c r="AU62" i="15"/>
  <c r="AT62" i="15"/>
  <c r="AS62" i="15"/>
  <c r="AR62" i="15"/>
  <c r="AY59" i="1"/>
  <c r="AX59" i="1"/>
  <c r="AV59" i="1"/>
  <c r="AT59" i="1"/>
  <c r="AR59" i="1"/>
  <c r="AP59" i="1"/>
  <c r="O59" i="1" s="1"/>
  <c r="BA59" i="1"/>
  <c r="AW59" i="1"/>
  <c r="AU59" i="1"/>
  <c r="AS59" i="1"/>
  <c r="AQ59" i="1"/>
  <c r="AZ59" i="1"/>
  <c r="BC57" i="1"/>
  <c r="AM60" i="1"/>
  <c r="BB58" i="1"/>
  <c r="AO58" i="1"/>
  <c r="BC61" i="21" l="1"/>
  <c r="AM63" i="21"/>
  <c r="AI64" i="21" a="1"/>
  <c r="AI64" i="21" s="1"/>
  <c r="AO61" i="21"/>
  <c r="O61" i="21"/>
  <c r="AY62" i="21"/>
  <c r="BA62" i="21"/>
  <c r="AV62" i="21"/>
  <c r="AT62" i="21"/>
  <c r="AS62" i="21"/>
  <c r="AR62" i="21"/>
  <c r="AU62" i="21"/>
  <c r="AP62" i="21"/>
  <c r="AQ62" i="21"/>
  <c r="AZ62" i="21"/>
  <c r="BB62" i="21" s="1"/>
  <c r="AX62" i="21"/>
  <c r="AW62" i="21"/>
  <c r="BC62" i="20"/>
  <c r="AO62" i="20"/>
  <c r="O62" i="20"/>
  <c r="AT63" i="20"/>
  <c r="AS63" i="20"/>
  <c r="AX63" i="20"/>
  <c r="AW63" i="20"/>
  <c r="BA63" i="20"/>
  <c r="AZ63" i="20"/>
  <c r="BB63" i="20" s="1"/>
  <c r="AU63" i="20"/>
  <c r="AR63" i="20"/>
  <c r="AY63" i="20"/>
  <c r="AV63" i="20"/>
  <c r="AQ63" i="20"/>
  <c r="AP63" i="20"/>
  <c r="AM64" i="20"/>
  <c r="AI65" i="20" a="1"/>
  <c r="AI65" i="20" s="1"/>
  <c r="O61" i="19"/>
  <c r="AO61" i="19"/>
  <c r="AT62" i="19"/>
  <c r="AS62" i="19"/>
  <c r="AQ62" i="19"/>
  <c r="AW62" i="19"/>
  <c r="AR62" i="19"/>
  <c r="AY62" i="19"/>
  <c r="AZ62" i="19"/>
  <c r="BB62" i="19" s="1"/>
  <c r="AV62" i="19"/>
  <c r="AX62" i="19"/>
  <c r="AU62" i="19"/>
  <c r="BA62" i="19"/>
  <c r="BC62" i="19" s="1"/>
  <c r="AP62" i="19"/>
  <c r="AI63" i="19" a="1"/>
  <c r="AI63" i="19" s="1"/>
  <c r="AM63" i="19" s="1"/>
  <c r="BC60" i="18"/>
  <c r="O60" i="18"/>
  <c r="AO60" i="18"/>
  <c r="AM62" i="18"/>
  <c r="AI63" i="18" a="1"/>
  <c r="AI63" i="18" s="1"/>
  <c r="AV61" i="18"/>
  <c r="AZ61" i="18"/>
  <c r="BB61" i="18" s="1"/>
  <c r="AY61" i="18"/>
  <c r="BA61" i="18"/>
  <c r="AX61" i="18"/>
  <c r="AS61" i="18"/>
  <c r="AP61" i="18"/>
  <c r="AR61" i="18"/>
  <c r="AQ61" i="18"/>
  <c r="AW61" i="18"/>
  <c r="AU61" i="18"/>
  <c r="AT61" i="18"/>
  <c r="O60" i="17"/>
  <c r="AO60" i="17"/>
  <c r="AV61" i="17"/>
  <c r="AR61" i="17"/>
  <c r="AQ61" i="17"/>
  <c r="AP61" i="17"/>
  <c r="BA61" i="17"/>
  <c r="AY61" i="17"/>
  <c r="AX61" i="17"/>
  <c r="AZ61" i="17"/>
  <c r="BB61" i="17" s="1"/>
  <c r="AW61" i="17"/>
  <c r="AT61" i="17"/>
  <c r="AS61" i="17"/>
  <c r="AU61" i="17"/>
  <c r="BC60" i="17"/>
  <c r="AM62" i="17"/>
  <c r="AI63" i="17" a="1"/>
  <c r="AI63" i="17" s="1"/>
  <c r="BC63" i="16"/>
  <c r="AM65" i="16"/>
  <c r="AI66" i="16" a="1"/>
  <c r="AI66" i="16" s="1"/>
  <c r="AZ64" i="16"/>
  <c r="BB64" i="16" s="1"/>
  <c r="AY64" i="16"/>
  <c r="AP64" i="16"/>
  <c r="AV64" i="16"/>
  <c r="AT64" i="16"/>
  <c r="AS64" i="16"/>
  <c r="AQ64" i="16"/>
  <c r="AU64" i="16"/>
  <c r="AR64" i="16"/>
  <c r="BA64" i="16"/>
  <c r="AX64" i="16"/>
  <c r="AW64" i="16"/>
  <c r="O63" i="16"/>
  <c r="AO63" i="16"/>
  <c r="AM64" i="15"/>
  <c r="AI65" i="15" a="1"/>
  <c r="AI65" i="15" s="1"/>
  <c r="BC62" i="15"/>
  <c r="AR63" i="15"/>
  <c r="AQ63" i="15"/>
  <c r="AT63" i="15"/>
  <c r="AS63" i="15"/>
  <c r="AP63" i="15"/>
  <c r="AX63" i="15"/>
  <c r="AW63" i="15"/>
  <c r="BA63" i="15"/>
  <c r="AU63" i="15"/>
  <c r="AZ63" i="15"/>
  <c r="BB63" i="15" s="1"/>
  <c r="AY63" i="15"/>
  <c r="AV63" i="15"/>
  <c r="O62" i="15"/>
  <c r="AO62" i="15"/>
  <c r="AY60" i="1"/>
  <c r="AX60" i="1"/>
  <c r="AV60" i="1"/>
  <c r="AT60" i="1"/>
  <c r="AR60" i="1"/>
  <c r="AZ60" i="1"/>
  <c r="AQ60" i="1"/>
  <c r="AP60" i="1"/>
  <c r="O60" i="1" s="1"/>
  <c r="AW60" i="1"/>
  <c r="BA60" i="1"/>
  <c r="AU60" i="1"/>
  <c r="AS60" i="1"/>
  <c r="BC58" i="1"/>
  <c r="AM61" i="1"/>
  <c r="BB59" i="1"/>
  <c r="AO59" i="1"/>
  <c r="AM64" i="21" l="1"/>
  <c r="AI65" i="21" a="1"/>
  <c r="AI65" i="21" s="1"/>
  <c r="AO62" i="21"/>
  <c r="O62" i="21"/>
  <c r="AS63" i="21"/>
  <c r="AW63" i="21"/>
  <c r="AZ63" i="21"/>
  <c r="BB63" i="21" s="1"/>
  <c r="AV63" i="21"/>
  <c r="AU63" i="21"/>
  <c r="AT63" i="21"/>
  <c r="AR63" i="21"/>
  <c r="AQ63" i="21"/>
  <c r="AP63" i="21"/>
  <c r="BA63" i="21"/>
  <c r="AY63" i="21"/>
  <c r="AX63" i="21"/>
  <c r="BC62" i="21"/>
  <c r="AO63" i="20"/>
  <c r="O63" i="20"/>
  <c r="BC63" i="20"/>
  <c r="AM65" i="20"/>
  <c r="AI66" i="20" a="1"/>
  <c r="AI66" i="20" s="1"/>
  <c r="BA64" i="20"/>
  <c r="AR64" i="20"/>
  <c r="AW64" i="20"/>
  <c r="AV64" i="20"/>
  <c r="AU64" i="20"/>
  <c r="AT64" i="20"/>
  <c r="AX64" i="20"/>
  <c r="AS64" i="20"/>
  <c r="AQ64" i="20"/>
  <c r="AP64" i="20"/>
  <c r="AZ64" i="20"/>
  <c r="BB64" i="20" s="1"/>
  <c r="AY64" i="20"/>
  <c r="AI64" i="19" a="1"/>
  <c r="AI64" i="19" s="1"/>
  <c r="AM64" i="19" s="1"/>
  <c r="O62" i="19"/>
  <c r="AO62" i="19"/>
  <c r="AY63" i="19"/>
  <c r="AU63" i="19"/>
  <c r="AS63" i="19"/>
  <c r="AW63" i="19"/>
  <c r="BA63" i="19"/>
  <c r="BC63" i="19" s="1"/>
  <c r="AV63" i="19"/>
  <c r="AZ63" i="19"/>
  <c r="BB63" i="19" s="1"/>
  <c r="AQ63" i="19"/>
  <c r="AP63" i="19"/>
  <c r="AX63" i="19"/>
  <c r="AT63" i="19"/>
  <c r="AR63" i="19"/>
  <c r="O61" i="18"/>
  <c r="AO61" i="18"/>
  <c r="BC61" i="18"/>
  <c r="AM63" i="18"/>
  <c r="AI64" i="18" a="1"/>
  <c r="AI64" i="18" s="1"/>
  <c r="AP62" i="18"/>
  <c r="AV62" i="18"/>
  <c r="AU62" i="18"/>
  <c r="AS62" i="18"/>
  <c r="AR62" i="18"/>
  <c r="AQ62" i="18"/>
  <c r="AZ62" i="18"/>
  <c r="BB62" i="18" s="1"/>
  <c r="AY62" i="18"/>
  <c r="AX62" i="18"/>
  <c r="BA62" i="18"/>
  <c r="AW62" i="18"/>
  <c r="AT62" i="18"/>
  <c r="BC61" i="17"/>
  <c r="AM63" i="17"/>
  <c r="AI64" i="17" a="1"/>
  <c r="AI64" i="17" s="1"/>
  <c r="AP62" i="17"/>
  <c r="AV62" i="17"/>
  <c r="AR62" i="17"/>
  <c r="BA62" i="17"/>
  <c r="AY62" i="17"/>
  <c r="AZ62" i="17"/>
  <c r="BB62" i="17" s="1"/>
  <c r="AX62" i="17"/>
  <c r="AW62" i="17"/>
  <c r="AU62" i="17"/>
  <c r="AT62" i="17"/>
  <c r="AS62" i="17"/>
  <c r="AQ62" i="17"/>
  <c r="O61" i="17"/>
  <c r="AO61" i="17"/>
  <c r="AM66" i="16"/>
  <c r="AI67" i="16" a="1"/>
  <c r="AI67" i="16" s="1"/>
  <c r="AO64" i="16"/>
  <c r="O64" i="16"/>
  <c r="AY65" i="16"/>
  <c r="AX65" i="16"/>
  <c r="BA65" i="16"/>
  <c r="AZ65" i="16"/>
  <c r="BB65" i="16" s="1"/>
  <c r="AS65" i="16"/>
  <c r="AR65" i="16"/>
  <c r="AQ65" i="16"/>
  <c r="AP65" i="16"/>
  <c r="AW65" i="16"/>
  <c r="AU65" i="16"/>
  <c r="AT65" i="16"/>
  <c r="AV65" i="16"/>
  <c r="BC64" i="16"/>
  <c r="AO63" i="15"/>
  <c r="O63" i="15"/>
  <c r="BC63" i="15"/>
  <c r="AM65" i="15"/>
  <c r="AI66" i="15" a="1"/>
  <c r="AI66" i="15" s="1"/>
  <c r="BA64" i="15"/>
  <c r="AX64" i="15"/>
  <c r="AW64" i="15"/>
  <c r="AV64" i="15"/>
  <c r="AY64" i="15"/>
  <c r="AU64" i="15"/>
  <c r="AT64" i="15"/>
  <c r="AZ64" i="15"/>
  <c r="BB64" i="15" s="1"/>
  <c r="AR64" i="15"/>
  <c r="AS64" i="15"/>
  <c r="AP64" i="15"/>
  <c r="AQ64" i="15"/>
  <c r="AY61" i="1"/>
  <c r="AX61" i="1"/>
  <c r="AV61" i="1"/>
  <c r="AT61" i="1"/>
  <c r="AR61" i="1"/>
  <c r="AP61" i="1"/>
  <c r="O61" i="1" s="1"/>
  <c r="AS61" i="1"/>
  <c r="AZ61" i="1"/>
  <c r="AW61" i="1"/>
  <c r="AQ61" i="1"/>
  <c r="BA61" i="1"/>
  <c r="AU61" i="1"/>
  <c r="BC59" i="1"/>
  <c r="AM62" i="1"/>
  <c r="BB60" i="1"/>
  <c r="AO60" i="1"/>
  <c r="BC63" i="21" l="1"/>
  <c r="AO63" i="21"/>
  <c r="O63" i="21"/>
  <c r="AM65" i="21"/>
  <c r="AI66" i="21" a="1"/>
  <c r="AI66" i="21" s="1"/>
  <c r="AS64" i="21"/>
  <c r="AX64" i="21"/>
  <c r="BA64" i="21"/>
  <c r="AW64" i="21"/>
  <c r="AT64" i="21"/>
  <c r="AR64" i="21"/>
  <c r="AQ64" i="21"/>
  <c r="AV64" i="21"/>
  <c r="AP64" i="21"/>
  <c r="AU64" i="21"/>
  <c r="AZ64" i="21"/>
  <c r="BB64" i="21" s="1"/>
  <c r="AY64" i="21"/>
  <c r="O64" i="20"/>
  <c r="AO64" i="20"/>
  <c r="BC64" i="20"/>
  <c r="AM66" i="20"/>
  <c r="AI67" i="20" a="1"/>
  <c r="AI67" i="20" s="1"/>
  <c r="AX65" i="20"/>
  <c r="AW65" i="20"/>
  <c r="BA65" i="20"/>
  <c r="AZ65" i="20"/>
  <c r="BB65" i="20" s="1"/>
  <c r="AQ65" i="20"/>
  <c r="AY65" i="20"/>
  <c r="AV65" i="20"/>
  <c r="AR65" i="20"/>
  <c r="AT65" i="20"/>
  <c r="AS65" i="20"/>
  <c r="AP65" i="20"/>
  <c r="AU65" i="20"/>
  <c r="AO63" i="19"/>
  <c r="O63" i="19"/>
  <c r="AI65" i="19" a="1"/>
  <c r="AI65" i="19" s="1"/>
  <c r="AM65" i="19" s="1"/>
  <c r="AS64" i="19"/>
  <c r="AU64" i="19"/>
  <c r="AT64" i="19"/>
  <c r="AP64" i="19"/>
  <c r="AQ64" i="19"/>
  <c r="AR64" i="19"/>
  <c r="BA64" i="19"/>
  <c r="BC64" i="19" s="1"/>
  <c r="AZ64" i="19"/>
  <c r="BB64" i="19" s="1"/>
  <c r="AY64" i="19"/>
  <c r="AX64" i="19"/>
  <c r="AW64" i="19"/>
  <c r="AV64" i="19"/>
  <c r="BC62" i="18"/>
  <c r="AO62" i="18"/>
  <c r="O62" i="18"/>
  <c r="AM64" i="18"/>
  <c r="AI65" i="18" a="1"/>
  <c r="AI65" i="18" s="1"/>
  <c r="AZ63" i="18"/>
  <c r="BB63" i="18" s="1"/>
  <c r="AR63" i="18"/>
  <c r="AQ63" i="18"/>
  <c r="BA63" i="18"/>
  <c r="AY63" i="18"/>
  <c r="AW63" i="18"/>
  <c r="AX63" i="18"/>
  <c r="AV63" i="18"/>
  <c r="AP63" i="18"/>
  <c r="AU63" i="18"/>
  <c r="AT63" i="18"/>
  <c r="AS63" i="18"/>
  <c r="BC62" i="17"/>
  <c r="AO62" i="17"/>
  <c r="O62" i="17"/>
  <c r="AZ63" i="17"/>
  <c r="BB63" i="17" s="1"/>
  <c r="BA63" i="17"/>
  <c r="AY63" i="17"/>
  <c r="AW63" i="17"/>
  <c r="AV63" i="17"/>
  <c r="AT63" i="17"/>
  <c r="AR63" i="17"/>
  <c r="AS63" i="17"/>
  <c r="AQ63" i="17"/>
  <c r="AP63" i="17"/>
  <c r="AX63" i="17"/>
  <c r="AU63" i="17"/>
  <c r="AM64" i="17"/>
  <c r="AI65" i="17" a="1"/>
  <c r="AI65" i="17" s="1"/>
  <c r="O65" i="16"/>
  <c r="AO65" i="16"/>
  <c r="BC65" i="16"/>
  <c r="AM67" i="16"/>
  <c r="AI68" i="16" a="1"/>
  <c r="AI68" i="16" s="1"/>
  <c r="AS66" i="16"/>
  <c r="AR66" i="16"/>
  <c r="AZ66" i="16"/>
  <c r="BB66" i="16" s="1"/>
  <c r="BA66" i="16"/>
  <c r="AY66" i="16"/>
  <c r="AW66" i="16"/>
  <c r="AU66" i="16"/>
  <c r="AV66" i="16"/>
  <c r="AT66" i="16"/>
  <c r="AX66" i="16"/>
  <c r="AQ66" i="16"/>
  <c r="AP66" i="16"/>
  <c r="AV65" i="15"/>
  <c r="AU65" i="15"/>
  <c r="AY65" i="15"/>
  <c r="AX65" i="15"/>
  <c r="AS65" i="15"/>
  <c r="AP65" i="15"/>
  <c r="AR65" i="15"/>
  <c r="AQ65" i="15"/>
  <c r="AZ65" i="15"/>
  <c r="BB65" i="15" s="1"/>
  <c r="AW65" i="15"/>
  <c r="AT65" i="15"/>
  <c r="BA65" i="15"/>
  <c r="BC64" i="15"/>
  <c r="AM66" i="15"/>
  <c r="AI67" i="15" a="1"/>
  <c r="AI67" i="15" s="1"/>
  <c r="AO64" i="15"/>
  <c r="O64" i="15"/>
  <c r="AY62" i="1"/>
  <c r="BA62" i="1"/>
  <c r="AU62" i="1"/>
  <c r="AS62" i="1"/>
  <c r="AZ62" i="1"/>
  <c r="AX62" i="1"/>
  <c r="AV62" i="1"/>
  <c r="AQ62" i="1"/>
  <c r="AP62" i="1"/>
  <c r="O62" i="1" s="1"/>
  <c r="AW62" i="1"/>
  <c r="AT62" i="1"/>
  <c r="AR62" i="1"/>
  <c r="BC60" i="1"/>
  <c r="AM63" i="1"/>
  <c r="AO61" i="1"/>
  <c r="BB61" i="1"/>
  <c r="O64" i="21" l="1"/>
  <c r="AO64" i="21"/>
  <c r="BC64" i="21"/>
  <c r="AM66" i="21"/>
  <c r="AI67" i="21" a="1"/>
  <c r="AI67" i="21" s="1"/>
  <c r="AW65" i="21"/>
  <c r="AV65" i="21"/>
  <c r="AY65" i="21"/>
  <c r="AX65" i="21"/>
  <c r="AU65" i="21"/>
  <c r="AT65" i="21"/>
  <c r="AS65" i="21"/>
  <c r="AR65" i="21"/>
  <c r="BA65" i="21"/>
  <c r="AQ65" i="21"/>
  <c r="AZ65" i="21"/>
  <c r="BB65" i="21" s="1"/>
  <c r="AP65" i="21"/>
  <c r="AM67" i="20"/>
  <c r="AI68" i="20" a="1"/>
  <c r="AI68" i="20" s="1"/>
  <c r="O65" i="20"/>
  <c r="AO65" i="20"/>
  <c r="BC65" i="20"/>
  <c r="AR66" i="20"/>
  <c r="AQ66" i="20"/>
  <c r="AY66" i="20"/>
  <c r="AX66" i="20"/>
  <c r="AU66" i="20"/>
  <c r="AP66" i="20"/>
  <c r="AZ66" i="20"/>
  <c r="BB66" i="20" s="1"/>
  <c r="AT66" i="20"/>
  <c r="AS66" i="20"/>
  <c r="BA66" i="20"/>
  <c r="AW66" i="20"/>
  <c r="AV66" i="20"/>
  <c r="AO64" i="19"/>
  <c r="O64" i="19"/>
  <c r="AI66" i="19" a="1"/>
  <c r="AI66" i="19" s="1"/>
  <c r="AM66" i="19" s="1"/>
  <c r="AY65" i="19"/>
  <c r="AX65" i="19"/>
  <c r="AW65" i="19"/>
  <c r="BA65" i="19"/>
  <c r="BC65" i="19" s="1"/>
  <c r="AV65" i="19"/>
  <c r="AT65" i="19"/>
  <c r="AU65" i="19"/>
  <c r="AS65" i="19"/>
  <c r="AR65" i="19"/>
  <c r="AQ65" i="19"/>
  <c r="AP65" i="19"/>
  <c r="AZ65" i="19"/>
  <c r="BB65" i="19" s="1"/>
  <c r="BC63" i="18"/>
  <c r="AM65" i="18"/>
  <c r="AI66" i="18" a="1"/>
  <c r="AI66" i="18" s="1"/>
  <c r="O63" i="18"/>
  <c r="AO63" i="18"/>
  <c r="AT64" i="18"/>
  <c r="AP64" i="18"/>
  <c r="AR64" i="18"/>
  <c r="AQ64" i="18"/>
  <c r="BA64" i="18"/>
  <c r="AZ64" i="18"/>
  <c r="BB64" i="18" s="1"/>
  <c r="AU64" i="18"/>
  <c r="AS64" i="18"/>
  <c r="AX64" i="18"/>
  <c r="AW64" i="18"/>
  <c r="AV64" i="18"/>
  <c r="AY64" i="18"/>
  <c r="AO63" i="17"/>
  <c r="O63" i="17"/>
  <c r="BC63" i="17"/>
  <c r="AM65" i="17"/>
  <c r="AI66" i="17" a="1"/>
  <c r="AI66" i="17" s="1"/>
  <c r="AT64" i="17"/>
  <c r="AX64" i="17"/>
  <c r="AW64" i="17"/>
  <c r="AV64" i="17"/>
  <c r="AQ64" i="17"/>
  <c r="AP64" i="17"/>
  <c r="AR64" i="17"/>
  <c r="AS64" i="17"/>
  <c r="AU64" i="17"/>
  <c r="BA64" i="17"/>
  <c r="AZ64" i="17"/>
  <c r="BB64" i="17" s="1"/>
  <c r="AY64" i="17"/>
  <c r="O66" i="16"/>
  <c r="AO66" i="16"/>
  <c r="BC66" i="16"/>
  <c r="AM68" i="16"/>
  <c r="AI69" i="16" a="1"/>
  <c r="AI69" i="16" s="1"/>
  <c r="AX67" i="16"/>
  <c r="AZ67" i="16"/>
  <c r="BB67" i="16" s="1"/>
  <c r="AY67" i="16"/>
  <c r="BA67" i="16"/>
  <c r="AW67" i="16"/>
  <c r="AS67" i="16"/>
  <c r="AQ67" i="16"/>
  <c r="AP67" i="16"/>
  <c r="AR67" i="16"/>
  <c r="AU67" i="16"/>
  <c r="AT67" i="16"/>
  <c r="AV67" i="16"/>
  <c r="AM67" i="15"/>
  <c r="AI68" i="15" a="1"/>
  <c r="AI68" i="15" s="1"/>
  <c r="AP66" i="15"/>
  <c r="BA66" i="15"/>
  <c r="AR66" i="15"/>
  <c r="AQ66" i="15"/>
  <c r="AS66" i="15"/>
  <c r="AT66" i="15"/>
  <c r="AV66" i="15"/>
  <c r="AZ66" i="15"/>
  <c r="BB66" i="15" s="1"/>
  <c r="AY66" i="15"/>
  <c r="AX66" i="15"/>
  <c r="AW66" i="15"/>
  <c r="AU66" i="15"/>
  <c r="BC65" i="15"/>
  <c r="O65" i="15"/>
  <c r="AO65" i="15"/>
  <c r="AY63" i="1"/>
  <c r="AX63" i="1"/>
  <c r="AV63" i="1"/>
  <c r="AT63" i="1"/>
  <c r="AR63" i="1"/>
  <c r="AU63" i="1"/>
  <c r="AZ63" i="1"/>
  <c r="AW63" i="1"/>
  <c r="BA63" i="1"/>
  <c r="AS63" i="1"/>
  <c r="AP63" i="1"/>
  <c r="O63" i="1" s="1"/>
  <c r="AQ63" i="1"/>
  <c r="BC61" i="1"/>
  <c r="AM64" i="1"/>
  <c r="BB62" i="1"/>
  <c r="AO62" i="1"/>
  <c r="O65" i="21" l="1"/>
  <c r="AO65" i="21"/>
  <c r="BC65" i="21"/>
  <c r="AM67" i="21"/>
  <c r="AI68" i="21" a="1"/>
  <c r="AI68" i="21" s="1"/>
  <c r="AQ66" i="21"/>
  <c r="AU66" i="21"/>
  <c r="AZ66" i="21"/>
  <c r="BB66" i="21" s="1"/>
  <c r="AW66" i="21"/>
  <c r="AV66" i="21"/>
  <c r="AY66" i="21"/>
  <c r="AX66" i="21"/>
  <c r="AT66" i="21"/>
  <c r="AS66" i="21"/>
  <c r="AR66" i="21"/>
  <c r="AP66" i="21"/>
  <c r="BA66" i="21"/>
  <c r="BC66" i="20"/>
  <c r="O66" i="20"/>
  <c r="AO66" i="20"/>
  <c r="AM68" i="20"/>
  <c r="AI69" i="20" a="1"/>
  <c r="AI69" i="20" s="1"/>
  <c r="BA67" i="20"/>
  <c r="AW67" i="20"/>
  <c r="AV67" i="20"/>
  <c r="AY67" i="20"/>
  <c r="AX67" i="20"/>
  <c r="AU67" i="20"/>
  <c r="AT67" i="20"/>
  <c r="AZ67" i="20"/>
  <c r="BB67" i="20" s="1"/>
  <c r="AP67" i="20"/>
  <c r="AR67" i="20"/>
  <c r="AQ67" i="20"/>
  <c r="AS67" i="20"/>
  <c r="O65" i="19"/>
  <c r="AO65" i="19"/>
  <c r="AP66" i="19"/>
  <c r="AZ66" i="19"/>
  <c r="BB66" i="19" s="1"/>
  <c r="AT66" i="19"/>
  <c r="AS66" i="19"/>
  <c r="BA66" i="19"/>
  <c r="BC66" i="19" s="1"/>
  <c r="AY66" i="19"/>
  <c r="AU66" i="19"/>
  <c r="AQ66" i="19"/>
  <c r="AX66" i="19"/>
  <c r="AR66" i="19"/>
  <c r="AV66" i="19"/>
  <c r="AW66" i="19"/>
  <c r="AI67" i="19" a="1"/>
  <c r="AI67" i="19" s="1"/>
  <c r="AM67" i="19" s="1"/>
  <c r="BA65" i="18"/>
  <c r="AZ65" i="18"/>
  <c r="BB65" i="18" s="1"/>
  <c r="AQ65" i="18"/>
  <c r="AU65" i="18"/>
  <c r="AT65" i="18"/>
  <c r="AX65" i="18"/>
  <c r="AW65" i="18"/>
  <c r="AV65" i="18"/>
  <c r="AR65" i="18"/>
  <c r="AS65" i="18"/>
  <c r="AP65" i="18"/>
  <c r="AY65" i="18"/>
  <c r="AM66" i="18"/>
  <c r="AI67" i="18" a="1"/>
  <c r="AI67" i="18" s="1"/>
  <c r="BC64" i="18"/>
  <c r="O64" i="18"/>
  <c r="AO64" i="18"/>
  <c r="BC64" i="17"/>
  <c r="O64" i="17"/>
  <c r="AO64" i="17"/>
  <c r="AM66" i="17"/>
  <c r="AI67" i="17" a="1"/>
  <c r="AI67" i="17" s="1"/>
  <c r="AT65" i="17"/>
  <c r="AS65" i="17"/>
  <c r="AR65" i="17"/>
  <c r="AW65" i="17"/>
  <c r="AV65" i="17"/>
  <c r="BA65" i="17"/>
  <c r="AZ65" i="17"/>
  <c r="BB65" i="17" s="1"/>
  <c r="AY65" i="17"/>
  <c r="AP65" i="17"/>
  <c r="AX65" i="17"/>
  <c r="AU65" i="17"/>
  <c r="AQ65" i="17"/>
  <c r="BC67" i="16"/>
  <c r="AR68" i="16"/>
  <c r="BA68" i="16"/>
  <c r="AZ68" i="16"/>
  <c r="BB68" i="16" s="1"/>
  <c r="AP68" i="16"/>
  <c r="AQ68" i="16"/>
  <c r="AY68" i="16"/>
  <c r="AX68" i="16"/>
  <c r="AW68" i="16"/>
  <c r="AT68" i="16"/>
  <c r="AV68" i="16"/>
  <c r="AU68" i="16"/>
  <c r="AS68" i="16"/>
  <c r="O67" i="16"/>
  <c r="AO67" i="16"/>
  <c r="AM69" i="16"/>
  <c r="AI70" i="16" a="1"/>
  <c r="AI70" i="16" s="1"/>
  <c r="BC66" i="15"/>
  <c r="AO66" i="15"/>
  <c r="O66" i="15"/>
  <c r="AM68" i="15"/>
  <c r="AI69" i="15" a="1"/>
  <c r="AI69" i="15" s="1"/>
  <c r="AR67" i="15"/>
  <c r="BA67" i="15"/>
  <c r="AW67" i="15"/>
  <c r="AV67" i="15"/>
  <c r="AU67" i="15"/>
  <c r="AQ67" i="15"/>
  <c r="AY67" i="15"/>
  <c r="AP67" i="15"/>
  <c r="AZ67" i="15"/>
  <c r="BB67" i="15" s="1"/>
  <c r="AX67" i="15"/>
  <c r="AT67" i="15"/>
  <c r="AS67" i="15"/>
  <c r="AW64" i="1"/>
  <c r="AU64" i="1"/>
  <c r="AS64" i="1"/>
  <c r="AQ64" i="1"/>
  <c r="AY64" i="1"/>
  <c r="AR64" i="1"/>
  <c r="AT64" i="1"/>
  <c r="AZ64" i="1"/>
  <c r="AP64" i="1"/>
  <c r="O64" i="1" s="1"/>
  <c r="AX64" i="1"/>
  <c r="BA64" i="1"/>
  <c r="AV64" i="1"/>
  <c r="BC62" i="1"/>
  <c r="AM65" i="1"/>
  <c r="AO63" i="1"/>
  <c r="BB63" i="1"/>
  <c r="BA67" i="21" l="1"/>
  <c r="AX67" i="21"/>
  <c r="AS67" i="21"/>
  <c r="AZ67" i="21"/>
  <c r="BB67" i="21" s="1"/>
  <c r="AY67" i="21"/>
  <c r="AW67" i="21"/>
  <c r="AV67" i="21"/>
  <c r="AU67" i="21"/>
  <c r="AT67" i="21"/>
  <c r="AR67" i="21"/>
  <c r="AQ67" i="21"/>
  <c r="AP67" i="21"/>
  <c r="BC66" i="21"/>
  <c r="AO66" i="21"/>
  <c r="O66" i="21"/>
  <c r="AM68" i="21"/>
  <c r="AI69" i="21" a="1"/>
  <c r="AI69" i="21" s="1"/>
  <c r="O67" i="20"/>
  <c r="AO67" i="20"/>
  <c r="BC67" i="20"/>
  <c r="AM69" i="20"/>
  <c r="AI70" i="20" a="1"/>
  <c r="AI70" i="20" s="1"/>
  <c r="AV68" i="20"/>
  <c r="AU68" i="20"/>
  <c r="AW68" i="20"/>
  <c r="AT68" i="20"/>
  <c r="AR68" i="20"/>
  <c r="AS68" i="20"/>
  <c r="AQ68" i="20"/>
  <c r="AP68" i="20"/>
  <c r="AY68" i="20"/>
  <c r="AX68" i="20"/>
  <c r="BA68" i="20"/>
  <c r="AZ68" i="20"/>
  <c r="BB68" i="20" s="1"/>
  <c r="AV67" i="19"/>
  <c r="AU67" i="19"/>
  <c r="AT67" i="19"/>
  <c r="AW67" i="19"/>
  <c r="AZ67" i="19"/>
  <c r="BB67" i="19" s="1"/>
  <c r="AR67" i="19"/>
  <c r="AP67" i="19"/>
  <c r="AS67" i="19"/>
  <c r="AQ67" i="19"/>
  <c r="BA67" i="19"/>
  <c r="BC67" i="19" s="1"/>
  <c r="AY67" i="19"/>
  <c r="AX67" i="19"/>
  <c r="O66" i="19"/>
  <c r="AO66" i="19"/>
  <c r="AI68" i="19" a="1"/>
  <c r="AI68" i="19" s="1"/>
  <c r="AM68" i="19" s="1"/>
  <c r="AO65" i="18"/>
  <c r="O65" i="18"/>
  <c r="AM67" i="18"/>
  <c r="AI68" i="18" a="1"/>
  <c r="AI68" i="18" s="1"/>
  <c r="AX66" i="18"/>
  <c r="AV66" i="18"/>
  <c r="AU66" i="18"/>
  <c r="AP66" i="18"/>
  <c r="AY66" i="18"/>
  <c r="AW66" i="18"/>
  <c r="BA66" i="18"/>
  <c r="AZ66" i="18"/>
  <c r="BB66" i="18" s="1"/>
  <c r="AT66" i="18"/>
  <c r="AS66" i="18"/>
  <c r="AR66" i="18"/>
  <c r="AQ66" i="18"/>
  <c r="BC65" i="18"/>
  <c r="O65" i="17"/>
  <c r="AO65" i="17"/>
  <c r="BC65" i="17"/>
  <c r="AM67" i="17"/>
  <c r="AI68" i="17" a="1"/>
  <c r="AI68" i="17" s="1"/>
  <c r="AY66" i="17"/>
  <c r="AX66" i="17"/>
  <c r="AP66" i="17"/>
  <c r="BA66" i="17"/>
  <c r="AZ66" i="17"/>
  <c r="BB66" i="17" s="1"/>
  <c r="AR66" i="17"/>
  <c r="AV66" i="17"/>
  <c r="AU66" i="17"/>
  <c r="AT66" i="17"/>
  <c r="AS66" i="17"/>
  <c r="AQ66" i="17"/>
  <c r="AW66" i="17"/>
  <c r="O68" i="16"/>
  <c r="AO68" i="16"/>
  <c r="AM70" i="16"/>
  <c r="AI71" i="16" a="1"/>
  <c r="AI71" i="16" s="1"/>
  <c r="BC68" i="16"/>
  <c r="AW69" i="16"/>
  <c r="AV69" i="16"/>
  <c r="AP69" i="16"/>
  <c r="AY69" i="16"/>
  <c r="AU69" i="16"/>
  <c r="AT69" i="16"/>
  <c r="AX69" i="16"/>
  <c r="BA69" i="16"/>
  <c r="AZ69" i="16"/>
  <c r="BB69" i="16" s="1"/>
  <c r="AS69" i="16"/>
  <c r="AR69" i="16"/>
  <c r="AQ69" i="16"/>
  <c r="BC67" i="15"/>
  <c r="O67" i="15"/>
  <c r="AO67" i="15"/>
  <c r="AM69" i="15"/>
  <c r="AI70" i="15" a="1"/>
  <c r="AI70" i="15" s="1"/>
  <c r="AX68" i="15"/>
  <c r="AW68" i="15"/>
  <c r="AU68" i="15"/>
  <c r="AT68" i="15"/>
  <c r="AS68" i="15"/>
  <c r="AY68" i="15"/>
  <c r="AP68" i="15"/>
  <c r="AV68" i="15"/>
  <c r="AQ68" i="15"/>
  <c r="BA68" i="15"/>
  <c r="AR68" i="15"/>
  <c r="AZ68" i="15"/>
  <c r="BB68" i="15" s="1"/>
  <c r="AW65" i="1"/>
  <c r="AU65" i="1"/>
  <c r="AS65" i="1"/>
  <c r="AQ65" i="1"/>
  <c r="AY65" i="1"/>
  <c r="AP65" i="1"/>
  <c r="O65" i="1" s="1"/>
  <c r="AR65" i="1"/>
  <c r="BA65" i="1"/>
  <c r="AZ65" i="1"/>
  <c r="AV65" i="1"/>
  <c r="AT65" i="1"/>
  <c r="AX65" i="1"/>
  <c r="BC63" i="1"/>
  <c r="AM66" i="1"/>
  <c r="AO64" i="1"/>
  <c r="BB64" i="1"/>
  <c r="O67" i="21" l="1"/>
  <c r="AO67" i="21"/>
  <c r="AM69" i="21"/>
  <c r="AI70" i="21" a="1"/>
  <c r="AI70" i="21" s="1"/>
  <c r="AU68" i="21"/>
  <c r="AT68" i="21"/>
  <c r="AQ68" i="21"/>
  <c r="AP68" i="21"/>
  <c r="BA68" i="21"/>
  <c r="AZ68" i="21"/>
  <c r="BB68" i="21" s="1"/>
  <c r="AY68" i="21"/>
  <c r="AW68" i="21"/>
  <c r="AV68" i="21"/>
  <c r="AR68" i="21"/>
  <c r="AX68" i="21"/>
  <c r="AS68" i="21"/>
  <c r="BC67" i="21"/>
  <c r="AO68" i="20"/>
  <c r="O68" i="20"/>
  <c r="AM70" i="20"/>
  <c r="AI71" i="20" a="1"/>
  <c r="AI71" i="20" s="1"/>
  <c r="BC68" i="20"/>
  <c r="AP69" i="20"/>
  <c r="AR69" i="20"/>
  <c r="AQ69" i="20"/>
  <c r="AW69" i="20"/>
  <c r="AV69" i="20"/>
  <c r="AY69" i="20"/>
  <c r="AX69" i="20"/>
  <c r="AS69" i="20"/>
  <c r="AU69" i="20"/>
  <c r="AT69" i="20"/>
  <c r="BA69" i="20"/>
  <c r="AZ69" i="20"/>
  <c r="BB69" i="20" s="1"/>
  <c r="AP68" i="19"/>
  <c r="AU68" i="19"/>
  <c r="BA68" i="19"/>
  <c r="BC68" i="19" s="1"/>
  <c r="AW68" i="19"/>
  <c r="AV68" i="19"/>
  <c r="AS68" i="19"/>
  <c r="AZ68" i="19"/>
  <c r="BB68" i="19" s="1"/>
  <c r="AQ68" i="19"/>
  <c r="AR68" i="19"/>
  <c r="AT68" i="19"/>
  <c r="AY68" i="19"/>
  <c r="AX68" i="19"/>
  <c r="O67" i="19"/>
  <c r="AO67" i="19"/>
  <c r="AI69" i="19" a="1"/>
  <c r="AI69" i="19" s="1"/>
  <c r="AM69" i="19" s="1"/>
  <c r="O66" i="18"/>
  <c r="AO66" i="18"/>
  <c r="AM68" i="18"/>
  <c r="AI69" i="18" a="1"/>
  <c r="AI69" i="18" s="1"/>
  <c r="BC66" i="18"/>
  <c r="AR67" i="18"/>
  <c r="AS67" i="18"/>
  <c r="AQ67" i="18"/>
  <c r="AP67" i="18"/>
  <c r="BA67" i="18"/>
  <c r="AZ67" i="18"/>
  <c r="BB67" i="18" s="1"/>
  <c r="AT67" i="18"/>
  <c r="AY67" i="18"/>
  <c r="AX67" i="18"/>
  <c r="AV67" i="18"/>
  <c r="AU67" i="18"/>
  <c r="AW67" i="18"/>
  <c r="AO66" i="17"/>
  <c r="O66" i="17"/>
  <c r="BC66" i="17"/>
  <c r="AM68" i="17"/>
  <c r="AI69" i="17" a="1"/>
  <c r="AI69" i="17" s="1"/>
  <c r="AS67" i="17"/>
  <c r="AR67" i="17"/>
  <c r="AY67" i="17"/>
  <c r="BA67" i="17"/>
  <c r="AX67" i="17"/>
  <c r="AZ67" i="17"/>
  <c r="BB67" i="17" s="1"/>
  <c r="AW67" i="17"/>
  <c r="AV67" i="17"/>
  <c r="AU67" i="17"/>
  <c r="AT67" i="17"/>
  <c r="AQ67" i="17"/>
  <c r="AP67" i="17"/>
  <c r="BC69" i="16"/>
  <c r="AO69" i="16"/>
  <c r="O69" i="16"/>
  <c r="AM71" i="16"/>
  <c r="AI72" i="16" a="1"/>
  <c r="AI72" i="16" s="1"/>
  <c r="AV70" i="16"/>
  <c r="AS70" i="16"/>
  <c r="AR70" i="16"/>
  <c r="AT70" i="16"/>
  <c r="AQ70" i="16"/>
  <c r="AY70" i="16"/>
  <c r="AW70" i="16"/>
  <c r="AP70" i="16"/>
  <c r="BA70" i="16"/>
  <c r="AZ70" i="16"/>
  <c r="BB70" i="16" s="1"/>
  <c r="AX70" i="16"/>
  <c r="AU70" i="16"/>
  <c r="O68" i="15"/>
  <c r="AO68" i="15"/>
  <c r="AV69" i="15"/>
  <c r="AT69" i="15"/>
  <c r="AS69" i="15"/>
  <c r="AU69" i="15"/>
  <c r="AR69" i="15"/>
  <c r="AQ69" i="15"/>
  <c r="BA69" i="15"/>
  <c r="AX69" i="15"/>
  <c r="AY69" i="15"/>
  <c r="AW69" i="15"/>
  <c r="AP69" i="15"/>
  <c r="AZ69" i="15"/>
  <c r="BB69" i="15" s="1"/>
  <c r="AM70" i="15"/>
  <c r="AI71" i="15" a="1"/>
  <c r="AI71" i="15" s="1"/>
  <c r="BC68" i="15"/>
  <c r="AW66" i="1"/>
  <c r="AU66" i="1"/>
  <c r="AS66" i="1"/>
  <c r="AQ66" i="1"/>
  <c r="BA66" i="1"/>
  <c r="AT66" i="1"/>
  <c r="AX66" i="1"/>
  <c r="AR66" i="1"/>
  <c r="AY66" i="1"/>
  <c r="AZ66" i="1"/>
  <c r="AV66" i="1"/>
  <c r="AP66" i="1"/>
  <c r="O66" i="1" s="1"/>
  <c r="BC64" i="1"/>
  <c r="AM67" i="1"/>
  <c r="BB65" i="1"/>
  <c r="AO65" i="1"/>
  <c r="BC68" i="21" l="1"/>
  <c r="AM70" i="21"/>
  <c r="AI71" i="21" a="1"/>
  <c r="AI71" i="21" s="1"/>
  <c r="AQ69" i="21"/>
  <c r="AP69" i="21"/>
  <c r="AR69" i="21"/>
  <c r="BA69" i="21"/>
  <c r="AZ69" i="21"/>
  <c r="BB69" i="21" s="1"/>
  <c r="AY69" i="21"/>
  <c r="AX69" i="21"/>
  <c r="AW69" i="21"/>
  <c r="AV69" i="21"/>
  <c r="AU69" i="21"/>
  <c r="AT69" i="21"/>
  <c r="AS69" i="21"/>
  <c r="AO68" i="21"/>
  <c r="O68" i="21"/>
  <c r="AM71" i="20"/>
  <c r="AI72" i="20" a="1"/>
  <c r="AI72" i="20" s="1"/>
  <c r="AZ70" i="20"/>
  <c r="BB70" i="20" s="1"/>
  <c r="AW70" i="20"/>
  <c r="AV70" i="20"/>
  <c r="AS70" i="20"/>
  <c r="BA70" i="20"/>
  <c r="AY70" i="20"/>
  <c r="AX70" i="20"/>
  <c r="AU70" i="20"/>
  <c r="AT70" i="20"/>
  <c r="AR70" i="20"/>
  <c r="AQ70" i="20"/>
  <c r="AP70" i="20"/>
  <c r="AO69" i="20"/>
  <c r="O69" i="20"/>
  <c r="BC69" i="20"/>
  <c r="AP69" i="19"/>
  <c r="AQ69" i="19"/>
  <c r="AX69" i="19"/>
  <c r="AW69" i="19"/>
  <c r="AR69" i="19"/>
  <c r="AU69" i="19"/>
  <c r="BA69" i="19"/>
  <c r="BC69" i="19" s="1"/>
  <c r="AZ69" i="19"/>
  <c r="BB69" i="19" s="1"/>
  <c r="AY69" i="19"/>
  <c r="AT69" i="19"/>
  <c r="AS69" i="19"/>
  <c r="AV69" i="19"/>
  <c r="AI70" i="19" a="1"/>
  <c r="AI70" i="19" s="1"/>
  <c r="AM70" i="19" s="1"/>
  <c r="O68" i="19"/>
  <c r="AO68" i="19"/>
  <c r="AM69" i="18"/>
  <c r="AI70" i="18" a="1"/>
  <c r="AI70" i="18" s="1"/>
  <c r="O67" i="18"/>
  <c r="AO67" i="18"/>
  <c r="AS68" i="18"/>
  <c r="AY68" i="18"/>
  <c r="AX68" i="18"/>
  <c r="AW68" i="18"/>
  <c r="AU68" i="18"/>
  <c r="AT68" i="18"/>
  <c r="AV68" i="18"/>
  <c r="BA68" i="18"/>
  <c r="AZ68" i="18"/>
  <c r="BB68" i="18" s="1"/>
  <c r="AR68" i="18"/>
  <c r="AQ68" i="18"/>
  <c r="AP68" i="18"/>
  <c r="BC67" i="18"/>
  <c r="AS68" i="17"/>
  <c r="AR68" i="17"/>
  <c r="AW68" i="17"/>
  <c r="AU68" i="17"/>
  <c r="AT68" i="17"/>
  <c r="AZ68" i="17"/>
  <c r="BB68" i="17" s="1"/>
  <c r="AX68" i="17"/>
  <c r="AY68" i="17"/>
  <c r="AV68" i="17"/>
  <c r="AQ68" i="17"/>
  <c r="BA68" i="17"/>
  <c r="AP68" i="17"/>
  <c r="AM69" i="17"/>
  <c r="AI70" i="17" a="1"/>
  <c r="AI70" i="17" s="1"/>
  <c r="AO67" i="17"/>
  <c r="O67" i="17"/>
  <c r="BC67" i="17"/>
  <c r="O70" i="16"/>
  <c r="AO70" i="16"/>
  <c r="AM72" i="16"/>
  <c r="AI73" i="16" a="1"/>
  <c r="AI73" i="16" s="1"/>
  <c r="AP71" i="16"/>
  <c r="AW71" i="16"/>
  <c r="AV71" i="16"/>
  <c r="AT71" i="16"/>
  <c r="AS71" i="16"/>
  <c r="AR71" i="16"/>
  <c r="AQ71" i="16"/>
  <c r="AZ71" i="16"/>
  <c r="BB71" i="16" s="1"/>
  <c r="AX71" i="16"/>
  <c r="AU71" i="16"/>
  <c r="AY71" i="16"/>
  <c r="BA71" i="16"/>
  <c r="BC70" i="16"/>
  <c r="AM71" i="15"/>
  <c r="AI72" i="15" a="1"/>
  <c r="AI72" i="15" s="1"/>
  <c r="AP70" i="15"/>
  <c r="AQ70" i="15"/>
  <c r="BA70" i="15"/>
  <c r="AZ70" i="15"/>
  <c r="BB70" i="15" s="1"/>
  <c r="AY70" i="15"/>
  <c r="AX70" i="15"/>
  <c r="AV70" i="15"/>
  <c r="AU70" i="15"/>
  <c r="AW70" i="15"/>
  <c r="AT70" i="15"/>
  <c r="AS70" i="15"/>
  <c r="AR70" i="15"/>
  <c r="BC69" i="15"/>
  <c r="O69" i="15"/>
  <c r="AO69" i="15"/>
  <c r="AZ67" i="1"/>
  <c r="AW67" i="1"/>
  <c r="AU67" i="1"/>
  <c r="AS67" i="1"/>
  <c r="AQ67" i="1"/>
  <c r="AT67" i="1"/>
  <c r="BA67" i="1"/>
  <c r="AX67" i="1"/>
  <c r="AV67" i="1"/>
  <c r="AR67" i="1"/>
  <c r="AY67" i="1"/>
  <c r="AP67" i="1"/>
  <c r="O67" i="1" s="1"/>
  <c r="BC65" i="1"/>
  <c r="AM68" i="1"/>
  <c r="AO66" i="1"/>
  <c r="BB66" i="1"/>
  <c r="AM71" i="21" l="1"/>
  <c r="AI72" i="21" a="1"/>
  <c r="AI72" i="21" s="1"/>
  <c r="AO69" i="21"/>
  <c r="O69" i="21"/>
  <c r="AY70" i="21"/>
  <c r="AR70" i="21"/>
  <c r="AQ70" i="21"/>
  <c r="AP70" i="21"/>
  <c r="AS70" i="21"/>
  <c r="BA70" i="21"/>
  <c r="AZ70" i="21"/>
  <c r="BB70" i="21" s="1"/>
  <c r="AX70" i="21"/>
  <c r="AW70" i="21"/>
  <c r="AV70" i="21"/>
  <c r="AU70" i="21"/>
  <c r="AT70" i="21"/>
  <c r="BC69" i="21"/>
  <c r="BC70" i="20"/>
  <c r="AO70" i="20"/>
  <c r="O70" i="20"/>
  <c r="AM72" i="20"/>
  <c r="AI73" i="20" a="1"/>
  <c r="AI73" i="20" s="1"/>
  <c r="AT71" i="20"/>
  <c r="BA71" i="20"/>
  <c r="AZ71" i="20"/>
  <c r="BB71" i="20" s="1"/>
  <c r="AX71" i="20"/>
  <c r="AW71" i="20"/>
  <c r="AS71" i="20"/>
  <c r="AR71" i="20"/>
  <c r="AQ71" i="20"/>
  <c r="AP71" i="20"/>
  <c r="AY71" i="20"/>
  <c r="AV71" i="20"/>
  <c r="AU71" i="20"/>
  <c r="AR70" i="19"/>
  <c r="AQ70" i="19"/>
  <c r="AT70" i="19"/>
  <c r="AV70" i="19"/>
  <c r="BA70" i="19"/>
  <c r="BC70" i="19" s="1"/>
  <c r="AX70" i="19"/>
  <c r="AU70" i="19"/>
  <c r="AZ70" i="19"/>
  <c r="BB70" i="19" s="1"/>
  <c r="AP70" i="19"/>
  <c r="AY70" i="19"/>
  <c r="AW70" i="19"/>
  <c r="AS70" i="19"/>
  <c r="O69" i="19"/>
  <c r="AO69" i="19"/>
  <c r="AI71" i="19" a="1"/>
  <c r="AI71" i="19" s="1"/>
  <c r="AM71" i="19" s="1"/>
  <c r="AO68" i="18"/>
  <c r="O68" i="18"/>
  <c r="BC68" i="18"/>
  <c r="AM70" i="18"/>
  <c r="AI71" i="18" a="1"/>
  <c r="AI71" i="18" s="1"/>
  <c r="AV69" i="18"/>
  <c r="BA69" i="18"/>
  <c r="AS69" i="18"/>
  <c r="AY69" i="18"/>
  <c r="AX69" i="18"/>
  <c r="AW69" i="18"/>
  <c r="AU69" i="18"/>
  <c r="AT69" i="18"/>
  <c r="AZ69" i="18"/>
  <c r="BB69" i="18" s="1"/>
  <c r="AR69" i="18"/>
  <c r="AQ69" i="18"/>
  <c r="AP69" i="18"/>
  <c r="AM70" i="17"/>
  <c r="AI71" i="17" a="1"/>
  <c r="AI71" i="17" s="1"/>
  <c r="AW69" i="17"/>
  <c r="AV69" i="17"/>
  <c r="AY69" i="17"/>
  <c r="AX69" i="17"/>
  <c r="BA69" i="17"/>
  <c r="AS69" i="17"/>
  <c r="AQ69" i="17"/>
  <c r="AR69" i="17"/>
  <c r="AP69" i="17"/>
  <c r="AZ69" i="17"/>
  <c r="BB69" i="17" s="1"/>
  <c r="AT69" i="17"/>
  <c r="AU69" i="17"/>
  <c r="AO68" i="17"/>
  <c r="O68" i="17"/>
  <c r="BC68" i="17"/>
  <c r="AZ72" i="16"/>
  <c r="BB72" i="16" s="1"/>
  <c r="AY72" i="16"/>
  <c r="AX72" i="16"/>
  <c r="BA72" i="16"/>
  <c r="AW72" i="16"/>
  <c r="AR72" i="16"/>
  <c r="AP72" i="16"/>
  <c r="AQ72" i="16"/>
  <c r="AU72" i="16"/>
  <c r="AV72" i="16"/>
  <c r="AT72" i="16"/>
  <c r="AS72" i="16"/>
  <c r="AM73" i="16"/>
  <c r="AI74" i="16" a="1"/>
  <c r="AI74" i="16" s="1"/>
  <c r="BC71" i="16"/>
  <c r="AO71" i="16"/>
  <c r="O71" i="16"/>
  <c r="BC70" i="15"/>
  <c r="AO70" i="15"/>
  <c r="O70" i="15"/>
  <c r="AM72" i="15"/>
  <c r="AI73" i="15" a="1"/>
  <c r="AI73" i="15" s="1"/>
  <c r="AZ71" i="15"/>
  <c r="BB71" i="15" s="1"/>
  <c r="AP71" i="15"/>
  <c r="AR71" i="15"/>
  <c r="AQ71" i="15"/>
  <c r="AY71" i="15"/>
  <c r="AX71" i="15"/>
  <c r="AW71" i="15"/>
  <c r="BA71" i="15"/>
  <c r="AV71" i="15"/>
  <c r="AT71" i="15"/>
  <c r="AS71" i="15"/>
  <c r="AU71" i="15"/>
  <c r="BA68" i="1"/>
  <c r="AZ68" i="1"/>
  <c r="AW68" i="1"/>
  <c r="AU68" i="1"/>
  <c r="AS68" i="1"/>
  <c r="AQ68" i="1"/>
  <c r="AV68" i="1"/>
  <c r="AT68" i="1"/>
  <c r="AY68" i="1"/>
  <c r="AX68" i="1"/>
  <c r="AR68" i="1"/>
  <c r="AP68" i="1"/>
  <c r="O68" i="1" s="1"/>
  <c r="BC66" i="1"/>
  <c r="AM69" i="1"/>
  <c r="BB67" i="1"/>
  <c r="AO67" i="1"/>
  <c r="AM72" i="21" l="1"/>
  <c r="AI73" i="21" a="1"/>
  <c r="AI73" i="21" s="1"/>
  <c r="AO70" i="21"/>
  <c r="O70" i="21"/>
  <c r="AT71" i="21"/>
  <c r="AU71" i="21"/>
  <c r="AS71" i="21"/>
  <c r="AP71" i="21"/>
  <c r="AR71" i="21"/>
  <c r="AQ71" i="21"/>
  <c r="BA71" i="21"/>
  <c r="AZ71" i="21"/>
  <c r="BB71" i="21" s="1"/>
  <c r="AY71" i="21"/>
  <c r="AX71" i="21"/>
  <c r="AW71" i="21"/>
  <c r="AV71" i="21"/>
  <c r="BC70" i="21"/>
  <c r="AW72" i="20"/>
  <c r="AV72" i="20"/>
  <c r="AZ72" i="20"/>
  <c r="BB72" i="20" s="1"/>
  <c r="AY72" i="20"/>
  <c r="AT72" i="20"/>
  <c r="AS72" i="20"/>
  <c r="AX72" i="20"/>
  <c r="AU72" i="20"/>
  <c r="AP72" i="20"/>
  <c r="AR72" i="20"/>
  <c r="AQ72" i="20"/>
  <c r="BA72" i="20"/>
  <c r="AO71" i="20"/>
  <c r="O71" i="20"/>
  <c r="BC71" i="20"/>
  <c r="AM73" i="20"/>
  <c r="AI74" i="20" a="1"/>
  <c r="AI74" i="20" s="1"/>
  <c r="AQ71" i="19"/>
  <c r="AY71" i="19"/>
  <c r="AP71" i="19"/>
  <c r="AR71" i="19"/>
  <c r="AV71" i="19"/>
  <c r="AZ71" i="19"/>
  <c r="BB71" i="19" s="1"/>
  <c r="AW71" i="19"/>
  <c r="AT71" i="19"/>
  <c r="BA71" i="19"/>
  <c r="BC71" i="19" s="1"/>
  <c r="AX71" i="19"/>
  <c r="AU71" i="19"/>
  <c r="AS71" i="19"/>
  <c r="O70" i="19"/>
  <c r="AO70" i="19"/>
  <c r="AI72" i="19" a="1"/>
  <c r="AI72" i="19" s="1"/>
  <c r="AM72" i="19" s="1"/>
  <c r="AP70" i="18"/>
  <c r="AX70" i="18"/>
  <c r="AW70" i="18"/>
  <c r="AT70" i="18"/>
  <c r="AQ70" i="18"/>
  <c r="AV70" i="18"/>
  <c r="AU70" i="18"/>
  <c r="AS70" i="18"/>
  <c r="AR70" i="18"/>
  <c r="BA70" i="18"/>
  <c r="AZ70" i="18"/>
  <c r="BB70" i="18" s="1"/>
  <c r="AY70" i="18"/>
  <c r="BC69" i="18"/>
  <c r="O69" i="18"/>
  <c r="AO69" i="18"/>
  <c r="AM71" i="18"/>
  <c r="AI72" i="18" a="1"/>
  <c r="AI72" i="18" s="1"/>
  <c r="O69" i="17"/>
  <c r="AO69" i="17"/>
  <c r="AM71" i="17"/>
  <c r="AI72" i="17" a="1"/>
  <c r="AI72" i="17" s="1"/>
  <c r="BC69" i="17"/>
  <c r="AZ70" i="17"/>
  <c r="BB70" i="17" s="1"/>
  <c r="AQ70" i="17"/>
  <c r="AP70" i="17"/>
  <c r="BA70" i="17"/>
  <c r="AX70" i="17"/>
  <c r="AV70" i="17"/>
  <c r="AU70" i="17"/>
  <c r="AR70" i="17"/>
  <c r="AY70" i="17"/>
  <c r="AS70" i="17"/>
  <c r="AW70" i="17"/>
  <c r="AT70" i="17"/>
  <c r="AM74" i="16"/>
  <c r="AI75" i="16" a="1"/>
  <c r="AI75" i="16" s="1"/>
  <c r="AY73" i="16"/>
  <c r="AV73" i="16"/>
  <c r="BA73" i="16"/>
  <c r="AP73" i="16"/>
  <c r="AZ73" i="16"/>
  <c r="BB73" i="16" s="1"/>
  <c r="AX73" i="16"/>
  <c r="AW73" i="16"/>
  <c r="AU73" i="16"/>
  <c r="AS73" i="16"/>
  <c r="AR73" i="16"/>
  <c r="AT73" i="16"/>
  <c r="AQ73" i="16"/>
  <c r="AO72" i="16"/>
  <c r="O72" i="16"/>
  <c r="BC72" i="16"/>
  <c r="AT72" i="15"/>
  <c r="AZ72" i="15"/>
  <c r="BB72" i="15" s="1"/>
  <c r="AY72" i="15"/>
  <c r="AW72" i="15"/>
  <c r="AV72" i="15"/>
  <c r="AU72" i="15"/>
  <c r="AP72" i="15"/>
  <c r="BA72" i="15"/>
  <c r="AX72" i="15"/>
  <c r="AR72" i="15"/>
  <c r="AS72" i="15"/>
  <c r="AQ72" i="15"/>
  <c r="AO71" i="15"/>
  <c r="O71" i="15"/>
  <c r="BC71" i="15"/>
  <c r="AM73" i="15"/>
  <c r="AI74" i="15" a="1"/>
  <c r="AI74" i="15" s="1"/>
  <c r="BA69" i="1"/>
  <c r="AZ69" i="1"/>
  <c r="AW69" i="1"/>
  <c r="AU69" i="1"/>
  <c r="AS69" i="1"/>
  <c r="AQ69" i="1"/>
  <c r="AP69" i="1"/>
  <c r="O69" i="1" s="1"/>
  <c r="AY69" i="1"/>
  <c r="AR69" i="1"/>
  <c r="AV69" i="1"/>
  <c r="AT69" i="1"/>
  <c r="AX69" i="1"/>
  <c r="BC67" i="1"/>
  <c r="AM70" i="1"/>
  <c r="AO68" i="1"/>
  <c r="BB68" i="1"/>
  <c r="BC71" i="21" l="1"/>
  <c r="O71" i="21"/>
  <c r="AO71" i="21"/>
  <c r="AQ72" i="21"/>
  <c r="AZ72" i="21"/>
  <c r="BB72" i="21" s="1"/>
  <c r="AV72" i="21"/>
  <c r="AS72" i="21"/>
  <c r="AU72" i="21"/>
  <c r="AT72" i="21"/>
  <c r="AW72" i="21"/>
  <c r="AP72" i="21"/>
  <c r="AR72" i="21"/>
  <c r="BA72" i="21"/>
  <c r="AX72" i="21"/>
  <c r="AY72" i="21"/>
  <c r="AM73" i="21"/>
  <c r="AI74" i="21" a="1"/>
  <c r="AI74" i="21" s="1"/>
  <c r="AM74" i="20"/>
  <c r="AI75" i="20" a="1"/>
  <c r="AI75" i="20" s="1"/>
  <c r="AY73" i="20"/>
  <c r="AX73" i="20"/>
  <c r="AR73" i="20"/>
  <c r="AQ73" i="20"/>
  <c r="BA73" i="20"/>
  <c r="AZ73" i="20"/>
  <c r="BB73" i="20" s="1"/>
  <c r="AP73" i="20"/>
  <c r="AW73" i="20"/>
  <c r="AV73" i="20"/>
  <c r="AT73" i="20"/>
  <c r="AS73" i="20"/>
  <c r="AU73" i="20"/>
  <c r="BC72" i="20"/>
  <c r="O72" i="20"/>
  <c r="AO72" i="20"/>
  <c r="AO71" i="19"/>
  <c r="O71" i="19"/>
  <c r="AI73" i="19" a="1"/>
  <c r="AI73" i="19" s="1"/>
  <c r="AM73" i="19" s="1"/>
  <c r="AP72" i="19"/>
  <c r="AQ72" i="19"/>
  <c r="AY72" i="19"/>
  <c r="AZ72" i="19"/>
  <c r="BB72" i="19" s="1"/>
  <c r="AW72" i="19"/>
  <c r="BA72" i="19"/>
  <c r="BC72" i="19" s="1"/>
  <c r="AR72" i="19"/>
  <c r="AX72" i="19"/>
  <c r="AU72" i="19"/>
  <c r="AT72" i="19"/>
  <c r="AS72" i="19"/>
  <c r="AV72" i="19"/>
  <c r="BC70" i="18"/>
  <c r="AZ71" i="18"/>
  <c r="BB71" i="18" s="1"/>
  <c r="AT71" i="18"/>
  <c r="AS71" i="18"/>
  <c r="AV71" i="18"/>
  <c r="AU71" i="18"/>
  <c r="AR71" i="18"/>
  <c r="BA71" i="18"/>
  <c r="AY71" i="18"/>
  <c r="AX71" i="18"/>
  <c r="AW71" i="18"/>
  <c r="AQ71" i="18"/>
  <c r="AP71" i="18"/>
  <c r="AM72" i="18"/>
  <c r="AI73" i="18" a="1"/>
  <c r="AI73" i="18" s="1"/>
  <c r="O70" i="18"/>
  <c r="AO70" i="18"/>
  <c r="AM72" i="17"/>
  <c r="AI73" i="17" a="1"/>
  <c r="AI73" i="17" s="1"/>
  <c r="AT71" i="17"/>
  <c r="BA71" i="17"/>
  <c r="AQ71" i="17"/>
  <c r="AP71" i="17"/>
  <c r="AY71" i="17"/>
  <c r="AR71" i="17"/>
  <c r="AX71" i="17"/>
  <c r="AW71" i="17"/>
  <c r="AV71" i="17"/>
  <c r="AU71" i="17"/>
  <c r="AS71" i="17"/>
  <c r="AZ71" i="17"/>
  <c r="BB71" i="17" s="1"/>
  <c r="BC70" i="17"/>
  <c r="O70" i="17"/>
  <c r="AO70" i="17"/>
  <c r="AO73" i="16"/>
  <c r="O73" i="16"/>
  <c r="BC73" i="16"/>
  <c r="AM75" i="16"/>
  <c r="AI76" i="16" a="1"/>
  <c r="AI76" i="16" s="1"/>
  <c r="AS74" i="16"/>
  <c r="AR74" i="16"/>
  <c r="AZ74" i="16"/>
  <c r="BB74" i="16" s="1"/>
  <c r="AY74" i="16"/>
  <c r="BA74" i="16"/>
  <c r="AV74" i="16"/>
  <c r="AX74" i="16"/>
  <c r="AW74" i="16"/>
  <c r="AU74" i="16"/>
  <c r="AT74" i="16"/>
  <c r="AQ74" i="16"/>
  <c r="AP74" i="16"/>
  <c r="AM74" i="15"/>
  <c r="AI75" i="15" a="1"/>
  <c r="AI75" i="15" s="1"/>
  <c r="AY73" i="15"/>
  <c r="AW73" i="15"/>
  <c r="AR73" i="15"/>
  <c r="BA73" i="15"/>
  <c r="AQ73" i="15"/>
  <c r="AP73" i="15"/>
  <c r="AX73" i="15"/>
  <c r="AV73" i="15"/>
  <c r="AU73" i="15"/>
  <c r="AZ73" i="15"/>
  <c r="BB73" i="15" s="1"/>
  <c r="AT73" i="15"/>
  <c r="AS73" i="15"/>
  <c r="BC72" i="15"/>
  <c r="AO72" i="15"/>
  <c r="O72" i="15"/>
  <c r="AP70" i="1"/>
  <c r="O70" i="1" s="1"/>
  <c r="BA70" i="1"/>
  <c r="AZ70" i="1"/>
  <c r="AT70" i="1"/>
  <c r="AW70" i="1"/>
  <c r="AS70" i="1"/>
  <c r="AX70" i="1"/>
  <c r="AQ70" i="1"/>
  <c r="AU70" i="1"/>
  <c r="AY70" i="1"/>
  <c r="AV70" i="1"/>
  <c r="AR70" i="1"/>
  <c r="BC68" i="1"/>
  <c r="AM71" i="1"/>
  <c r="AO69" i="1"/>
  <c r="BB69" i="1"/>
  <c r="AX73" i="21" l="1"/>
  <c r="AW73" i="21"/>
  <c r="AY73" i="21"/>
  <c r="AT73" i="21"/>
  <c r="AV73" i="21"/>
  <c r="AU73" i="21"/>
  <c r="AZ73" i="21"/>
  <c r="BB73" i="21" s="1"/>
  <c r="BA73" i="21"/>
  <c r="AS73" i="21"/>
  <c r="AR73" i="21"/>
  <c r="AQ73" i="21"/>
  <c r="AP73" i="21"/>
  <c r="BC72" i="21"/>
  <c r="AM74" i="21"/>
  <c r="AI75" i="21" a="1"/>
  <c r="AI75" i="21" s="1"/>
  <c r="AO72" i="21"/>
  <c r="O72" i="21"/>
  <c r="O73" i="20"/>
  <c r="AO73" i="20"/>
  <c r="AM75" i="20"/>
  <c r="AI76" i="20" a="1"/>
  <c r="AI76" i="20" s="1"/>
  <c r="BC73" i="20"/>
  <c r="AS74" i="20"/>
  <c r="AR74" i="20"/>
  <c r="AP74" i="20"/>
  <c r="AW74" i="20"/>
  <c r="AU74" i="20"/>
  <c r="AT74" i="20"/>
  <c r="AQ74" i="20"/>
  <c r="AY74" i="20"/>
  <c r="AX74" i="20"/>
  <c r="AV74" i="20"/>
  <c r="BA74" i="20"/>
  <c r="AZ74" i="20"/>
  <c r="BB74" i="20" s="1"/>
  <c r="AO72" i="19"/>
  <c r="O72" i="19"/>
  <c r="AR73" i="19"/>
  <c r="AS73" i="19"/>
  <c r="AZ73" i="19"/>
  <c r="BB73" i="19" s="1"/>
  <c r="AY73" i="19"/>
  <c r="AU73" i="19"/>
  <c r="AP73" i="19"/>
  <c r="AT73" i="19"/>
  <c r="AV73" i="19"/>
  <c r="AQ73" i="19"/>
  <c r="AW73" i="19"/>
  <c r="AX73" i="19"/>
  <c r="BA73" i="19"/>
  <c r="BC73" i="19" s="1"/>
  <c r="AI74" i="19" a="1"/>
  <c r="AI74" i="19" s="1"/>
  <c r="AM74" i="19" s="1"/>
  <c r="BC71" i="18"/>
  <c r="AM73" i="18"/>
  <c r="AI74" i="18" a="1"/>
  <c r="AI74" i="18" s="1"/>
  <c r="AT72" i="18"/>
  <c r="AP72" i="18"/>
  <c r="AW72" i="18"/>
  <c r="AY72" i="18"/>
  <c r="AX72" i="18"/>
  <c r="AQ72" i="18"/>
  <c r="BA72" i="18"/>
  <c r="AZ72" i="18"/>
  <c r="BB72" i="18" s="1"/>
  <c r="AV72" i="18"/>
  <c r="AU72" i="18"/>
  <c r="AS72" i="18"/>
  <c r="AR72" i="18"/>
  <c r="O71" i="18"/>
  <c r="AO71" i="18"/>
  <c r="O71" i="17"/>
  <c r="AO71" i="17"/>
  <c r="BC71" i="17"/>
  <c r="AM73" i="17"/>
  <c r="AI74" i="17" a="1"/>
  <c r="AI74" i="17" s="1"/>
  <c r="AZ72" i="17"/>
  <c r="BB72" i="17" s="1"/>
  <c r="AY72" i="17"/>
  <c r="BA72" i="17"/>
  <c r="AS72" i="17"/>
  <c r="AR72" i="17"/>
  <c r="AX72" i="17"/>
  <c r="AW72" i="17"/>
  <c r="AV72" i="17"/>
  <c r="AU72" i="17"/>
  <c r="AT72" i="17"/>
  <c r="AQ72" i="17"/>
  <c r="AP72" i="17"/>
  <c r="BA75" i="16"/>
  <c r="AP75" i="16"/>
  <c r="AY75" i="16"/>
  <c r="AX75" i="16"/>
  <c r="AT75" i="16"/>
  <c r="AV75" i="16"/>
  <c r="AU75" i="16"/>
  <c r="AZ75" i="16"/>
  <c r="BB75" i="16" s="1"/>
  <c r="AW75" i="16"/>
  <c r="AS75" i="16"/>
  <c r="AR75" i="16"/>
  <c r="AQ75" i="16"/>
  <c r="O74" i="16"/>
  <c r="AO74" i="16"/>
  <c r="BC74" i="16"/>
  <c r="AM76" i="16"/>
  <c r="AI77" i="16" a="1"/>
  <c r="AI77" i="16" s="1"/>
  <c r="BC73" i="15"/>
  <c r="AM75" i="15"/>
  <c r="AI76" i="15" a="1"/>
  <c r="AI76" i="15" s="1"/>
  <c r="O73" i="15"/>
  <c r="AO73" i="15"/>
  <c r="AS74" i="15"/>
  <c r="AQ74" i="15"/>
  <c r="AP74" i="15"/>
  <c r="BA74" i="15"/>
  <c r="AV74" i="15"/>
  <c r="AT74" i="15"/>
  <c r="AU74" i="15"/>
  <c r="AZ74" i="15"/>
  <c r="BB74" i="15" s="1"/>
  <c r="AY74" i="15"/>
  <c r="AX74" i="15"/>
  <c r="AW74" i="15"/>
  <c r="AR74" i="15"/>
  <c r="AP71" i="1"/>
  <c r="O71" i="1" s="1"/>
  <c r="BA71" i="1"/>
  <c r="AZ71" i="1"/>
  <c r="AW71" i="1"/>
  <c r="AU71" i="1"/>
  <c r="AS71" i="1"/>
  <c r="AQ71" i="1"/>
  <c r="AX71" i="1"/>
  <c r="AV71" i="1"/>
  <c r="AY71" i="1"/>
  <c r="AT71" i="1"/>
  <c r="AR71" i="1"/>
  <c r="BC69" i="1"/>
  <c r="AM72" i="1"/>
  <c r="BB70" i="1"/>
  <c r="AO70" i="1"/>
  <c r="BC73" i="21" l="1"/>
  <c r="AM75" i="21"/>
  <c r="AI76" i="21" a="1"/>
  <c r="AI76" i="21" s="1"/>
  <c r="AR74" i="21"/>
  <c r="AZ74" i="21"/>
  <c r="BB74" i="21" s="1"/>
  <c r="AY74" i="21"/>
  <c r="AU74" i="21"/>
  <c r="AW74" i="21"/>
  <c r="BA74" i="21"/>
  <c r="AX74" i="21"/>
  <c r="AT74" i="21"/>
  <c r="AV74" i="21"/>
  <c r="AS74" i="21"/>
  <c r="AQ74" i="21"/>
  <c r="AP74" i="21"/>
  <c r="O73" i="21"/>
  <c r="AO73" i="21"/>
  <c r="AP75" i="20"/>
  <c r="AZ75" i="20"/>
  <c r="BB75" i="20" s="1"/>
  <c r="AY75" i="20"/>
  <c r="AW75" i="20"/>
  <c r="AU75" i="20"/>
  <c r="AT75" i="20"/>
  <c r="AQ75" i="20"/>
  <c r="AS75" i="20"/>
  <c r="AR75" i="20"/>
  <c r="AV75" i="20"/>
  <c r="BA75" i="20"/>
  <c r="AX75" i="20"/>
  <c r="AO74" i="20"/>
  <c r="O74" i="20"/>
  <c r="AM76" i="20"/>
  <c r="AI77" i="20" a="1"/>
  <c r="AI77" i="20" s="1"/>
  <c r="BC74" i="20"/>
  <c r="AO73" i="19"/>
  <c r="O73" i="19"/>
  <c r="AI75" i="19" a="1"/>
  <c r="AI75" i="19" s="1"/>
  <c r="AM75" i="19" s="1"/>
  <c r="AQ74" i="19"/>
  <c r="AR74" i="19"/>
  <c r="AW74" i="19"/>
  <c r="AU74" i="19"/>
  <c r="AY74" i="19"/>
  <c r="AZ74" i="19"/>
  <c r="BB74" i="19" s="1"/>
  <c r="AX74" i="19"/>
  <c r="AS74" i="19"/>
  <c r="AP74" i="19"/>
  <c r="AT74" i="19"/>
  <c r="BA74" i="19"/>
  <c r="BC74" i="19" s="1"/>
  <c r="AV74" i="19"/>
  <c r="AY73" i="18"/>
  <c r="AP73" i="18"/>
  <c r="AZ73" i="18"/>
  <c r="BB73" i="18" s="1"/>
  <c r="BA73" i="18"/>
  <c r="AX73" i="18"/>
  <c r="AW73" i="18"/>
  <c r="AT73" i="18"/>
  <c r="AV73" i="18"/>
  <c r="AU73" i="18"/>
  <c r="AS73" i="18"/>
  <c r="AR73" i="18"/>
  <c r="AQ73" i="18"/>
  <c r="BC72" i="18"/>
  <c r="AM74" i="18"/>
  <c r="AI75" i="18" a="1"/>
  <c r="AI75" i="18" s="1"/>
  <c r="AO72" i="18"/>
  <c r="O72" i="18"/>
  <c r="O72" i="17"/>
  <c r="AO72" i="17"/>
  <c r="BC72" i="17"/>
  <c r="AM74" i="17"/>
  <c r="AI75" i="17" a="1"/>
  <c r="AI75" i="17" s="1"/>
  <c r="AX73" i="17"/>
  <c r="AU73" i="17"/>
  <c r="AT73" i="17"/>
  <c r="BA73" i="17"/>
  <c r="AW73" i="17"/>
  <c r="AV73" i="17"/>
  <c r="AR73" i="17"/>
  <c r="AZ73" i="17"/>
  <c r="BB73" i="17" s="1"/>
  <c r="AY73" i="17"/>
  <c r="AS73" i="17"/>
  <c r="AQ73" i="17"/>
  <c r="AP73" i="17"/>
  <c r="AM77" i="16"/>
  <c r="AI78" i="16" a="1"/>
  <c r="AI78" i="16" s="1"/>
  <c r="AW76" i="16"/>
  <c r="AU76" i="16"/>
  <c r="BA76" i="16"/>
  <c r="AZ76" i="16"/>
  <c r="BB76" i="16" s="1"/>
  <c r="AY76" i="16"/>
  <c r="AX76" i="16"/>
  <c r="AT76" i="16"/>
  <c r="AV76" i="16"/>
  <c r="AS76" i="16"/>
  <c r="AR76" i="16"/>
  <c r="AQ76" i="16"/>
  <c r="AP76" i="16"/>
  <c r="AO75" i="16"/>
  <c r="O75" i="16"/>
  <c r="BC75" i="16"/>
  <c r="BC74" i="15"/>
  <c r="AM76" i="15"/>
  <c r="AI77" i="15" a="1"/>
  <c r="AI77" i="15" s="1"/>
  <c r="BA75" i="15"/>
  <c r="AP75" i="15"/>
  <c r="AX75" i="15"/>
  <c r="AV75" i="15"/>
  <c r="AW75" i="15"/>
  <c r="AY75" i="15"/>
  <c r="AT75" i="15"/>
  <c r="AU75" i="15"/>
  <c r="AZ75" i="15"/>
  <c r="BB75" i="15" s="1"/>
  <c r="AS75" i="15"/>
  <c r="AR75" i="15"/>
  <c r="AQ75" i="15"/>
  <c r="AO74" i="15"/>
  <c r="O74" i="15"/>
  <c r="AX72" i="1"/>
  <c r="AV72" i="1"/>
  <c r="AT72" i="1"/>
  <c r="AR72" i="1"/>
  <c r="AP72" i="1"/>
  <c r="O72" i="1" s="1"/>
  <c r="BA72" i="1"/>
  <c r="AZ72" i="1"/>
  <c r="AY72" i="1"/>
  <c r="AS72" i="1"/>
  <c r="AQ72" i="1"/>
  <c r="AW72" i="1"/>
  <c r="AU72" i="1"/>
  <c r="BC70" i="1"/>
  <c r="AM73" i="1"/>
  <c r="AO71" i="1"/>
  <c r="BB71" i="1"/>
  <c r="AV75" i="21" l="1"/>
  <c r="AU75" i="21"/>
  <c r="AW75" i="21"/>
  <c r="AP75" i="21"/>
  <c r="AQ75" i="21"/>
  <c r="AS75" i="21"/>
  <c r="AR75" i="21"/>
  <c r="AZ75" i="21"/>
  <c r="BB75" i="21" s="1"/>
  <c r="AY75" i="21"/>
  <c r="BA75" i="21"/>
  <c r="AX75" i="21"/>
  <c r="AT75" i="21"/>
  <c r="BC74" i="21"/>
  <c r="O74" i="21"/>
  <c r="AO74" i="21"/>
  <c r="AM76" i="21"/>
  <c r="AI77" i="21" a="1"/>
  <c r="AI77" i="21" s="1"/>
  <c r="BC75" i="20"/>
  <c r="AM77" i="20"/>
  <c r="AI78" i="20" a="1"/>
  <c r="AI78" i="20" s="1"/>
  <c r="AW76" i="20"/>
  <c r="AV76" i="20"/>
  <c r="AQ76" i="20"/>
  <c r="AP76" i="20"/>
  <c r="AS76" i="20"/>
  <c r="AR76" i="20"/>
  <c r="AY76" i="20"/>
  <c r="AX76" i="20"/>
  <c r="AU76" i="20"/>
  <c r="AT76" i="20"/>
  <c r="BA76" i="20"/>
  <c r="AZ76" i="20"/>
  <c r="BB76" i="20" s="1"/>
  <c r="AO75" i="20"/>
  <c r="O75" i="20"/>
  <c r="AI76" i="19" a="1"/>
  <c r="AI76" i="19" s="1"/>
  <c r="AM76" i="19" s="1"/>
  <c r="AV75" i="19"/>
  <c r="AT75" i="19"/>
  <c r="AY75" i="19"/>
  <c r="AS75" i="19"/>
  <c r="AP75" i="19"/>
  <c r="AX75" i="19"/>
  <c r="AZ75" i="19"/>
  <c r="BB75" i="19" s="1"/>
  <c r="AR75" i="19"/>
  <c r="AQ75" i="19"/>
  <c r="AW75" i="19"/>
  <c r="BA75" i="19"/>
  <c r="BC75" i="19" s="1"/>
  <c r="AU75" i="19"/>
  <c r="O74" i="19"/>
  <c r="AO74" i="19"/>
  <c r="BC73" i="18"/>
  <c r="O73" i="18"/>
  <c r="AO73" i="18"/>
  <c r="AM75" i="18"/>
  <c r="AI76" i="18" a="1"/>
  <c r="AI76" i="18" s="1"/>
  <c r="AS74" i="18"/>
  <c r="AP74" i="18"/>
  <c r="AQ74" i="18"/>
  <c r="AX74" i="18"/>
  <c r="AW74" i="18"/>
  <c r="AV74" i="18"/>
  <c r="AU74" i="18"/>
  <c r="AT74" i="18"/>
  <c r="BA74" i="18"/>
  <c r="AZ74" i="18"/>
  <c r="BB74" i="18" s="1"/>
  <c r="AY74" i="18"/>
  <c r="AR74" i="18"/>
  <c r="AO73" i="17"/>
  <c r="O73" i="17"/>
  <c r="AM75" i="17"/>
  <c r="AI76" i="17" a="1"/>
  <c r="AI76" i="17" s="1"/>
  <c r="BC73" i="17"/>
  <c r="AR74" i="17"/>
  <c r="AQ74" i="17"/>
  <c r="AP74" i="17"/>
  <c r="BA74" i="17"/>
  <c r="AY74" i="17"/>
  <c r="AX74" i="17"/>
  <c r="AU74" i="17"/>
  <c r="AT74" i="17"/>
  <c r="AS74" i="17"/>
  <c r="AZ74" i="17"/>
  <c r="BB74" i="17" s="1"/>
  <c r="AW74" i="17"/>
  <c r="AV74" i="17"/>
  <c r="AM78" i="16"/>
  <c r="AI79" i="16" a="1"/>
  <c r="AI79" i="16" s="1"/>
  <c r="O76" i="16"/>
  <c r="AO76" i="16"/>
  <c r="BC76" i="16"/>
  <c r="AQ77" i="16"/>
  <c r="BA77" i="16"/>
  <c r="AZ77" i="16"/>
  <c r="BB77" i="16" s="1"/>
  <c r="AU77" i="16"/>
  <c r="AS77" i="16"/>
  <c r="AR77" i="16"/>
  <c r="AT77" i="16"/>
  <c r="AP77" i="16"/>
  <c r="AX77" i="16"/>
  <c r="AW77" i="16"/>
  <c r="AY77" i="16"/>
  <c r="AV77" i="16"/>
  <c r="BC75" i="15"/>
  <c r="AM77" i="15"/>
  <c r="AI78" i="15" a="1"/>
  <c r="AI78" i="15" s="1"/>
  <c r="AW76" i="15"/>
  <c r="AU76" i="15"/>
  <c r="AZ76" i="15"/>
  <c r="BB76" i="15" s="1"/>
  <c r="AY76" i="15"/>
  <c r="AX76" i="15"/>
  <c r="AR76" i="15"/>
  <c r="AQ76" i="15"/>
  <c r="AP76" i="15"/>
  <c r="BA76" i="15"/>
  <c r="AV76" i="15"/>
  <c r="AT76" i="15"/>
  <c r="AS76" i="15"/>
  <c r="AO75" i="15"/>
  <c r="O75" i="15"/>
  <c r="AX73" i="1"/>
  <c r="AV73" i="1"/>
  <c r="AT73" i="1"/>
  <c r="AR73" i="1"/>
  <c r="AP73" i="1"/>
  <c r="O73" i="1" s="1"/>
  <c r="BA73" i="1"/>
  <c r="AU73" i="1"/>
  <c r="AZ73" i="1"/>
  <c r="AY73" i="1"/>
  <c r="AW73" i="1"/>
  <c r="AS73" i="1"/>
  <c r="AQ73" i="1"/>
  <c r="BC71" i="1"/>
  <c r="AM74" i="1"/>
  <c r="BB72" i="1"/>
  <c r="AO72" i="1"/>
  <c r="BC75" i="21" l="1"/>
  <c r="AO75" i="21"/>
  <c r="O75" i="21"/>
  <c r="AM77" i="21"/>
  <c r="AI78" i="21" a="1"/>
  <c r="AI78" i="21" s="1"/>
  <c r="AV76" i="21"/>
  <c r="AR76" i="21"/>
  <c r="AQ76" i="21"/>
  <c r="AX76" i="21"/>
  <c r="AT76" i="21"/>
  <c r="AP76" i="21"/>
  <c r="AW76" i="21"/>
  <c r="AU76" i="21"/>
  <c r="AS76" i="21"/>
  <c r="BA76" i="21"/>
  <c r="AZ76" i="21"/>
  <c r="BB76" i="21" s="1"/>
  <c r="AY76" i="21"/>
  <c r="BC76" i="20"/>
  <c r="O76" i="20"/>
  <c r="AO76" i="20"/>
  <c r="AM78" i="20"/>
  <c r="AI79" i="20" a="1"/>
  <c r="AI79" i="20" s="1"/>
  <c r="AQ77" i="20"/>
  <c r="AP77" i="20"/>
  <c r="AU77" i="20"/>
  <c r="AT77" i="20"/>
  <c r="BA77" i="20"/>
  <c r="AZ77" i="20"/>
  <c r="BB77" i="20" s="1"/>
  <c r="AY77" i="20"/>
  <c r="AX77" i="20"/>
  <c r="AW77" i="20"/>
  <c r="AV77" i="20"/>
  <c r="AS77" i="20"/>
  <c r="AR77" i="20"/>
  <c r="O75" i="19"/>
  <c r="AO75" i="19"/>
  <c r="AI77" i="19" a="1"/>
  <c r="AI77" i="19" s="1"/>
  <c r="AM77" i="19" s="1"/>
  <c r="BA76" i="19"/>
  <c r="BC76" i="19" s="1"/>
  <c r="AW76" i="19"/>
  <c r="AT76" i="19"/>
  <c r="AQ76" i="19"/>
  <c r="AS76" i="19"/>
  <c r="AY76" i="19"/>
  <c r="AX76" i="19"/>
  <c r="AV76" i="19"/>
  <c r="AR76" i="19"/>
  <c r="AP76" i="19"/>
  <c r="AZ76" i="19"/>
  <c r="BB76" i="19" s="1"/>
  <c r="AU76" i="19"/>
  <c r="BC74" i="18"/>
  <c r="AO74" i="18"/>
  <c r="O74" i="18"/>
  <c r="AM76" i="18"/>
  <c r="AI77" i="18" a="1"/>
  <c r="AI77" i="18" s="1"/>
  <c r="BA75" i="18"/>
  <c r="AZ75" i="18"/>
  <c r="BB75" i="18" s="1"/>
  <c r="AY75" i="18"/>
  <c r="AQ75" i="18"/>
  <c r="AW75" i="18"/>
  <c r="AV75" i="18"/>
  <c r="AX75" i="18"/>
  <c r="AU75" i="18"/>
  <c r="AT75" i="18"/>
  <c r="AS75" i="18"/>
  <c r="AR75" i="18"/>
  <c r="AP75" i="18"/>
  <c r="BC74" i="17"/>
  <c r="O74" i="17"/>
  <c r="AO74" i="17"/>
  <c r="AS75" i="17"/>
  <c r="AR75" i="17"/>
  <c r="AW75" i="17"/>
  <c r="AV75" i="17"/>
  <c r="AT75" i="17"/>
  <c r="AQ75" i="17"/>
  <c r="AU75" i="17"/>
  <c r="AP75" i="17"/>
  <c r="AZ75" i="17"/>
  <c r="BB75" i="17" s="1"/>
  <c r="AY75" i="17"/>
  <c r="AX75" i="17"/>
  <c r="BA75" i="17"/>
  <c r="AM76" i="17"/>
  <c r="AI77" i="17" a="1"/>
  <c r="AI77" i="17" s="1"/>
  <c r="AO77" i="16"/>
  <c r="O77" i="16"/>
  <c r="BC77" i="16"/>
  <c r="AM79" i="16"/>
  <c r="AI80" i="16" a="1"/>
  <c r="AI80" i="16" s="1"/>
  <c r="BA78" i="16"/>
  <c r="AY78" i="16"/>
  <c r="AU78" i="16"/>
  <c r="AT78" i="16"/>
  <c r="AZ78" i="16"/>
  <c r="BB78" i="16" s="1"/>
  <c r="AW78" i="16"/>
  <c r="AX78" i="16"/>
  <c r="AV78" i="16"/>
  <c r="AP78" i="16"/>
  <c r="AQ78" i="16"/>
  <c r="AS78" i="16"/>
  <c r="AR78" i="16"/>
  <c r="AM78" i="15"/>
  <c r="AI79" i="15" a="1"/>
  <c r="AI79" i="15" s="1"/>
  <c r="O76" i="15"/>
  <c r="AO76" i="15"/>
  <c r="BC76" i="15"/>
  <c r="AQ77" i="15"/>
  <c r="AR77" i="15"/>
  <c r="AP77" i="15"/>
  <c r="AT77" i="15"/>
  <c r="AS77" i="15"/>
  <c r="AZ77" i="15"/>
  <c r="BB77" i="15" s="1"/>
  <c r="AY77" i="15"/>
  <c r="AX77" i="15"/>
  <c r="BA77" i="15"/>
  <c r="AW77" i="15"/>
  <c r="AV77" i="15"/>
  <c r="AU77" i="15"/>
  <c r="AY74" i="1"/>
  <c r="AX74" i="1"/>
  <c r="AV74" i="1"/>
  <c r="AT74" i="1"/>
  <c r="AR74" i="1"/>
  <c r="AP74" i="1"/>
  <c r="O74" i="1" s="1"/>
  <c r="BA74" i="1"/>
  <c r="AZ74" i="1"/>
  <c r="AW74" i="1"/>
  <c r="AU74" i="1"/>
  <c r="AS74" i="1"/>
  <c r="AQ74" i="1"/>
  <c r="BC72" i="1"/>
  <c r="AM75" i="1"/>
  <c r="AO73" i="1"/>
  <c r="BB73" i="1"/>
  <c r="BC76" i="21" l="1"/>
  <c r="AO76" i="21"/>
  <c r="O76" i="21"/>
  <c r="AM78" i="21"/>
  <c r="AI79" i="21" a="1"/>
  <c r="AI79" i="21" s="1"/>
  <c r="AP77" i="21"/>
  <c r="AX77" i="21"/>
  <c r="AW77" i="21"/>
  <c r="AY77" i="21"/>
  <c r="AT77" i="21"/>
  <c r="AV77" i="21"/>
  <c r="AU77" i="21"/>
  <c r="BA77" i="21"/>
  <c r="AZ77" i="21"/>
  <c r="BB77" i="21" s="1"/>
  <c r="AS77" i="21"/>
  <c r="AR77" i="21"/>
  <c r="AQ77" i="21"/>
  <c r="BC77" i="20"/>
  <c r="AO77" i="20"/>
  <c r="O77" i="20"/>
  <c r="AM79" i="20"/>
  <c r="AI80" i="20" a="1"/>
  <c r="AI80" i="20" s="1"/>
  <c r="BA78" i="20"/>
  <c r="AZ78" i="20"/>
  <c r="BB78" i="20" s="1"/>
  <c r="AY78" i="20"/>
  <c r="AX78" i="20"/>
  <c r="AQ78" i="20"/>
  <c r="AS78" i="20"/>
  <c r="AR78" i="20"/>
  <c r="AV78" i="20"/>
  <c r="AU78" i="20"/>
  <c r="AT78" i="20"/>
  <c r="AP78" i="20"/>
  <c r="AW78" i="20"/>
  <c r="O76" i="19"/>
  <c r="AO76" i="19"/>
  <c r="AP77" i="19"/>
  <c r="AY77" i="19"/>
  <c r="AX77" i="19"/>
  <c r="AV77" i="19"/>
  <c r="AQ77" i="19"/>
  <c r="AZ77" i="19"/>
  <c r="BB77" i="19" s="1"/>
  <c r="BA77" i="19"/>
  <c r="BC77" i="19" s="1"/>
  <c r="AW77" i="19"/>
  <c r="AU77" i="19"/>
  <c r="AS77" i="19"/>
  <c r="AR77" i="19"/>
  <c r="AT77" i="19"/>
  <c r="AI78" i="19" a="1"/>
  <c r="AI78" i="19" s="1"/>
  <c r="AM78" i="19" s="1"/>
  <c r="O75" i="18"/>
  <c r="AO75" i="18"/>
  <c r="BC75" i="18"/>
  <c r="AM77" i="18"/>
  <c r="AI78" i="18" a="1"/>
  <c r="AI78" i="18" s="1"/>
  <c r="AW76" i="18"/>
  <c r="AU76" i="18"/>
  <c r="AZ76" i="18"/>
  <c r="BB76" i="18" s="1"/>
  <c r="AY76" i="18"/>
  <c r="AP76" i="18"/>
  <c r="AX76" i="18"/>
  <c r="AT76" i="18"/>
  <c r="AS76" i="18"/>
  <c r="AR76" i="18"/>
  <c r="AQ76" i="18"/>
  <c r="BA76" i="18"/>
  <c r="AV76" i="18"/>
  <c r="BC75" i="17"/>
  <c r="AO75" i="17"/>
  <c r="O75" i="17"/>
  <c r="AM77" i="17"/>
  <c r="AI78" i="17" a="1"/>
  <c r="AI78" i="17" s="1"/>
  <c r="AV76" i="17"/>
  <c r="BA76" i="17"/>
  <c r="AZ76" i="17"/>
  <c r="BB76" i="17" s="1"/>
  <c r="AY76" i="17"/>
  <c r="AP76" i="17"/>
  <c r="AQ76" i="17"/>
  <c r="AS76" i="17"/>
  <c r="AR76" i="17"/>
  <c r="AW76" i="17"/>
  <c r="AU76" i="17"/>
  <c r="AT76" i="17"/>
  <c r="AX76" i="17"/>
  <c r="BC78" i="16"/>
  <c r="AM80" i="16"/>
  <c r="AI81" i="16" a="1"/>
  <c r="AI81" i="16" s="1"/>
  <c r="O78" i="16"/>
  <c r="AO78" i="16"/>
  <c r="AU79" i="16"/>
  <c r="AS79" i="16"/>
  <c r="AT79" i="16"/>
  <c r="AP79" i="16"/>
  <c r="AQ79" i="16"/>
  <c r="AZ79" i="16"/>
  <c r="BB79" i="16" s="1"/>
  <c r="BA79" i="16"/>
  <c r="AY79" i="16"/>
  <c r="AX79" i="16"/>
  <c r="AW79" i="16"/>
  <c r="AV79" i="16"/>
  <c r="AR79" i="16"/>
  <c r="BC77" i="15"/>
  <c r="AO77" i="15"/>
  <c r="O77" i="15"/>
  <c r="AM79" i="15"/>
  <c r="AI80" i="15" a="1"/>
  <c r="AI80" i="15" s="1"/>
  <c r="BA78" i="15"/>
  <c r="AY78" i="15"/>
  <c r="AV78" i="15"/>
  <c r="AT78" i="15"/>
  <c r="AU78" i="15"/>
  <c r="AZ78" i="15"/>
  <c r="BB78" i="15" s="1"/>
  <c r="AX78" i="15"/>
  <c r="AW78" i="15"/>
  <c r="AR78" i="15"/>
  <c r="AQ78" i="15"/>
  <c r="AS78" i="15"/>
  <c r="AP78" i="15"/>
  <c r="AY75" i="1"/>
  <c r="AX75" i="1"/>
  <c r="AV75" i="1"/>
  <c r="AT75" i="1"/>
  <c r="AR75" i="1"/>
  <c r="AP75" i="1"/>
  <c r="O75" i="1" s="1"/>
  <c r="BA75" i="1"/>
  <c r="AZ75" i="1"/>
  <c r="AW75" i="1"/>
  <c r="AU75" i="1"/>
  <c r="AQ75" i="1"/>
  <c r="AS75" i="1"/>
  <c r="BC73" i="1"/>
  <c r="AM76" i="1"/>
  <c r="BB74" i="1"/>
  <c r="AO74" i="1"/>
  <c r="BC77" i="21" l="1"/>
  <c r="AO77" i="21"/>
  <c r="O77" i="21"/>
  <c r="AM79" i="21"/>
  <c r="AI80" i="21" a="1"/>
  <c r="AI80" i="21" s="1"/>
  <c r="AZ78" i="21"/>
  <c r="BB78" i="21" s="1"/>
  <c r="BA78" i="21"/>
  <c r="AX78" i="21"/>
  <c r="AY78" i="21"/>
  <c r="AR78" i="21"/>
  <c r="AP78" i="21"/>
  <c r="AQ78" i="21"/>
  <c r="AU78" i="21"/>
  <c r="AW78" i="21"/>
  <c r="AT78" i="21"/>
  <c r="AV78" i="21"/>
  <c r="AS78" i="21"/>
  <c r="AO78" i="20"/>
  <c r="O78" i="20"/>
  <c r="AU79" i="20"/>
  <c r="AT79" i="20"/>
  <c r="AS79" i="20"/>
  <c r="AW79" i="20"/>
  <c r="AQ79" i="20"/>
  <c r="AP79" i="20"/>
  <c r="BA79" i="20"/>
  <c r="AZ79" i="20"/>
  <c r="BB79" i="20" s="1"/>
  <c r="AY79" i="20"/>
  <c r="AV79" i="20"/>
  <c r="AX79" i="20"/>
  <c r="AR79" i="20"/>
  <c r="BC78" i="20"/>
  <c r="AM80" i="20"/>
  <c r="AI81" i="20" a="1"/>
  <c r="AI81" i="20" s="1"/>
  <c r="O77" i="19"/>
  <c r="AO77" i="19"/>
  <c r="AI79" i="19" a="1"/>
  <c r="AI79" i="19" s="1"/>
  <c r="AM79" i="19" s="1"/>
  <c r="AX78" i="19"/>
  <c r="AS78" i="19"/>
  <c r="AV78" i="19"/>
  <c r="AP78" i="19"/>
  <c r="AY78" i="19"/>
  <c r="BA78" i="19"/>
  <c r="BC78" i="19" s="1"/>
  <c r="AU78" i="19"/>
  <c r="AT78" i="19"/>
  <c r="AZ78" i="19"/>
  <c r="BB78" i="19" s="1"/>
  <c r="AR78" i="19"/>
  <c r="AQ78" i="19"/>
  <c r="AW78" i="19"/>
  <c r="BC76" i="18"/>
  <c r="O76" i="18"/>
  <c r="AO76" i="18"/>
  <c r="AM78" i="18"/>
  <c r="AI79" i="18" a="1"/>
  <c r="AI79" i="18" s="1"/>
  <c r="AQ77" i="18"/>
  <c r="AX77" i="18"/>
  <c r="AW77" i="18"/>
  <c r="AT77" i="18"/>
  <c r="AS77" i="18"/>
  <c r="AY77" i="18"/>
  <c r="AV77" i="18"/>
  <c r="AU77" i="18"/>
  <c r="AP77" i="18"/>
  <c r="AR77" i="18"/>
  <c r="BA77" i="18"/>
  <c r="AZ77" i="18"/>
  <c r="BB77" i="18" s="1"/>
  <c r="BC76" i="17"/>
  <c r="AM78" i="17"/>
  <c r="AI79" i="17" a="1"/>
  <c r="AI79" i="17" s="1"/>
  <c r="AO76" i="17"/>
  <c r="O76" i="17"/>
  <c r="AP77" i="17"/>
  <c r="AW77" i="17"/>
  <c r="AV77" i="17"/>
  <c r="AU77" i="17"/>
  <c r="AR77" i="17"/>
  <c r="AQ77" i="17"/>
  <c r="AS77" i="17"/>
  <c r="AT77" i="17"/>
  <c r="BA77" i="17"/>
  <c r="AZ77" i="17"/>
  <c r="BB77" i="17" s="1"/>
  <c r="AY77" i="17"/>
  <c r="AX77" i="17"/>
  <c r="AM81" i="16"/>
  <c r="AI82" i="16" a="1"/>
  <c r="AI82" i="16" s="1"/>
  <c r="O79" i="16"/>
  <c r="AO79" i="16"/>
  <c r="AZ80" i="16"/>
  <c r="BB80" i="16" s="1"/>
  <c r="AW80" i="16"/>
  <c r="AP80" i="16"/>
  <c r="BA80" i="16"/>
  <c r="AY80" i="16"/>
  <c r="AX80" i="16"/>
  <c r="AV80" i="16"/>
  <c r="AU80" i="16"/>
  <c r="AS80" i="16"/>
  <c r="AQ80" i="16"/>
  <c r="AR80" i="16"/>
  <c r="AT80" i="16"/>
  <c r="BC79" i="16"/>
  <c r="O78" i="15"/>
  <c r="AO78" i="15"/>
  <c r="BC78" i="15"/>
  <c r="AM80" i="15"/>
  <c r="AI81" i="15" a="1"/>
  <c r="AI81" i="15" s="1"/>
  <c r="AU79" i="15"/>
  <c r="AS79" i="15"/>
  <c r="BA79" i="15"/>
  <c r="AX79" i="15"/>
  <c r="AW79" i="15"/>
  <c r="AV79" i="15"/>
  <c r="AZ79" i="15"/>
  <c r="BB79" i="15" s="1"/>
  <c r="AY79" i="15"/>
  <c r="AT79" i="15"/>
  <c r="AP79" i="15"/>
  <c r="AR79" i="15"/>
  <c r="AQ79" i="15"/>
  <c r="AY76" i="1"/>
  <c r="AX76" i="1"/>
  <c r="AV76" i="1"/>
  <c r="AT76" i="1"/>
  <c r="AR76" i="1"/>
  <c r="AQ76" i="1"/>
  <c r="BA76" i="1"/>
  <c r="AW76" i="1"/>
  <c r="AP76" i="1"/>
  <c r="O76" i="1" s="1"/>
  <c r="AZ76" i="1"/>
  <c r="AU76" i="1"/>
  <c r="AS76" i="1"/>
  <c r="BC74" i="1"/>
  <c r="AM77" i="1"/>
  <c r="BB75" i="1"/>
  <c r="AO75" i="1"/>
  <c r="O78" i="21" l="1"/>
  <c r="AO78" i="21"/>
  <c r="BC78" i="21"/>
  <c r="AM80" i="21"/>
  <c r="AI81" i="21" a="1"/>
  <c r="AI81" i="21" s="1"/>
  <c r="AT79" i="21"/>
  <c r="AX79" i="21"/>
  <c r="AW79" i="21"/>
  <c r="BA79" i="21"/>
  <c r="AZ79" i="21"/>
  <c r="BB79" i="21" s="1"/>
  <c r="AV79" i="21"/>
  <c r="AY79" i="21"/>
  <c r="AU79" i="21"/>
  <c r="AS79" i="21"/>
  <c r="AR79" i="21"/>
  <c r="AP79" i="21"/>
  <c r="AQ79" i="21"/>
  <c r="AM81" i="20"/>
  <c r="AI82" i="20" a="1"/>
  <c r="AI82" i="20" s="1"/>
  <c r="AQ80" i="20"/>
  <c r="AP80" i="20"/>
  <c r="AT80" i="20"/>
  <c r="AS80" i="20"/>
  <c r="AR80" i="20"/>
  <c r="AY80" i="20"/>
  <c r="AX80" i="20"/>
  <c r="AU80" i="20"/>
  <c r="BA80" i="20"/>
  <c r="AW80" i="20"/>
  <c r="AZ80" i="20"/>
  <c r="BB80" i="20" s="1"/>
  <c r="AV80" i="20"/>
  <c r="BC79" i="20"/>
  <c r="O79" i="20"/>
  <c r="AO79" i="20"/>
  <c r="AO78" i="19"/>
  <c r="O78" i="19"/>
  <c r="AT79" i="19"/>
  <c r="AX79" i="19"/>
  <c r="AP79" i="19"/>
  <c r="BA79" i="19"/>
  <c r="BC79" i="19" s="1"/>
  <c r="AS79" i="19"/>
  <c r="AR79" i="19"/>
  <c r="AV79" i="19"/>
  <c r="AZ79" i="19"/>
  <c r="BB79" i="19" s="1"/>
  <c r="AY79" i="19"/>
  <c r="AW79" i="19"/>
  <c r="AU79" i="19"/>
  <c r="AQ79" i="19"/>
  <c r="AI80" i="19" a="1"/>
  <c r="AI80" i="19" s="1"/>
  <c r="AM80" i="19" s="1"/>
  <c r="BC77" i="18"/>
  <c r="AO77" i="18"/>
  <c r="O77" i="18"/>
  <c r="AM79" i="18"/>
  <c r="AI80" i="18" a="1"/>
  <c r="AI80" i="18" s="1"/>
  <c r="BA78" i="18"/>
  <c r="AY78" i="18"/>
  <c r="AV78" i="18"/>
  <c r="AU78" i="18"/>
  <c r="AX78" i="18"/>
  <c r="AW78" i="18"/>
  <c r="AR78" i="18"/>
  <c r="AZ78" i="18"/>
  <c r="BB78" i="18" s="1"/>
  <c r="AT78" i="18"/>
  <c r="AS78" i="18"/>
  <c r="AQ78" i="18"/>
  <c r="AP78" i="18"/>
  <c r="BC77" i="17"/>
  <c r="AM79" i="17"/>
  <c r="AI80" i="17" a="1"/>
  <c r="AI80" i="17" s="1"/>
  <c r="AZ78" i="17"/>
  <c r="BB78" i="17" s="1"/>
  <c r="AS78" i="17"/>
  <c r="AR78" i="17"/>
  <c r="AQ78" i="17"/>
  <c r="AW78" i="17"/>
  <c r="AV78" i="17"/>
  <c r="AU78" i="17"/>
  <c r="BA78" i="17"/>
  <c r="AY78" i="17"/>
  <c r="AX78" i="17"/>
  <c r="AP78" i="17"/>
  <c r="AT78" i="17"/>
  <c r="AO77" i="17"/>
  <c r="O77" i="17"/>
  <c r="AO80" i="16"/>
  <c r="O80" i="16"/>
  <c r="BC80" i="16"/>
  <c r="AM82" i="16"/>
  <c r="AI83" i="16" a="1"/>
  <c r="AI83" i="16" s="1"/>
  <c r="AY81" i="16"/>
  <c r="AW81" i="16"/>
  <c r="AZ81" i="16"/>
  <c r="BB81" i="16" s="1"/>
  <c r="AU81" i="16"/>
  <c r="AT81" i="16"/>
  <c r="AQ81" i="16"/>
  <c r="AP81" i="16"/>
  <c r="AV81" i="16"/>
  <c r="BA81" i="16"/>
  <c r="AX81" i="16"/>
  <c r="AR81" i="16"/>
  <c r="AS81" i="16"/>
  <c r="AO79" i="15"/>
  <c r="O79" i="15"/>
  <c r="BC79" i="15"/>
  <c r="AM81" i="15"/>
  <c r="AI82" i="15" a="1"/>
  <c r="AI82" i="15" s="1"/>
  <c r="BA80" i="15"/>
  <c r="AZ80" i="15"/>
  <c r="BB80" i="15" s="1"/>
  <c r="AQ80" i="15"/>
  <c r="AP80" i="15"/>
  <c r="AR80" i="15"/>
  <c r="AY80" i="15"/>
  <c r="AX80" i="15"/>
  <c r="AW80" i="15"/>
  <c r="AV80" i="15"/>
  <c r="AU80" i="15"/>
  <c r="AT80" i="15"/>
  <c r="AS80" i="15"/>
  <c r="AY77" i="1"/>
  <c r="AX77" i="1"/>
  <c r="AV77" i="1"/>
  <c r="AT77" i="1"/>
  <c r="AR77" i="1"/>
  <c r="AP77" i="1"/>
  <c r="O77" i="1" s="1"/>
  <c r="AS77" i="1"/>
  <c r="AQ77" i="1"/>
  <c r="AZ77" i="1"/>
  <c r="BA77" i="1"/>
  <c r="AU77" i="1"/>
  <c r="AW77" i="1"/>
  <c r="BC75" i="1"/>
  <c r="AM78" i="1"/>
  <c r="AO76" i="1"/>
  <c r="BB76" i="1"/>
  <c r="BC79" i="21" l="1"/>
  <c r="O79" i="21"/>
  <c r="AO79" i="21"/>
  <c r="AM81" i="21"/>
  <c r="AI82" i="21" a="1"/>
  <c r="AI82" i="21" s="1"/>
  <c r="AT80" i="21"/>
  <c r="AS80" i="21"/>
  <c r="BA80" i="21"/>
  <c r="AR80" i="21"/>
  <c r="AP80" i="21"/>
  <c r="AQ80" i="21"/>
  <c r="AY80" i="21"/>
  <c r="AZ80" i="21"/>
  <c r="BB80" i="21" s="1"/>
  <c r="AX80" i="21"/>
  <c r="AW80" i="21"/>
  <c r="AV80" i="21"/>
  <c r="AU80" i="21"/>
  <c r="BC80" i="20"/>
  <c r="AO80" i="20"/>
  <c r="O80" i="20"/>
  <c r="AM82" i="20"/>
  <c r="AI83" i="20" a="1"/>
  <c r="AI83" i="20" s="1"/>
  <c r="AY81" i="20"/>
  <c r="AX81" i="20"/>
  <c r="AW81" i="20"/>
  <c r="AP81" i="20"/>
  <c r="AZ81" i="20"/>
  <c r="BB81" i="20" s="1"/>
  <c r="AV81" i="20"/>
  <c r="BA81" i="20"/>
  <c r="AU81" i="20"/>
  <c r="AS81" i="20"/>
  <c r="AT81" i="20"/>
  <c r="AR81" i="20"/>
  <c r="AQ81" i="20"/>
  <c r="AI81" i="19" a="1"/>
  <c r="AI81" i="19" s="1"/>
  <c r="AM81" i="19" s="1"/>
  <c r="O79" i="19"/>
  <c r="AO79" i="19"/>
  <c r="AP80" i="19"/>
  <c r="AR80" i="19"/>
  <c r="AS80" i="19"/>
  <c r="BA80" i="19"/>
  <c r="BC80" i="19" s="1"/>
  <c r="AX80" i="19"/>
  <c r="AW80" i="19"/>
  <c r="AU80" i="19"/>
  <c r="AT80" i="19"/>
  <c r="AQ80" i="19"/>
  <c r="AZ80" i="19"/>
  <c r="BB80" i="19" s="1"/>
  <c r="AY80" i="19"/>
  <c r="AV80" i="19"/>
  <c r="AU79" i="18"/>
  <c r="AS79" i="18"/>
  <c r="AV79" i="18"/>
  <c r="AT79" i="18"/>
  <c r="BA79" i="18"/>
  <c r="AW79" i="18"/>
  <c r="AR79" i="18"/>
  <c r="AX79" i="18"/>
  <c r="AQ79" i="18"/>
  <c r="AP79" i="18"/>
  <c r="AZ79" i="18"/>
  <c r="BB79" i="18" s="1"/>
  <c r="AY79" i="18"/>
  <c r="O78" i="18"/>
  <c r="AO78" i="18"/>
  <c r="BC78" i="18"/>
  <c r="AM80" i="18"/>
  <c r="AI81" i="18" a="1"/>
  <c r="AI81" i="18" s="1"/>
  <c r="AM80" i="17"/>
  <c r="AI81" i="17" a="1"/>
  <c r="AI81" i="17" s="1"/>
  <c r="AT79" i="17"/>
  <c r="AZ79" i="17"/>
  <c r="BB79" i="17" s="1"/>
  <c r="AY79" i="17"/>
  <c r="AX79" i="17"/>
  <c r="AS79" i="17"/>
  <c r="AR79" i="17"/>
  <c r="AQ79" i="17"/>
  <c r="AW79" i="17"/>
  <c r="AV79" i="17"/>
  <c r="AP79" i="17"/>
  <c r="BA79" i="17"/>
  <c r="AU79" i="17"/>
  <c r="BC78" i="17"/>
  <c r="O78" i="17"/>
  <c r="AO78" i="17"/>
  <c r="AS82" i="16"/>
  <c r="AQ82" i="16"/>
  <c r="AX82" i="16"/>
  <c r="BA82" i="16"/>
  <c r="AZ82" i="16"/>
  <c r="BB82" i="16" s="1"/>
  <c r="AV82" i="16"/>
  <c r="AR82" i="16"/>
  <c r="AY82" i="16"/>
  <c r="AW82" i="16"/>
  <c r="AU82" i="16"/>
  <c r="AT82" i="16"/>
  <c r="AP82" i="16"/>
  <c r="BC81" i="16"/>
  <c r="O81" i="16"/>
  <c r="AO81" i="16"/>
  <c r="AM83" i="16"/>
  <c r="AI84" i="16" a="1"/>
  <c r="AI84" i="16" s="1"/>
  <c r="AM82" i="15"/>
  <c r="AI83" i="15" a="1"/>
  <c r="AI83" i="15" s="1"/>
  <c r="AY81" i="15"/>
  <c r="AW81" i="15"/>
  <c r="BA81" i="15"/>
  <c r="AZ81" i="15"/>
  <c r="BB81" i="15" s="1"/>
  <c r="AR81" i="15"/>
  <c r="AQ81" i="15"/>
  <c r="AV81" i="15"/>
  <c r="AT81" i="15"/>
  <c r="AU81" i="15"/>
  <c r="AX81" i="15"/>
  <c r="AS81" i="15"/>
  <c r="AP81" i="15"/>
  <c r="BC80" i="15"/>
  <c r="AO80" i="15"/>
  <c r="O80" i="15"/>
  <c r="AY78" i="1"/>
  <c r="AU78" i="1"/>
  <c r="AR78" i="1"/>
  <c r="AZ78" i="1"/>
  <c r="AS78" i="1"/>
  <c r="AQ78" i="1"/>
  <c r="AP78" i="1"/>
  <c r="O78" i="1" s="1"/>
  <c r="AX78" i="1"/>
  <c r="BA78" i="1"/>
  <c r="AT78" i="1"/>
  <c r="AW78" i="1"/>
  <c r="AV78" i="1"/>
  <c r="BC76" i="1"/>
  <c r="AM79" i="1"/>
  <c r="AO77" i="1"/>
  <c r="BB77" i="1"/>
  <c r="AO80" i="21" l="1"/>
  <c r="O80" i="21"/>
  <c r="BC80" i="21"/>
  <c r="AM82" i="21"/>
  <c r="AI83" i="21" a="1"/>
  <c r="AI83" i="21" s="1"/>
  <c r="AY81" i="21"/>
  <c r="AX81" i="21"/>
  <c r="AV81" i="21"/>
  <c r="AT81" i="21"/>
  <c r="AS81" i="21"/>
  <c r="AU81" i="21"/>
  <c r="AQ81" i="21"/>
  <c r="AP81" i="21"/>
  <c r="AZ81" i="21"/>
  <c r="BB81" i="21" s="1"/>
  <c r="AW81" i="21"/>
  <c r="AR81" i="21"/>
  <c r="BA81" i="21"/>
  <c r="O81" i="20"/>
  <c r="AO81" i="20"/>
  <c r="AS82" i="20"/>
  <c r="AR82" i="20"/>
  <c r="AQ82" i="20"/>
  <c r="AP82" i="20"/>
  <c r="AZ82" i="20"/>
  <c r="BB82" i="20" s="1"/>
  <c r="AY82" i="20"/>
  <c r="BA82" i="20"/>
  <c r="AX82" i="20"/>
  <c r="AW82" i="20"/>
  <c r="AV82" i="20"/>
  <c r="AU82" i="20"/>
  <c r="AT82" i="20"/>
  <c r="BC81" i="20"/>
  <c r="AM83" i="20"/>
  <c r="AI84" i="20" a="1"/>
  <c r="AI84" i="20" s="1"/>
  <c r="AI82" i="19" a="1"/>
  <c r="AI82" i="19" s="1"/>
  <c r="AM82" i="19" s="1"/>
  <c r="AO80" i="19"/>
  <c r="O80" i="19"/>
  <c r="AX81" i="19"/>
  <c r="AT81" i="19"/>
  <c r="AR81" i="19"/>
  <c r="AP81" i="19"/>
  <c r="AY81" i="19"/>
  <c r="AS81" i="19"/>
  <c r="BA81" i="19"/>
  <c r="BC81" i="19" s="1"/>
  <c r="AZ81" i="19"/>
  <c r="BB81" i="19" s="1"/>
  <c r="AU81" i="19"/>
  <c r="AW81" i="19"/>
  <c r="AV81" i="19"/>
  <c r="AQ81" i="19"/>
  <c r="AM81" i="18"/>
  <c r="AI82" i="18" a="1"/>
  <c r="AI82" i="18" s="1"/>
  <c r="BC79" i="18"/>
  <c r="O79" i="18"/>
  <c r="AO79" i="18"/>
  <c r="AT80" i="18"/>
  <c r="AS80" i="18"/>
  <c r="AU80" i="18"/>
  <c r="AR80" i="18"/>
  <c r="AP80" i="18"/>
  <c r="AQ80" i="18"/>
  <c r="AX80" i="18"/>
  <c r="AV80" i="18"/>
  <c r="AW80" i="18"/>
  <c r="AY80" i="18"/>
  <c r="BA80" i="18"/>
  <c r="AZ80" i="18"/>
  <c r="BB80" i="18" s="1"/>
  <c r="BC79" i="17"/>
  <c r="AO79" i="17"/>
  <c r="O79" i="17"/>
  <c r="AM81" i="17"/>
  <c r="AI82" i="17" a="1"/>
  <c r="AI82" i="17" s="1"/>
  <c r="BA80" i="17"/>
  <c r="AZ80" i="17"/>
  <c r="BB80" i="17" s="1"/>
  <c r="AS80" i="17"/>
  <c r="AQ80" i="17"/>
  <c r="AP80" i="17"/>
  <c r="AT80" i="17"/>
  <c r="AR80" i="17"/>
  <c r="AY80" i="17"/>
  <c r="AX80" i="17"/>
  <c r="AW80" i="17"/>
  <c r="AV80" i="17"/>
  <c r="AU80" i="17"/>
  <c r="AO82" i="16"/>
  <c r="O82" i="16"/>
  <c r="BC82" i="16"/>
  <c r="BA83" i="16"/>
  <c r="AV83" i="16"/>
  <c r="AU83" i="16"/>
  <c r="AR83" i="16"/>
  <c r="AQ83" i="16"/>
  <c r="AW83" i="16"/>
  <c r="AT83" i="16"/>
  <c r="AS83" i="16"/>
  <c r="AP83" i="16"/>
  <c r="AY83" i="16"/>
  <c r="AZ83" i="16"/>
  <c r="BB83" i="16" s="1"/>
  <c r="AX83" i="16"/>
  <c r="AM84" i="16"/>
  <c r="AI85" i="16" a="1"/>
  <c r="AI85" i="16" s="1"/>
  <c r="O81" i="15"/>
  <c r="AO81" i="15"/>
  <c r="BC81" i="15"/>
  <c r="AM83" i="15"/>
  <c r="AI84" i="15" a="1"/>
  <c r="AI84" i="15" s="1"/>
  <c r="AS82" i="15"/>
  <c r="AQ82" i="15"/>
  <c r="AY82" i="15"/>
  <c r="AX82" i="15"/>
  <c r="AV82" i="15"/>
  <c r="AU82" i="15"/>
  <c r="AW82" i="15"/>
  <c r="AT82" i="15"/>
  <c r="AR82" i="15"/>
  <c r="AZ82" i="15"/>
  <c r="BB82" i="15" s="1"/>
  <c r="BA82" i="15"/>
  <c r="AP82" i="15"/>
  <c r="AY79" i="1"/>
  <c r="AX79" i="1"/>
  <c r="AV79" i="1"/>
  <c r="AT79" i="1"/>
  <c r="AR79" i="1"/>
  <c r="BA79" i="1"/>
  <c r="AW79" i="1"/>
  <c r="AZ79" i="1"/>
  <c r="AU79" i="1"/>
  <c r="AS79" i="1"/>
  <c r="AQ79" i="1"/>
  <c r="AP79" i="1"/>
  <c r="O79" i="1" s="1"/>
  <c r="BC77" i="1"/>
  <c r="AM80" i="1"/>
  <c r="AO78" i="1"/>
  <c r="BB78" i="1"/>
  <c r="AO81" i="21" l="1"/>
  <c r="O81" i="21"/>
  <c r="BC81" i="21"/>
  <c r="AM83" i="21"/>
  <c r="AI84" i="21" a="1"/>
  <c r="AI84" i="21" s="1"/>
  <c r="AS82" i="21"/>
  <c r="AR82" i="21"/>
  <c r="AT82" i="21"/>
  <c r="BA82" i="21"/>
  <c r="AZ82" i="21"/>
  <c r="BB82" i="21" s="1"/>
  <c r="AY82" i="21"/>
  <c r="AX82" i="21"/>
  <c r="AW82" i="21"/>
  <c r="AU82" i="21"/>
  <c r="AV82" i="21"/>
  <c r="AQ82" i="21"/>
  <c r="AP82" i="21"/>
  <c r="AM84" i="20"/>
  <c r="AI85" i="20" a="1"/>
  <c r="AI85" i="20" s="1"/>
  <c r="BA83" i="20"/>
  <c r="AS83" i="20"/>
  <c r="AR83" i="20"/>
  <c r="AP83" i="20"/>
  <c r="AZ83" i="20"/>
  <c r="BB83" i="20" s="1"/>
  <c r="AQ83" i="20"/>
  <c r="AW83" i="20"/>
  <c r="AY83" i="20"/>
  <c r="AX83" i="20"/>
  <c r="AV83" i="20"/>
  <c r="AU83" i="20"/>
  <c r="AT83" i="20"/>
  <c r="AO82" i="20"/>
  <c r="O82" i="20"/>
  <c r="BC82" i="20"/>
  <c r="AI83" i="19" a="1"/>
  <c r="AI83" i="19" s="1"/>
  <c r="AM83" i="19" s="1"/>
  <c r="AO81" i="19"/>
  <c r="O81" i="19"/>
  <c r="AR82" i="19"/>
  <c r="AY82" i="19"/>
  <c r="AV82" i="19"/>
  <c r="AU82" i="19"/>
  <c r="AZ82" i="19"/>
  <c r="BB82" i="19" s="1"/>
  <c r="AS82" i="19"/>
  <c r="AQ82" i="19"/>
  <c r="AT82" i="19"/>
  <c r="AX82" i="19"/>
  <c r="AW82" i="19"/>
  <c r="AP82" i="19"/>
  <c r="BA82" i="19"/>
  <c r="BC82" i="19" s="1"/>
  <c r="BC80" i="18"/>
  <c r="AO80" i="18"/>
  <c r="O80" i="18"/>
  <c r="AM82" i="18"/>
  <c r="AI83" i="18" a="1"/>
  <c r="AI83" i="18" s="1"/>
  <c r="AY81" i="18"/>
  <c r="AW81" i="18"/>
  <c r="AR81" i="18"/>
  <c r="AQ81" i="18"/>
  <c r="AX81" i="18"/>
  <c r="AV81" i="18"/>
  <c r="AU81" i="18"/>
  <c r="BA81" i="18"/>
  <c r="AZ81" i="18"/>
  <c r="BB81" i="18" s="1"/>
  <c r="AT81" i="18"/>
  <c r="AS81" i="18"/>
  <c r="AP81" i="18"/>
  <c r="O80" i="17"/>
  <c r="AO80" i="17"/>
  <c r="BC80" i="17"/>
  <c r="AM82" i="17"/>
  <c r="AI83" i="17" a="1"/>
  <c r="AI83" i="17" s="1"/>
  <c r="AX81" i="17"/>
  <c r="AW81" i="17"/>
  <c r="AV81" i="17"/>
  <c r="AU81" i="17"/>
  <c r="AR81" i="17"/>
  <c r="AQ81" i="17"/>
  <c r="AP81" i="17"/>
  <c r="BA81" i="17"/>
  <c r="AZ81" i="17"/>
  <c r="BB81" i="17" s="1"/>
  <c r="AY81" i="17"/>
  <c r="AT81" i="17"/>
  <c r="AS81" i="17"/>
  <c r="AW84" i="16"/>
  <c r="AU84" i="16"/>
  <c r="AT84" i="16"/>
  <c r="BA84" i="16"/>
  <c r="AZ84" i="16"/>
  <c r="BB84" i="16" s="1"/>
  <c r="AY84" i="16"/>
  <c r="AR84" i="16"/>
  <c r="AX84" i="16"/>
  <c r="AV84" i="16"/>
  <c r="AS84" i="16"/>
  <c r="AQ84" i="16"/>
  <c r="AP84" i="16"/>
  <c r="AO83" i="16"/>
  <c r="O83" i="16"/>
  <c r="AM85" i="16"/>
  <c r="AI86" i="16" a="1"/>
  <c r="AI86" i="16" s="1"/>
  <c r="BC83" i="16"/>
  <c r="BC82" i="15"/>
  <c r="AM84" i="15"/>
  <c r="AI85" i="15" a="1"/>
  <c r="AI85" i="15" s="1"/>
  <c r="O82" i="15"/>
  <c r="AO82" i="15"/>
  <c r="BA83" i="15"/>
  <c r="AW83" i="15"/>
  <c r="AV83" i="15"/>
  <c r="AZ83" i="15"/>
  <c r="BB83" i="15" s="1"/>
  <c r="AY83" i="15"/>
  <c r="AR83" i="15"/>
  <c r="AQ83" i="15"/>
  <c r="AP83" i="15"/>
  <c r="AX83" i="15"/>
  <c r="AU83" i="15"/>
  <c r="AT83" i="15"/>
  <c r="AS83" i="15"/>
  <c r="AW80" i="1"/>
  <c r="AU80" i="1"/>
  <c r="AS80" i="1"/>
  <c r="AQ80" i="1"/>
  <c r="AT80" i="1"/>
  <c r="AZ80" i="1"/>
  <c r="BA80" i="1"/>
  <c r="AR80" i="1"/>
  <c r="AY80" i="1"/>
  <c r="AP80" i="1"/>
  <c r="O80" i="1" s="1"/>
  <c r="AX80" i="1"/>
  <c r="AV80" i="1"/>
  <c r="BC78" i="1"/>
  <c r="AM81" i="1"/>
  <c r="BB79" i="1"/>
  <c r="AO79" i="1"/>
  <c r="O82" i="21" l="1"/>
  <c r="AO82" i="21"/>
  <c r="AM84" i="21"/>
  <c r="AI85" i="21" a="1"/>
  <c r="AI85" i="21" s="1"/>
  <c r="BC82" i="21"/>
  <c r="AP83" i="21"/>
  <c r="AX83" i="21"/>
  <c r="AS83" i="21"/>
  <c r="AQ83" i="21"/>
  <c r="AR83" i="21"/>
  <c r="BA83" i="21"/>
  <c r="AY83" i="21"/>
  <c r="AZ83" i="21"/>
  <c r="BB83" i="21" s="1"/>
  <c r="AU83" i="21"/>
  <c r="AT83" i="21"/>
  <c r="AW83" i="21"/>
  <c r="AV83" i="21"/>
  <c r="AO83" i="20"/>
  <c r="O83" i="20"/>
  <c r="BC83" i="20"/>
  <c r="AM85" i="20"/>
  <c r="AI86" i="20" a="1"/>
  <c r="AI86" i="20" s="1"/>
  <c r="AW84" i="20"/>
  <c r="AV84" i="20"/>
  <c r="AU84" i="20"/>
  <c r="AS84" i="20"/>
  <c r="AR84" i="20"/>
  <c r="AY84" i="20"/>
  <c r="AX84" i="20"/>
  <c r="AQ84" i="20"/>
  <c r="AP84" i="20"/>
  <c r="BA84" i="20"/>
  <c r="AZ84" i="20"/>
  <c r="BB84" i="20" s="1"/>
  <c r="AT84" i="20"/>
  <c r="O82" i="19"/>
  <c r="AO82" i="19"/>
  <c r="BA83" i="19"/>
  <c r="BC83" i="19" s="1"/>
  <c r="AY83" i="19"/>
  <c r="AS83" i="19"/>
  <c r="AR83" i="19"/>
  <c r="AQ83" i="19"/>
  <c r="AW83" i="19"/>
  <c r="AP83" i="19"/>
  <c r="AT83" i="19"/>
  <c r="AZ83" i="19"/>
  <c r="BB83" i="19" s="1"/>
  <c r="AV83" i="19"/>
  <c r="AX83" i="19"/>
  <c r="AU83" i="19"/>
  <c r="AI84" i="19" a="1"/>
  <c r="AI84" i="19" s="1"/>
  <c r="AM84" i="19" s="1"/>
  <c r="O81" i="18"/>
  <c r="AO81" i="18"/>
  <c r="BC81" i="18"/>
  <c r="AM83" i="18"/>
  <c r="AI84" i="18" a="1"/>
  <c r="AI84" i="18" s="1"/>
  <c r="AS82" i="18"/>
  <c r="AQ82" i="18"/>
  <c r="AP82" i="18"/>
  <c r="AT82" i="18"/>
  <c r="AR82" i="18"/>
  <c r="AW82" i="18"/>
  <c r="AV82" i="18"/>
  <c r="AU82" i="18"/>
  <c r="AZ82" i="18"/>
  <c r="BB82" i="18" s="1"/>
  <c r="BA82" i="18"/>
  <c r="AY82" i="18"/>
  <c r="AX82" i="18"/>
  <c r="BC81" i="17"/>
  <c r="O81" i="17"/>
  <c r="AO81" i="17"/>
  <c r="AM83" i="17"/>
  <c r="AI84" i="17" a="1"/>
  <c r="AI84" i="17" s="1"/>
  <c r="AR82" i="17"/>
  <c r="AT82" i="17"/>
  <c r="AS82" i="17"/>
  <c r="AQ82" i="17"/>
  <c r="AV82" i="17"/>
  <c r="AP82" i="17"/>
  <c r="AZ82" i="17"/>
  <c r="BB82" i="17" s="1"/>
  <c r="BA82" i="17"/>
  <c r="AW82" i="17"/>
  <c r="AY82" i="17"/>
  <c r="AX82" i="17"/>
  <c r="AU82" i="17"/>
  <c r="AQ85" i="16"/>
  <c r="AT85" i="16"/>
  <c r="AZ85" i="16"/>
  <c r="BB85" i="16" s="1"/>
  <c r="AW85" i="16"/>
  <c r="AY85" i="16"/>
  <c r="AX85" i="16"/>
  <c r="BA85" i="16"/>
  <c r="AU85" i="16"/>
  <c r="AR85" i="16"/>
  <c r="AV85" i="16"/>
  <c r="AS85" i="16"/>
  <c r="AP85" i="16"/>
  <c r="O84" i="16"/>
  <c r="AO84" i="16"/>
  <c r="AM86" i="16"/>
  <c r="AI87" i="16" a="1"/>
  <c r="AI87" i="16" s="1"/>
  <c r="BC84" i="16"/>
  <c r="O83" i="15"/>
  <c r="AO83" i="15"/>
  <c r="BC83" i="15"/>
  <c r="AM85" i="15"/>
  <c r="AI86" i="15" a="1"/>
  <c r="AI86" i="15" s="1"/>
  <c r="AW84" i="15"/>
  <c r="AU84" i="15"/>
  <c r="AV84" i="15"/>
  <c r="AT84" i="15"/>
  <c r="BA84" i="15"/>
  <c r="AZ84" i="15"/>
  <c r="BB84" i="15" s="1"/>
  <c r="AR84" i="15"/>
  <c r="AQ84" i="15"/>
  <c r="AP84" i="15"/>
  <c r="AY84" i="15"/>
  <c r="AX84" i="15"/>
  <c r="AS84" i="15"/>
  <c r="AW81" i="1"/>
  <c r="AU81" i="1"/>
  <c r="AS81" i="1"/>
  <c r="AQ81" i="1"/>
  <c r="AY81" i="1"/>
  <c r="AV81" i="1"/>
  <c r="AT81" i="1"/>
  <c r="BA81" i="1"/>
  <c r="AR81" i="1"/>
  <c r="AP81" i="1"/>
  <c r="O81" i="1" s="1"/>
  <c r="AX81" i="1"/>
  <c r="AZ81" i="1"/>
  <c r="BC79" i="1"/>
  <c r="AM82" i="1"/>
  <c r="AO80" i="1"/>
  <c r="BB80" i="1"/>
  <c r="BC83" i="21" l="1"/>
  <c r="AW84" i="21"/>
  <c r="AV84" i="21"/>
  <c r="AR84" i="21"/>
  <c r="BA84" i="21"/>
  <c r="AZ84" i="21"/>
  <c r="BB84" i="21" s="1"/>
  <c r="AY84" i="21"/>
  <c r="AX84" i="21"/>
  <c r="AU84" i="21"/>
  <c r="AT84" i="21"/>
  <c r="AS84" i="21"/>
  <c r="AQ84" i="21"/>
  <c r="AP84" i="21"/>
  <c r="AO83" i="21"/>
  <c r="O83" i="21"/>
  <c r="AM85" i="21"/>
  <c r="AI86" i="21" a="1"/>
  <c r="AI86" i="21" s="1"/>
  <c r="O84" i="20"/>
  <c r="AO84" i="20"/>
  <c r="AM86" i="20"/>
  <c r="AI87" i="20" a="1"/>
  <c r="AI87" i="20" s="1"/>
  <c r="BC84" i="20"/>
  <c r="AQ85" i="20"/>
  <c r="AP85" i="20"/>
  <c r="AV85" i="20"/>
  <c r="AU85" i="20"/>
  <c r="AZ85" i="20"/>
  <c r="BB85" i="20" s="1"/>
  <c r="AT85" i="20"/>
  <c r="AS85" i="20"/>
  <c r="AW85" i="20"/>
  <c r="AR85" i="20"/>
  <c r="BA85" i="20"/>
  <c r="AY85" i="20"/>
  <c r="AX85" i="20"/>
  <c r="AI85" i="19" a="1"/>
  <c r="AI85" i="19" s="1"/>
  <c r="AM85" i="19" s="1"/>
  <c r="AO83" i="19"/>
  <c r="O83" i="19"/>
  <c r="AV84" i="19"/>
  <c r="AU84" i="19"/>
  <c r="BA84" i="19"/>
  <c r="BC84" i="19" s="1"/>
  <c r="AX84" i="19"/>
  <c r="AY84" i="19"/>
  <c r="AW84" i="19"/>
  <c r="AT84" i="19"/>
  <c r="AQ84" i="19"/>
  <c r="AS84" i="19"/>
  <c r="AR84" i="19"/>
  <c r="AZ84" i="19"/>
  <c r="BB84" i="19" s="1"/>
  <c r="AP84" i="19"/>
  <c r="AO82" i="18"/>
  <c r="O82" i="18"/>
  <c r="BC82" i="18"/>
  <c r="AM84" i="18"/>
  <c r="AI85" i="18" a="1"/>
  <c r="AI85" i="18" s="1"/>
  <c r="BA83" i="18"/>
  <c r="AP83" i="18"/>
  <c r="AV83" i="18"/>
  <c r="AU83" i="18"/>
  <c r="AS83" i="18"/>
  <c r="AX83" i="18"/>
  <c r="AW83" i="18"/>
  <c r="AZ83" i="18"/>
  <c r="BB83" i="18" s="1"/>
  <c r="AY83" i="18"/>
  <c r="AR83" i="18"/>
  <c r="AQ83" i="18"/>
  <c r="AT83" i="18"/>
  <c r="AO82" i="17"/>
  <c r="O82" i="17"/>
  <c r="BC82" i="17"/>
  <c r="AM84" i="17"/>
  <c r="AI85" i="17" a="1"/>
  <c r="AI85" i="17" s="1"/>
  <c r="BA83" i="17"/>
  <c r="AQ83" i="17"/>
  <c r="AP83" i="17"/>
  <c r="AV83" i="17"/>
  <c r="AU83" i="17"/>
  <c r="AT83" i="17"/>
  <c r="AW83" i="17"/>
  <c r="AS83" i="17"/>
  <c r="AZ83" i="17"/>
  <c r="BB83" i="17" s="1"/>
  <c r="AY83" i="17"/>
  <c r="AX83" i="17"/>
  <c r="AR83" i="17"/>
  <c r="AO85" i="16"/>
  <c r="O85" i="16"/>
  <c r="AM87" i="16"/>
  <c r="AI88" i="16" a="1"/>
  <c r="AI88" i="16" s="1"/>
  <c r="BA86" i="16"/>
  <c r="AY86" i="16"/>
  <c r="AR86" i="16"/>
  <c r="AP86" i="16"/>
  <c r="AT86" i="16"/>
  <c r="AW86" i="16"/>
  <c r="AV86" i="16"/>
  <c r="AZ86" i="16"/>
  <c r="BB86" i="16" s="1"/>
  <c r="AU86" i="16"/>
  <c r="AQ86" i="16"/>
  <c r="AX86" i="16"/>
  <c r="AS86" i="16"/>
  <c r="BC85" i="16"/>
  <c r="O84" i="15"/>
  <c r="AO84" i="15"/>
  <c r="AQ85" i="15"/>
  <c r="AU85" i="15"/>
  <c r="AT85" i="15"/>
  <c r="AZ85" i="15"/>
  <c r="BB85" i="15" s="1"/>
  <c r="AY85" i="15"/>
  <c r="AX85" i="15"/>
  <c r="AS85" i="15"/>
  <c r="AR85" i="15"/>
  <c r="AP85" i="15"/>
  <c r="AW85" i="15"/>
  <c r="AV85" i="15"/>
  <c r="BA85" i="15"/>
  <c r="BC84" i="15"/>
  <c r="AM86" i="15"/>
  <c r="AI87" i="15" a="1"/>
  <c r="AI87" i="15" s="1"/>
  <c r="AW82" i="1"/>
  <c r="AU82" i="1"/>
  <c r="AS82" i="1"/>
  <c r="AQ82" i="1"/>
  <c r="AX82" i="1"/>
  <c r="AV82" i="1"/>
  <c r="AT82" i="1"/>
  <c r="BA82" i="1"/>
  <c r="AR82" i="1"/>
  <c r="AP82" i="1"/>
  <c r="O82" i="1" s="1"/>
  <c r="AY82" i="1"/>
  <c r="AZ82" i="1"/>
  <c r="BC80" i="1"/>
  <c r="AM83" i="1"/>
  <c r="BB81" i="1"/>
  <c r="AO81" i="1"/>
  <c r="O84" i="21" l="1"/>
  <c r="AO84" i="21"/>
  <c r="BC84" i="21"/>
  <c r="AM86" i="21"/>
  <c r="AI87" i="21" a="1"/>
  <c r="AI87" i="21" s="1"/>
  <c r="AQ85" i="21"/>
  <c r="AP85" i="21"/>
  <c r="BA85" i="21"/>
  <c r="AZ85" i="21"/>
  <c r="BB85" i="21" s="1"/>
  <c r="AT85" i="21"/>
  <c r="AY85" i="21"/>
  <c r="AV85" i="21"/>
  <c r="AX85" i="21"/>
  <c r="AU85" i="21"/>
  <c r="AW85" i="21"/>
  <c r="AS85" i="21"/>
  <c r="AR85" i="21"/>
  <c r="AM87" i="20"/>
  <c r="AI88" i="20" a="1"/>
  <c r="AI88" i="20" s="1"/>
  <c r="BA86" i="20"/>
  <c r="AZ86" i="20"/>
  <c r="BB86" i="20" s="1"/>
  <c r="AY86" i="20"/>
  <c r="AV86" i="20"/>
  <c r="AU86" i="20"/>
  <c r="AP86" i="20"/>
  <c r="AX86" i="20"/>
  <c r="AW86" i="20"/>
  <c r="AT86" i="20"/>
  <c r="AS86" i="20"/>
  <c r="AR86" i="20"/>
  <c r="AQ86" i="20"/>
  <c r="AO85" i="20"/>
  <c r="O85" i="20"/>
  <c r="BC85" i="20"/>
  <c r="AI86" i="19" a="1"/>
  <c r="AI86" i="19" s="1"/>
  <c r="AM86" i="19" s="1"/>
  <c r="AO84" i="19"/>
  <c r="O84" i="19"/>
  <c r="AW85" i="19"/>
  <c r="AU85" i="19"/>
  <c r="AS85" i="19"/>
  <c r="AT85" i="19"/>
  <c r="AP85" i="19"/>
  <c r="AV85" i="19"/>
  <c r="BA85" i="19"/>
  <c r="BC85" i="19" s="1"/>
  <c r="AX85" i="19"/>
  <c r="AR85" i="19"/>
  <c r="AY85" i="19"/>
  <c r="AZ85" i="19"/>
  <c r="BB85" i="19" s="1"/>
  <c r="AQ85" i="19"/>
  <c r="BC83" i="18"/>
  <c r="AW84" i="18"/>
  <c r="AU84" i="18"/>
  <c r="AZ84" i="18"/>
  <c r="BB84" i="18" s="1"/>
  <c r="AY84" i="18"/>
  <c r="AX84" i="18"/>
  <c r="AV84" i="18"/>
  <c r="BA84" i="18"/>
  <c r="AP84" i="18"/>
  <c r="AS84" i="18"/>
  <c r="AR84" i="18"/>
  <c r="AQ84" i="18"/>
  <c r="AT84" i="18"/>
  <c r="AO83" i="18"/>
  <c r="O83" i="18"/>
  <c r="AM85" i="18"/>
  <c r="AI86" i="18" a="1"/>
  <c r="AI86" i="18" s="1"/>
  <c r="AV84" i="17"/>
  <c r="AU84" i="17"/>
  <c r="BA84" i="17"/>
  <c r="AZ84" i="17"/>
  <c r="BB84" i="17" s="1"/>
  <c r="AY84" i="17"/>
  <c r="AW84" i="17"/>
  <c r="AT84" i="17"/>
  <c r="AS84" i="17"/>
  <c r="AR84" i="17"/>
  <c r="AQ84" i="17"/>
  <c r="AP84" i="17"/>
  <c r="AX84" i="17"/>
  <c r="AO83" i="17"/>
  <c r="O83" i="17"/>
  <c r="BC83" i="17"/>
  <c r="AM85" i="17"/>
  <c r="AI86" i="17" a="1"/>
  <c r="AI86" i="17" s="1"/>
  <c r="BC86" i="16"/>
  <c r="AM88" i="16"/>
  <c r="AI89" i="16" a="1"/>
  <c r="AI89" i="16" s="1"/>
  <c r="AO86" i="16"/>
  <c r="O86" i="16"/>
  <c r="AU87" i="16"/>
  <c r="AS87" i="16"/>
  <c r="AP87" i="16"/>
  <c r="AQ87" i="16"/>
  <c r="AZ87" i="16"/>
  <c r="BB87" i="16" s="1"/>
  <c r="AY87" i="16"/>
  <c r="BA87" i="16"/>
  <c r="AX87" i="16"/>
  <c r="AT87" i="16"/>
  <c r="AW87" i="16"/>
  <c r="AV87" i="16"/>
  <c r="AR87" i="16"/>
  <c r="BC85" i="15"/>
  <c r="AO85" i="15"/>
  <c r="O85" i="15"/>
  <c r="AM87" i="15"/>
  <c r="AI88" i="15" a="1"/>
  <c r="AI88" i="15" s="1"/>
  <c r="BA86" i="15"/>
  <c r="AY86" i="15"/>
  <c r="AS86" i="15"/>
  <c r="AR86" i="15"/>
  <c r="AP86" i="15"/>
  <c r="AX86" i="15"/>
  <c r="AV86" i="15"/>
  <c r="AW86" i="15"/>
  <c r="AQ86" i="15"/>
  <c r="AT86" i="15"/>
  <c r="AU86" i="15"/>
  <c r="AZ86" i="15"/>
  <c r="BB86" i="15" s="1"/>
  <c r="AZ83" i="1"/>
  <c r="AW83" i="1"/>
  <c r="AU83" i="1"/>
  <c r="AS83" i="1"/>
  <c r="AQ83" i="1"/>
  <c r="AX83" i="1"/>
  <c r="AP83" i="1"/>
  <c r="O83" i="1" s="1"/>
  <c r="AV83" i="1"/>
  <c r="AT83" i="1"/>
  <c r="BA83" i="1"/>
  <c r="AR83" i="1"/>
  <c r="AY83" i="1"/>
  <c r="BC81" i="1"/>
  <c r="AM84" i="1"/>
  <c r="BB82" i="1"/>
  <c r="AO82" i="1"/>
  <c r="AM87" i="21" l="1"/>
  <c r="AI88" i="21" a="1"/>
  <c r="AI88" i="21" s="1"/>
  <c r="BA86" i="21"/>
  <c r="AZ86" i="21"/>
  <c r="BB86" i="21" s="1"/>
  <c r="AY86" i="21"/>
  <c r="AX86" i="21"/>
  <c r="AV86" i="21"/>
  <c r="AS86" i="21"/>
  <c r="AT86" i="21"/>
  <c r="AR86" i="21"/>
  <c r="AQ86" i="21"/>
  <c r="AP86" i="21"/>
  <c r="AW86" i="21"/>
  <c r="AU86" i="21"/>
  <c r="AO85" i="21"/>
  <c r="O85" i="21"/>
  <c r="BC85" i="21"/>
  <c r="AM88" i="20"/>
  <c r="AI89" i="20" a="1"/>
  <c r="AI89" i="20" s="1"/>
  <c r="AU87" i="20"/>
  <c r="AT87" i="20"/>
  <c r="AS87" i="20"/>
  <c r="AY87" i="20"/>
  <c r="AX87" i="20"/>
  <c r="AV87" i="20"/>
  <c r="AR87" i="20"/>
  <c r="BA87" i="20"/>
  <c r="AQ87" i="20"/>
  <c r="AZ87" i="20"/>
  <c r="BB87" i="20" s="1"/>
  <c r="AP87" i="20"/>
  <c r="AW87" i="20"/>
  <c r="BC86" i="20"/>
  <c r="AO86" i="20"/>
  <c r="O86" i="20"/>
  <c r="O85" i="19"/>
  <c r="AO85" i="19"/>
  <c r="AI87" i="19" a="1"/>
  <c r="AI87" i="19" s="1"/>
  <c r="AM87" i="19" s="1"/>
  <c r="AZ86" i="19"/>
  <c r="BB86" i="19" s="1"/>
  <c r="AY86" i="19"/>
  <c r="AU86" i="19"/>
  <c r="AS86" i="19"/>
  <c r="AW86" i="19"/>
  <c r="BA86" i="19"/>
  <c r="BC86" i="19" s="1"/>
  <c r="AQ86" i="19"/>
  <c r="AT86" i="19"/>
  <c r="AR86" i="19"/>
  <c r="AX86" i="19"/>
  <c r="AP86" i="19"/>
  <c r="AV86" i="19"/>
  <c r="AQ85" i="18"/>
  <c r="BA85" i="18"/>
  <c r="AV85" i="18"/>
  <c r="AU85" i="18"/>
  <c r="AW85" i="18"/>
  <c r="AT85" i="18"/>
  <c r="AS85" i="18"/>
  <c r="AR85" i="18"/>
  <c r="AP85" i="18"/>
  <c r="AY85" i="18"/>
  <c r="AZ85" i="18"/>
  <c r="BB85" i="18" s="1"/>
  <c r="AX85" i="18"/>
  <c r="AM86" i="18"/>
  <c r="AI87" i="18" a="1"/>
  <c r="AI87" i="18" s="1"/>
  <c r="O84" i="18"/>
  <c r="AO84" i="18"/>
  <c r="BC84" i="18"/>
  <c r="AM86" i="17"/>
  <c r="AI87" i="17" a="1"/>
  <c r="AI87" i="17" s="1"/>
  <c r="AO84" i="17"/>
  <c r="O84" i="17"/>
  <c r="BC84" i="17"/>
  <c r="AP85" i="17"/>
  <c r="AZ85" i="17"/>
  <c r="BB85" i="17" s="1"/>
  <c r="AY85" i="17"/>
  <c r="AV85" i="17"/>
  <c r="AT85" i="17"/>
  <c r="AS85" i="17"/>
  <c r="AX85" i="17"/>
  <c r="AR85" i="17"/>
  <c r="AQ85" i="17"/>
  <c r="AW85" i="17"/>
  <c r="AU85" i="17"/>
  <c r="BA85" i="17"/>
  <c r="AO87" i="16"/>
  <c r="O87" i="16"/>
  <c r="AM89" i="16"/>
  <c r="AI90" i="16" a="1"/>
  <c r="AI90" i="16" s="1"/>
  <c r="AP88" i="16"/>
  <c r="AS88" i="16"/>
  <c r="AR88" i="16"/>
  <c r="AT88" i="16"/>
  <c r="AQ88" i="16"/>
  <c r="AV88" i="16"/>
  <c r="AU88" i="16"/>
  <c r="AZ88" i="16"/>
  <c r="BB88" i="16" s="1"/>
  <c r="AW88" i="16"/>
  <c r="AY88" i="16"/>
  <c r="AX88" i="16"/>
  <c r="BA88" i="16"/>
  <c r="BC87" i="16"/>
  <c r="AU87" i="15"/>
  <c r="AS87" i="15"/>
  <c r="AQ87" i="15"/>
  <c r="AP87" i="15"/>
  <c r="AV87" i="15"/>
  <c r="AT87" i="15"/>
  <c r="BA87" i="15"/>
  <c r="AW87" i="15"/>
  <c r="AZ87" i="15"/>
  <c r="BB87" i="15" s="1"/>
  <c r="AY87" i="15"/>
  <c r="AX87" i="15"/>
  <c r="AR87" i="15"/>
  <c r="BC86" i="15"/>
  <c r="AM88" i="15"/>
  <c r="AI89" i="15" a="1"/>
  <c r="AI89" i="15" s="1"/>
  <c r="AO86" i="15"/>
  <c r="O86" i="15"/>
  <c r="BA84" i="1"/>
  <c r="AZ84" i="1"/>
  <c r="AW84" i="1"/>
  <c r="AU84" i="1"/>
  <c r="AS84" i="1"/>
  <c r="AQ84" i="1"/>
  <c r="AY84" i="1"/>
  <c r="AP84" i="1"/>
  <c r="O84" i="1" s="1"/>
  <c r="AX84" i="1"/>
  <c r="AV84" i="1"/>
  <c r="AT84" i="1"/>
  <c r="AR84" i="1"/>
  <c r="BC82" i="1"/>
  <c r="AM85" i="1"/>
  <c r="BB83" i="1"/>
  <c r="AO83" i="1"/>
  <c r="O86" i="21" l="1"/>
  <c r="AO86" i="21"/>
  <c r="BC86" i="21"/>
  <c r="AM88" i="21"/>
  <c r="AI89" i="21" a="1"/>
  <c r="AI89" i="21" s="1"/>
  <c r="AU87" i="21"/>
  <c r="AT87" i="21"/>
  <c r="AY87" i="21"/>
  <c r="AX87" i="21"/>
  <c r="AZ87" i="21"/>
  <c r="BB87" i="21" s="1"/>
  <c r="BA87" i="21"/>
  <c r="AW87" i="21"/>
  <c r="AV87" i="21"/>
  <c r="AS87" i="21"/>
  <c r="AR87" i="21"/>
  <c r="AQ87" i="21"/>
  <c r="AP87" i="21"/>
  <c r="O87" i="20"/>
  <c r="AO87" i="20"/>
  <c r="AM89" i="20"/>
  <c r="AI90" i="20" a="1"/>
  <c r="AI90" i="20" s="1"/>
  <c r="BC87" i="20"/>
  <c r="AY88" i="20"/>
  <c r="AX88" i="20"/>
  <c r="BA88" i="20"/>
  <c r="AQ88" i="20"/>
  <c r="AR88" i="20"/>
  <c r="AP88" i="20"/>
  <c r="AZ88" i="20"/>
  <c r="BB88" i="20" s="1"/>
  <c r="AW88" i="20"/>
  <c r="AV88" i="20"/>
  <c r="AU88" i="20"/>
  <c r="AT88" i="20"/>
  <c r="AS88" i="20"/>
  <c r="O86" i="19"/>
  <c r="AO86" i="19"/>
  <c r="AQ87" i="19"/>
  <c r="BA87" i="19"/>
  <c r="BC87" i="19" s="1"/>
  <c r="AX87" i="19"/>
  <c r="AW87" i="19"/>
  <c r="AY87" i="19"/>
  <c r="AT87" i="19"/>
  <c r="AS87" i="19"/>
  <c r="AU87" i="19"/>
  <c r="AP87" i="19"/>
  <c r="AV87" i="19"/>
  <c r="AR87" i="19"/>
  <c r="AZ87" i="19"/>
  <c r="BB87" i="19" s="1"/>
  <c r="AI88" i="19" a="1"/>
  <c r="AI88" i="19" s="1"/>
  <c r="AM88" i="19" s="1"/>
  <c r="AO85" i="18"/>
  <c r="O85" i="18"/>
  <c r="AM87" i="18"/>
  <c r="AI88" i="18" a="1"/>
  <c r="AI88" i="18" s="1"/>
  <c r="BC85" i="18"/>
  <c r="BA86" i="18"/>
  <c r="AY86" i="18"/>
  <c r="AV86" i="18"/>
  <c r="AP86" i="18"/>
  <c r="AR86" i="18"/>
  <c r="AQ86" i="18"/>
  <c r="AZ86" i="18"/>
  <c r="BB86" i="18" s="1"/>
  <c r="AX86" i="18"/>
  <c r="AU86" i="18"/>
  <c r="AT86" i="18"/>
  <c r="AS86" i="18"/>
  <c r="AW86" i="18"/>
  <c r="BC85" i="17"/>
  <c r="AO85" i="17"/>
  <c r="O85" i="17"/>
  <c r="AM87" i="17"/>
  <c r="AI88" i="17" a="1"/>
  <c r="AI88" i="17" s="1"/>
  <c r="AZ86" i="17"/>
  <c r="BB86" i="17" s="1"/>
  <c r="AY86" i="17"/>
  <c r="AT86" i="17"/>
  <c r="AS86" i="17"/>
  <c r="AR86" i="17"/>
  <c r="AQ86" i="17"/>
  <c r="AP86" i="17"/>
  <c r="AX86" i="17"/>
  <c r="AU86" i="17"/>
  <c r="AW86" i="17"/>
  <c r="BA86" i="17"/>
  <c r="AV86" i="17"/>
  <c r="AO88" i="16"/>
  <c r="O88" i="16"/>
  <c r="BC88" i="16"/>
  <c r="AM90" i="16"/>
  <c r="AI91" i="16" a="1"/>
  <c r="AI91" i="16" s="1"/>
  <c r="AY89" i="16"/>
  <c r="AW89" i="16"/>
  <c r="AS89" i="16"/>
  <c r="AR89" i="16"/>
  <c r="AP89" i="16"/>
  <c r="BA89" i="16"/>
  <c r="AU89" i="16"/>
  <c r="AT89" i="16"/>
  <c r="AQ89" i="16"/>
  <c r="AV89" i="16"/>
  <c r="AZ89" i="16"/>
  <c r="BB89" i="16" s="1"/>
  <c r="AX89" i="16"/>
  <c r="AM89" i="15"/>
  <c r="AI90" i="15" a="1"/>
  <c r="AI90" i="15" s="1"/>
  <c r="AQ88" i="15"/>
  <c r="AP88" i="15"/>
  <c r="AX88" i="15"/>
  <c r="AW88" i="15"/>
  <c r="AT88" i="15"/>
  <c r="AS88" i="15"/>
  <c r="AR88" i="15"/>
  <c r="BA88" i="15"/>
  <c r="AZ88" i="15"/>
  <c r="BB88" i="15" s="1"/>
  <c r="AV88" i="15"/>
  <c r="AY88" i="15"/>
  <c r="AU88" i="15"/>
  <c r="O87" i="15"/>
  <c r="AO87" i="15"/>
  <c r="BC87" i="15"/>
  <c r="BA85" i="1"/>
  <c r="AZ85" i="1"/>
  <c r="AW85" i="1"/>
  <c r="AU85" i="1"/>
  <c r="AS85" i="1"/>
  <c r="AQ85" i="1"/>
  <c r="AY85" i="1"/>
  <c r="AX85" i="1"/>
  <c r="AP85" i="1"/>
  <c r="O85" i="1" s="1"/>
  <c r="AV85" i="1"/>
  <c r="AT85" i="1"/>
  <c r="AR85" i="1"/>
  <c r="BC83" i="1"/>
  <c r="AM86" i="1"/>
  <c r="BB84" i="1"/>
  <c r="AO84" i="1"/>
  <c r="O87" i="21" l="1"/>
  <c r="AO87" i="21"/>
  <c r="AW88" i="21"/>
  <c r="AV88" i="21"/>
  <c r="AP88" i="21"/>
  <c r="AX88" i="21"/>
  <c r="AT88" i="21"/>
  <c r="AU88" i="21"/>
  <c r="AS88" i="21"/>
  <c r="AR88" i="21"/>
  <c r="AQ88" i="21"/>
  <c r="BA88" i="21"/>
  <c r="AZ88" i="21"/>
  <c r="BB88" i="21" s="1"/>
  <c r="AY88" i="21"/>
  <c r="AM89" i="21"/>
  <c r="AI90" i="21" a="1"/>
  <c r="AI90" i="21" s="1"/>
  <c r="BC87" i="21"/>
  <c r="AO88" i="20"/>
  <c r="O88" i="20"/>
  <c r="AM90" i="20"/>
  <c r="AI91" i="20" a="1"/>
  <c r="AI91" i="20" s="1"/>
  <c r="BC88" i="20"/>
  <c r="AY89" i="20"/>
  <c r="AX89" i="20"/>
  <c r="AW89" i="20"/>
  <c r="BA89" i="20"/>
  <c r="AZ89" i="20"/>
  <c r="BB89" i="20" s="1"/>
  <c r="AT89" i="20"/>
  <c r="AS89" i="20"/>
  <c r="AR89" i="20"/>
  <c r="AQ89" i="20"/>
  <c r="AP89" i="20"/>
  <c r="AV89" i="20"/>
  <c r="AU89" i="20"/>
  <c r="AS88" i="19"/>
  <c r="AQ88" i="19"/>
  <c r="AT88" i="19"/>
  <c r="AR88" i="19"/>
  <c r="BA88" i="19"/>
  <c r="BC88" i="19" s="1"/>
  <c r="AZ88" i="19"/>
  <c r="BB88" i="19" s="1"/>
  <c r="AY88" i="19"/>
  <c r="AX88" i="19"/>
  <c r="AU88" i="19"/>
  <c r="AW88" i="19"/>
  <c r="AV88" i="19"/>
  <c r="AP88" i="19"/>
  <c r="AO87" i="19"/>
  <c r="O87" i="19"/>
  <c r="AI89" i="19" a="1"/>
  <c r="AI89" i="19" s="1"/>
  <c r="AM89" i="19" s="1"/>
  <c r="O86" i="18"/>
  <c r="AO86" i="18"/>
  <c r="BC86" i="18"/>
  <c r="AM88" i="18"/>
  <c r="AI89" i="18" a="1"/>
  <c r="AI89" i="18" s="1"/>
  <c r="AU87" i="18"/>
  <c r="AS87" i="18"/>
  <c r="BA87" i="18"/>
  <c r="AP87" i="18"/>
  <c r="AV87" i="18"/>
  <c r="AT87" i="18"/>
  <c r="AY87" i="18"/>
  <c r="AX87" i="18"/>
  <c r="AZ87" i="18"/>
  <c r="BB87" i="18" s="1"/>
  <c r="AQ87" i="18"/>
  <c r="AW87" i="18"/>
  <c r="AR87" i="18"/>
  <c r="BC86" i="17"/>
  <c r="AO86" i="17"/>
  <c r="O86" i="17"/>
  <c r="AM88" i="17"/>
  <c r="AI89" i="17" a="1"/>
  <c r="AI89" i="17" s="1"/>
  <c r="AT87" i="17"/>
  <c r="AS87" i="17"/>
  <c r="BA87" i="17"/>
  <c r="AZ87" i="17"/>
  <c r="BB87" i="17" s="1"/>
  <c r="AY87" i="17"/>
  <c r="AX87" i="17"/>
  <c r="AP87" i="17"/>
  <c r="AW87" i="17"/>
  <c r="AR87" i="17"/>
  <c r="AQ87" i="17"/>
  <c r="AV87" i="17"/>
  <c r="AU87" i="17"/>
  <c r="O89" i="16"/>
  <c r="AO89" i="16"/>
  <c r="AS90" i="16"/>
  <c r="AQ90" i="16"/>
  <c r="AU90" i="16"/>
  <c r="AT90" i="16"/>
  <c r="AX90" i="16"/>
  <c r="AZ90" i="16"/>
  <c r="BB90" i="16" s="1"/>
  <c r="AY90" i="16"/>
  <c r="AW90" i="16"/>
  <c r="AV90" i="16"/>
  <c r="AP90" i="16"/>
  <c r="AR90" i="16"/>
  <c r="BA90" i="16"/>
  <c r="AM91" i="16"/>
  <c r="AI92" i="16" a="1"/>
  <c r="AI92" i="16" s="1"/>
  <c r="BC89" i="16"/>
  <c r="BC88" i="15"/>
  <c r="AO88" i="15"/>
  <c r="O88" i="15"/>
  <c r="AM90" i="15"/>
  <c r="AI91" i="15" a="1"/>
  <c r="AI91" i="15" s="1"/>
  <c r="AY89" i="15"/>
  <c r="AW89" i="15"/>
  <c r="BA89" i="15"/>
  <c r="AZ89" i="15"/>
  <c r="BB89" i="15" s="1"/>
  <c r="AS89" i="15"/>
  <c r="AR89" i="15"/>
  <c r="AQ89" i="15"/>
  <c r="AX89" i="15"/>
  <c r="AV89" i="15"/>
  <c r="AU89" i="15"/>
  <c r="AT89" i="15"/>
  <c r="AP89" i="15"/>
  <c r="AP86" i="1"/>
  <c r="O86" i="1" s="1"/>
  <c r="BA86" i="1"/>
  <c r="AZ86" i="1"/>
  <c r="AW86" i="1"/>
  <c r="AR86" i="1"/>
  <c r="AY86" i="1"/>
  <c r="AU86" i="1"/>
  <c r="AS86" i="1"/>
  <c r="AX86" i="1"/>
  <c r="AQ86" i="1"/>
  <c r="AV86" i="1"/>
  <c r="AT86" i="1"/>
  <c r="BC84" i="1"/>
  <c r="AM87" i="1"/>
  <c r="AO85" i="1"/>
  <c r="BB85" i="1"/>
  <c r="BC88" i="21" l="1"/>
  <c r="AO88" i="21"/>
  <c r="O88" i="21"/>
  <c r="AY89" i="21"/>
  <c r="AX89" i="21"/>
  <c r="AT89" i="21"/>
  <c r="AS89" i="21"/>
  <c r="AW89" i="21"/>
  <c r="AU89" i="21"/>
  <c r="AR89" i="21"/>
  <c r="AV89" i="21"/>
  <c r="AZ89" i="21"/>
  <c r="BB89" i="21" s="1"/>
  <c r="AQ89" i="21"/>
  <c r="AP89" i="21"/>
  <c r="BA89" i="21"/>
  <c r="AM90" i="21"/>
  <c r="AI91" i="21" a="1"/>
  <c r="AI91" i="21" s="1"/>
  <c r="AM91" i="20"/>
  <c r="AI92" i="20" a="1"/>
  <c r="AI92" i="20" s="1"/>
  <c r="AS90" i="20"/>
  <c r="AR90" i="20"/>
  <c r="AQ90" i="20"/>
  <c r="BA90" i="20"/>
  <c r="AZ90" i="20"/>
  <c r="BB90" i="20" s="1"/>
  <c r="AP90" i="20"/>
  <c r="AV90" i="20"/>
  <c r="AU90" i="20"/>
  <c r="AW90" i="20"/>
  <c r="AT90" i="20"/>
  <c r="AY90" i="20"/>
  <c r="AX90" i="20"/>
  <c r="O89" i="20"/>
  <c r="AO89" i="20"/>
  <c r="BC89" i="20"/>
  <c r="AI90" i="19" a="1"/>
  <c r="AI90" i="19" s="1"/>
  <c r="AM90" i="19" s="1"/>
  <c r="O88" i="19"/>
  <c r="AO88" i="19"/>
  <c r="AR89" i="19"/>
  <c r="AX89" i="19"/>
  <c r="AW89" i="19"/>
  <c r="AV89" i="19"/>
  <c r="BA89" i="19"/>
  <c r="BC89" i="19" s="1"/>
  <c r="AU89" i="19"/>
  <c r="AT89" i="19"/>
  <c r="AZ89" i="19"/>
  <c r="BB89" i="19" s="1"/>
  <c r="AP89" i="19"/>
  <c r="AY89" i="19"/>
  <c r="AQ89" i="19"/>
  <c r="AS89" i="19"/>
  <c r="BC87" i="18"/>
  <c r="AO87" i="18"/>
  <c r="O87" i="18"/>
  <c r="AZ88" i="18"/>
  <c r="BB88" i="18" s="1"/>
  <c r="AY88" i="18"/>
  <c r="AS88" i="18"/>
  <c r="AR88" i="18"/>
  <c r="AQ88" i="18"/>
  <c r="AU88" i="18"/>
  <c r="AT88" i="18"/>
  <c r="AP88" i="18"/>
  <c r="BA88" i="18"/>
  <c r="AX88" i="18"/>
  <c r="AW88" i="18"/>
  <c r="AV88" i="18"/>
  <c r="AM89" i="18"/>
  <c r="AI90" i="18" a="1"/>
  <c r="AI90" i="18" s="1"/>
  <c r="O87" i="17"/>
  <c r="AO87" i="17"/>
  <c r="AM89" i="17"/>
  <c r="AI90" i="17" a="1"/>
  <c r="AI90" i="17" s="1"/>
  <c r="BC87" i="17"/>
  <c r="BA88" i="17"/>
  <c r="AZ88" i="17"/>
  <c r="BB88" i="17" s="1"/>
  <c r="AY88" i="17"/>
  <c r="AU88" i="17"/>
  <c r="AT88" i="17"/>
  <c r="AW88" i="17"/>
  <c r="AS88" i="17"/>
  <c r="AQ88" i="17"/>
  <c r="AV88" i="17"/>
  <c r="AR88" i="17"/>
  <c r="AP88" i="17"/>
  <c r="AX88" i="17"/>
  <c r="AM92" i="16"/>
  <c r="AI93" i="16" a="1"/>
  <c r="AI93" i="16" s="1"/>
  <c r="BA91" i="16"/>
  <c r="AU91" i="16"/>
  <c r="AT91" i="16"/>
  <c r="AW91" i="16"/>
  <c r="AV91" i="16"/>
  <c r="AR91" i="16"/>
  <c r="AQ91" i="16"/>
  <c r="AP91" i="16"/>
  <c r="AZ91" i="16"/>
  <c r="BB91" i="16" s="1"/>
  <c r="AY91" i="16"/>
  <c r="AS91" i="16"/>
  <c r="AX91" i="16"/>
  <c r="BC90" i="16"/>
  <c r="AO90" i="16"/>
  <c r="O90" i="16"/>
  <c r="O89" i="15"/>
  <c r="AO89" i="15"/>
  <c r="BC89" i="15"/>
  <c r="AM91" i="15"/>
  <c r="AI92" i="15" a="1"/>
  <c r="AI92" i="15" s="1"/>
  <c r="AS90" i="15"/>
  <c r="AQ90" i="15"/>
  <c r="AP90" i="15"/>
  <c r="AZ90" i="15"/>
  <c r="BB90" i="15" s="1"/>
  <c r="BA90" i="15"/>
  <c r="AY90" i="15"/>
  <c r="AV90" i="15"/>
  <c r="AU90" i="15"/>
  <c r="AT90" i="15"/>
  <c r="AX90" i="15"/>
  <c r="AW90" i="15"/>
  <c r="AR90" i="15"/>
  <c r="AP87" i="1"/>
  <c r="O87" i="1" s="1"/>
  <c r="BA87" i="1"/>
  <c r="AZ87" i="1"/>
  <c r="AW87" i="1"/>
  <c r="AU87" i="1"/>
  <c r="AS87" i="1"/>
  <c r="AQ87" i="1"/>
  <c r="AR87" i="1"/>
  <c r="AY87" i="1"/>
  <c r="AT87" i="1"/>
  <c r="AX87" i="1"/>
  <c r="AV87" i="1"/>
  <c r="BC85" i="1"/>
  <c r="AM88" i="1"/>
  <c r="BB86" i="1"/>
  <c r="AO86" i="1"/>
  <c r="AO89" i="21" l="1"/>
  <c r="O89" i="21"/>
  <c r="AM91" i="21"/>
  <c r="AI92" i="21" a="1"/>
  <c r="AI92" i="21" s="1"/>
  <c r="AS90" i="21"/>
  <c r="AR90" i="21"/>
  <c r="AT90" i="21"/>
  <c r="AQ90" i="21"/>
  <c r="AW90" i="21"/>
  <c r="BA90" i="21"/>
  <c r="AX90" i="21"/>
  <c r="AP90" i="21"/>
  <c r="AV90" i="21"/>
  <c r="AU90" i="21"/>
  <c r="AZ90" i="21"/>
  <c r="BB90" i="21" s="1"/>
  <c r="AY90" i="21"/>
  <c r="BC89" i="21"/>
  <c r="O90" i="20"/>
  <c r="AO90" i="20"/>
  <c r="BC90" i="20"/>
  <c r="AM92" i="20"/>
  <c r="AI93" i="20" a="1"/>
  <c r="AI93" i="20" s="1"/>
  <c r="BA91" i="20"/>
  <c r="AZ91" i="20"/>
  <c r="BB91" i="20" s="1"/>
  <c r="AV91" i="20"/>
  <c r="AU91" i="20"/>
  <c r="AY91" i="20"/>
  <c r="AR91" i="20"/>
  <c r="AX91" i="20"/>
  <c r="AQ91" i="20"/>
  <c r="AP91" i="20"/>
  <c r="AW91" i="20"/>
  <c r="AT91" i="20"/>
  <c r="AS91" i="20"/>
  <c r="AO89" i="19"/>
  <c r="O89" i="19"/>
  <c r="AI91" i="19" a="1"/>
  <c r="AI91" i="19" s="1"/>
  <c r="AM91" i="19" s="1"/>
  <c r="AR90" i="19"/>
  <c r="AW90" i="19"/>
  <c r="AV90" i="19"/>
  <c r="AS90" i="19"/>
  <c r="BA90" i="19"/>
  <c r="BC90" i="19" s="1"/>
  <c r="AU90" i="19"/>
  <c r="AT90" i="19"/>
  <c r="AQ90" i="19"/>
  <c r="AP90" i="19"/>
  <c r="AY90" i="19"/>
  <c r="AX90" i="19"/>
  <c r="AZ90" i="19"/>
  <c r="BB90" i="19" s="1"/>
  <c r="BC88" i="18"/>
  <c r="AO88" i="18"/>
  <c r="O88" i="18"/>
  <c r="AM90" i="18"/>
  <c r="AI91" i="18" a="1"/>
  <c r="AI91" i="18" s="1"/>
  <c r="AY89" i="18"/>
  <c r="AW89" i="18"/>
  <c r="AZ89" i="18"/>
  <c r="BB89" i="18" s="1"/>
  <c r="AX89" i="18"/>
  <c r="AU89" i="18"/>
  <c r="AT89" i="18"/>
  <c r="AR89" i="18"/>
  <c r="AQ89" i="18"/>
  <c r="AV89" i="18"/>
  <c r="AS89" i="18"/>
  <c r="BA89" i="18"/>
  <c r="AP89" i="18"/>
  <c r="AM90" i="17"/>
  <c r="AI91" i="17" a="1"/>
  <c r="AI91" i="17" s="1"/>
  <c r="AX89" i="17"/>
  <c r="AW89" i="17"/>
  <c r="AZ89" i="17"/>
  <c r="BB89" i="17" s="1"/>
  <c r="AY89" i="17"/>
  <c r="AV89" i="17"/>
  <c r="BA89" i="17"/>
  <c r="AU89" i="17"/>
  <c r="AT89" i="17"/>
  <c r="AR89" i="17"/>
  <c r="AQ89" i="17"/>
  <c r="AP89" i="17"/>
  <c r="AS89" i="17"/>
  <c r="BC88" i="17"/>
  <c r="O88" i="17"/>
  <c r="AO88" i="17"/>
  <c r="O91" i="16"/>
  <c r="AO91" i="16"/>
  <c r="BC91" i="16"/>
  <c r="AM93" i="16"/>
  <c r="AI94" i="16" a="1"/>
  <c r="AI94" i="16" s="1"/>
  <c r="AI95" i="16" s="1" a="1"/>
  <c r="AI95" i="16" s="1"/>
  <c r="AI96" i="16" s="1" a="1"/>
  <c r="AI96" i="16" s="1"/>
  <c r="AI97" i="16" s="1" a="1"/>
  <c r="AI97" i="16" s="1"/>
  <c r="AI98" i="16" s="1" a="1"/>
  <c r="AI98" i="16" s="1"/>
  <c r="AI99" i="16" s="1" a="1"/>
  <c r="AI99" i="16" s="1"/>
  <c r="AI100" i="16" s="1" a="1"/>
  <c r="AI100" i="16" s="1"/>
  <c r="AI101" i="16" s="1" a="1"/>
  <c r="AI101" i="16" s="1"/>
  <c r="AI102" i="16" s="1" a="1"/>
  <c r="AI102" i="16" s="1"/>
  <c r="AI103" i="16" s="1" a="1"/>
  <c r="AI103" i="16" s="1"/>
  <c r="AI104" i="16" s="1" a="1"/>
  <c r="AI104" i="16" s="1"/>
  <c r="AI105" i="16" s="1" a="1"/>
  <c r="AI105" i="16" s="1"/>
  <c r="AI106" i="16" s="1" a="1"/>
  <c r="AI106" i="16" s="1"/>
  <c r="AI107" i="16" s="1" a="1"/>
  <c r="AI107" i="16" s="1"/>
  <c r="AI108" i="16" s="1" a="1"/>
  <c r="AI108" i="16" s="1"/>
  <c r="AI109" i="16" s="1" a="1"/>
  <c r="AI109" i="16" s="1"/>
  <c r="AI110" i="16" s="1" a="1"/>
  <c r="AI110" i="16" s="1"/>
  <c r="AI111" i="16" s="1" a="1"/>
  <c r="AI111" i="16" s="1"/>
  <c r="AI112" i="16" s="1" a="1"/>
  <c r="AI112" i="16" s="1"/>
  <c r="AI113" i="16" s="1" a="1"/>
  <c r="AI113" i="16" s="1"/>
  <c r="AI114" i="16" s="1" a="1"/>
  <c r="AI114" i="16" s="1"/>
  <c r="AI115" i="16" s="1" a="1"/>
  <c r="AI115" i="16" s="1"/>
  <c r="AI116" i="16" s="1" a="1"/>
  <c r="AI116" i="16" s="1"/>
  <c r="AI117" i="16" s="1" a="1"/>
  <c r="AI117" i="16" s="1"/>
  <c r="AI118" i="16" s="1" a="1"/>
  <c r="AI118" i="16" s="1"/>
  <c r="AI119" i="16" s="1" a="1"/>
  <c r="AI119" i="16" s="1"/>
  <c r="AI120" i="16" s="1" a="1"/>
  <c r="AI120" i="16" s="1"/>
  <c r="AI121" i="16" s="1" a="1"/>
  <c r="AI121" i="16" s="1"/>
  <c r="AI122" i="16" s="1" a="1"/>
  <c r="AI122" i="16" s="1"/>
  <c r="AI123" i="16" s="1" a="1"/>
  <c r="AI123" i="16" s="1"/>
  <c r="AI124" i="16" s="1" a="1"/>
  <c r="AI124" i="16" s="1"/>
  <c r="AI125" i="16" s="1" a="1"/>
  <c r="AI125" i="16" s="1"/>
  <c r="AI126" i="16" s="1" a="1"/>
  <c r="AI126" i="16" s="1"/>
  <c r="AI127" i="16" s="1" a="1"/>
  <c r="AI127" i="16" s="1"/>
  <c r="AI128" i="16" s="1" a="1"/>
  <c r="AI128" i="16" s="1"/>
  <c r="AI129" i="16" s="1" a="1"/>
  <c r="AI129" i="16" s="1"/>
  <c r="AI130" i="16" s="1" a="1"/>
  <c r="AI130" i="16" s="1"/>
  <c r="AI131" i="16" s="1" a="1"/>
  <c r="AI131" i="16" s="1"/>
  <c r="AI132" i="16" s="1" a="1"/>
  <c r="AI132" i="16" s="1"/>
  <c r="AI133" i="16" s="1" a="1"/>
  <c r="AI133" i="16" s="1"/>
  <c r="AI134" i="16" s="1" a="1"/>
  <c r="AI134" i="16" s="1"/>
  <c r="AI135" i="16" s="1" a="1"/>
  <c r="AI135" i="16" s="1"/>
  <c r="AI136" i="16" s="1" a="1"/>
  <c r="AI136" i="16" s="1"/>
  <c r="AI137" i="16" s="1" a="1"/>
  <c r="AI137" i="16" s="1"/>
  <c r="AI138" i="16" s="1" a="1"/>
  <c r="AI138" i="16" s="1"/>
  <c r="AI139" i="16" s="1" a="1"/>
  <c r="AI139" i="16" s="1"/>
  <c r="AI140" i="16" s="1" a="1"/>
  <c r="AI140" i="16" s="1"/>
  <c r="AI141" i="16" s="1" a="1"/>
  <c r="AI141" i="16" s="1"/>
  <c r="AI142" i="16" s="1" a="1"/>
  <c r="AI142" i="16" s="1"/>
  <c r="AI143" i="16" s="1" a="1"/>
  <c r="AI143" i="16" s="1"/>
  <c r="AI144" i="16" s="1" a="1"/>
  <c r="AI144" i="16" s="1"/>
  <c r="AI145" i="16" s="1" a="1"/>
  <c r="AI145" i="16" s="1"/>
  <c r="AI146" i="16" s="1" a="1"/>
  <c r="AI146" i="16" s="1"/>
  <c r="AI147" i="16" s="1" a="1"/>
  <c r="AI147" i="16" s="1"/>
  <c r="AI148" i="16" s="1" a="1"/>
  <c r="AI148" i="16" s="1"/>
  <c r="AI149" i="16" s="1" a="1"/>
  <c r="AI149" i="16" s="1"/>
  <c r="AI150" i="16" s="1" a="1"/>
  <c r="AI150" i="16" s="1"/>
  <c r="AI151" i="16" s="1" a="1"/>
  <c r="AI151" i="16" s="1"/>
  <c r="AI152" i="16" s="1" a="1"/>
  <c r="AI152" i="16" s="1"/>
  <c r="AI153" i="16" s="1" a="1"/>
  <c r="AI153" i="16" s="1"/>
  <c r="AI154" i="16" s="1" a="1"/>
  <c r="AI154" i="16" s="1"/>
  <c r="AI155" i="16" s="1" a="1"/>
  <c r="AI155" i="16" s="1"/>
  <c r="AI156" i="16" s="1" a="1"/>
  <c r="AI156" i="16" s="1"/>
  <c r="AI157" i="16" s="1" a="1"/>
  <c r="AI157" i="16" s="1"/>
  <c r="AI158" i="16" s="1" a="1"/>
  <c r="AI158" i="16" s="1"/>
  <c r="AI159" i="16" s="1" a="1"/>
  <c r="AI159" i="16" s="1"/>
  <c r="AI160" i="16" s="1" a="1"/>
  <c r="AI160" i="16" s="1"/>
  <c r="AI161" i="16" s="1" a="1"/>
  <c r="AI161" i="16" s="1"/>
  <c r="AI162" i="16" s="1" a="1"/>
  <c r="AI162" i="16" s="1"/>
  <c r="AI163" i="16" s="1" a="1"/>
  <c r="AI163" i="16" s="1"/>
  <c r="AI164" i="16" s="1" a="1"/>
  <c r="AI164" i="16" s="1"/>
  <c r="AI165" i="16" s="1" a="1"/>
  <c r="AI165" i="16" s="1"/>
  <c r="AI166" i="16" s="1" a="1"/>
  <c r="AI166" i="16" s="1"/>
  <c r="AI167" i="16" s="1" a="1"/>
  <c r="AI167" i="16" s="1"/>
  <c r="AI168" i="16" s="1" a="1"/>
  <c r="AI168" i="16" s="1"/>
  <c r="AI169" i="16" s="1" a="1"/>
  <c r="AI169" i="16" s="1"/>
  <c r="AI170" i="16" s="1" a="1"/>
  <c r="AI170" i="16" s="1"/>
  <c r="AI171" i="16" s="1" a="1"/>
  <c r="AI171" i="16" s="1"/>
  <c r="AI172" i="16" s="1" a="1"/>
  <c r="AI172" i="16" s="1"/>
  <c r="AI173" i="16" s="1" a="1"/>
  <c r="AI173" i="16" s="1"/>
  <c r="AI174" i="16" s="1" a="1"/>
  <c r="AI174" i="16" s="1"/>
  <c r="AI175" i="16" s="1" a="1"/>
  <c r="AI175" i="16" s="1"/>
  <c r="AI176" i="16" s="1" a="1"/>
  <c r="AI176" i="16" s="1"/>
  <c r="AI177" i="16" s="1" a="1"/>
  <c r="AI177" i="16" s="1"/>
  <c r="AI178" i="16" s="1" a="1"/>
  <c r="AI178" i="16" s="1"/>
  <c r="AI179" i="16" s="1" a="1"/>
  <c r="AI179" i="16" s="1"/>
  <c r="AI180" i="16" s="1" a="1"/>
  <c r="AI180" i="16" s="1"/>
  <c r="AI181" i="16" s="1" a="1"/>
  <c r="AI181" i="16" s="1"/>
  <c r="AI182" i="16" s="1" a="1"/>
  <c r="AI182" i="16" s="1"/>
  <c r="AI183" i="16" s="1" a="1"/>
  <c r="AI183" i="16" s="1"/>
  <c r="AI184" i="16" s="1" a="1"/>
  <c r="AI184" i="16" s="1"/>
  <c r="AI185" i="16" s="1" a="1"/>
  <c r="AI185" i="16" s="1"/>
  <c r="AI186" i="16" s="1" a="1"/>
  <c r="AI186" i="16" s="1"/>
  <c r="AI187" i="16" s="1" a="1"/>
  <c r="AI187" i="16" s="1"/>
  <c r="AI188" i="16" s="1" a="1"/>
  <c r="AI188" i="16" s="1"/>
  <c r="AI189" i="16" s="1" a="1"/>
  <c r="AI189" i="16" s="1"/>
  <c r="AI190" i="16" s="1" a="1"/>
  <c r="AI190" i="16" s="1"/>
  <c r="AI191" i="16" s="1" a="1"/>
  <c r="AI191" i="16" s="1"/>
  <c r="AI192" i="16" s="1" a="1"/>
  <c r="AI192" i="16" s="1"/>
  <c r="AI193" i="16" s="1" a="1"/>
  <c r="AI193" i="16" s="1"/>
  <c r="AI194" i="16" s="1" a="1"/>
  <c r="AI194" i="16" s="1"/>
  <c r="AI195" i="16" s="1" a="1"/>
  <c r="AI195" i="16" s="1"/>
  <c r="AI196" i="16" s="1" a="1"/>
  <c r="AI196" i="16" s="1"/>
  <c r="AI197" i="16" s="1" a="1"/>
  <c r="AI197" i="16" s="1"/>
  <c r="AI198" i="16" s="1" a="1"/>
  <c r="AI198" i="16" s="1"/>
  <c r="AI199" i="16" s="1" a="1"/>
  <c r="AI199" i="16" s="1"/>
  <c r="AI200" i="16" s="1" a="1"/>
  <c r="AI200" i="16" s="1"/>
  <c r="AI201" i="16" s="1" a="1"/>
  <c r="AI201" i="16" s="1"/>
  <c r="AI202" i="16" s="1" a="1"/>
  <c r="AI202" i="16" s="1"/>
  <c r="AI203" i="16" s="1" a="1"/>
  <c r="AI203" i="16" s="1"/>
  <c r="AW92" i="16"/>
  <c r="AU92" i="16"/>
  <c r="AX92" i="16"/>
  <c r="AV92" i="16"/>
  <c r="BA92" i="16"/>
  <c r="AZ92" i="16"/>
  <c r="BB92" i="16" s="1"/>
  <c r="AP92" i="16"/>
  <c r="AY92" i="16"/>
  <c r="AR92" i="16"/>
  <c r="AT92" i="16"/>
  <c r="AS92" i="16"/>
  <c r="AQ92" i="16"/>
  <c r="BA91" i="15"/>
  <c r="AP91" i="15"/>
  <c r="AX91" i="15"/>
  <c r="AW91" i="15"/>
  <c r="AV91" i="15"/>
  <c r="AU91" i="15"/>
  <c r="AQ91" i="15"/>
  <c r="AZ91" i="15"/>
  <c r="BB91" i="15" s="1"/>
  <c r="AT91" i="15"/>
  <c r="AS91" i="15"/>
  <c r="AR91" i="15"/>
  <c r="AY91" i="15"/>
  <c r="BC90" i="15"/>
  <c r="AO90" i="15"/>
  <c r="O90" i="15"/>
  <c r="AM92" i="15"/>
  <c r="AI93" i="15" a="1"/>
  <c r="AI93" i="15" s="1"/>
  <c r="AX88" i="1"/>
  <c r="AV88" i="1"/>
  <c r="AT88" i="1"/>
  <c r="AR88" i="1"/>
  <c r="AP88" i="1"/>
  <c r="O88" i="1" s="1"/>
  <c r="BA88" i="1"/>
  <c r="AZ88" i="1"/>
  <c r="AW88" i="1"/>
  <c r="AU88" i="1"/>
  <c r="AY88" i="1"/>
  <c r="AS88" i="1"/>
  <c r="AQ88" i="1"/>
  <c r="BC86" i="1"/>
  <c r="AM89" i="1"/>
  <c r="AO87" i="1"/>
  <c r="BB87" i="1"/>
  <c r="BC90" i="21" l="1"/>
  <c r="AR91" i="21"/>
  <c r="AQ91" i="21"/>
  <c r="AU91" i="21"/>
  <c r="BA91" i="21"/>
  <c r="AS91" i="21"/>
  <c r="AP91" i="21"/>
  <c r="AZ91" i="21"/>
  <c r="BB91" i="21" s="1"/>
  <c r="AY91" i="21"/>
  <c r="AX91" i="21"/>
  <c r="AV91" i="21"/>
  <c r="AT91" i="21"/>
  <c r="AW91" i="21"/>
  <c r="AM92" i="21"/>
  <c r="AI93" i="21" a="1"/>
  <c r="AI93" i="21" s="1"/>
  <c r="AO90" i="21"/>
  <c r="O90" i="21"/>
  <c r="O91" i="20"/>
  <c r="AO91" i="20"/>
  <c r="BC91" i="20"/>
  <c r="AW92" i="20"/>
  <c r="AV92" i="20"/>
  <c r="AU92" i="20"/>
  <c r="AX92" i="20"/>
  <c r="AT92" i="20"/>
  <c r="AZ92" i="20"/>
  <c r="BB92" i="20" s="1"/>
  <c r="BA92" i="20"/>
  <c r="AS92" i="20"/>
  <c r="AR92" i="20"/>
  <c r="AY92" i="20"/>
  <c r="AP92" i="20"/>
  <c r="AQ92" i="20"/>
  <c r="AM93" i="20"/>
  <c r="AI94" i="20" a="1"/>
  <c r="AI94" i="20" s="1"/>
  <c r="AI95" i="20" s="1" a="1"/>
  <c r="AI95" i="20" s="1"/>
  <c r="AI96" i="20" s="1" a="1"/>
  <c r="AI96" i="20" s="1"/>
  <c r="AI97" i="20" s="1" a="1"/>
  <c r="AI97" i="20" s="1"/>
  <c r="AI98" i="20" s="1" a="1"/>
  <c r="AI98" i="20" s="1"/>
  <c r="AI99" i="20" s="1" a="1"/>
  <c r="AI99" i="20" s="1"/>
  <c r="AI100" i="20" s="1" a="1"/>
  <c r="AI100" i="20" s="1"/>
  <c r="AI101" i="20" s="1" a="1"/>
  <c r="AI101" i="20" s="1"/>
  <c r="AI102" i="20" s="1" a="1"/>
  <c r="AI102" i="20" s="1"/>
  <c r="AI103" i="20" s="1" a="1"/>
  <c r="AI103" i="20" s="1"/>
  <c r="AI104" i="20" s="1" a="1"/>
  <c r="AI104" i="20" s="1"/>
  <c r="AI105" i="20" s="1" a="1"/>
  <c r="AI105" i="20" s="1"/>
  <c r="AI106" i="20" s="1" a="1"/>
  <c r="AI106" i="20" s="1"/>
  <c r="AI107" i="20" s="1" a="1"/>
  <c r="AI107" i="20" s="1"/>
  <c r="AI108" i="20" s="1" a="1"/>
  <c r="AI108" i="20" s="1"/>
  <c r="AI109" i="20" s="1" a="1"/>
  <c r="AI109" i="20" s="1"/>
  <c r="AI110" i="20" s="1" a="1"/>
  <c r="AI110" i="20" s="1"/>
  <c r="AI111" i="20" s="1" a="1"/>
  <c r="AI111" i="20" s="1"/>
  <c r="AI112" i="20" s="1" a="1"/>
  <c r="AI112" i="20" s="1"/>
  <c r="AI113" i="20" s="1" a="1"/>
  <c r="AI113" i="20" s="1"/>
  <c r="AI114" i="20" s="1" a="1"/>
  <c r="AI114" i="20" s="1"/>
  <c r="AI115" i="20" s="1" a="1"/>
  <c r="AI115" i="20" s="1"/>
  <c r="AI116" i="20" s="1" a="1"/>
  <c r="AI116" i="20" s="1"/>
  <c r="AI117" i="20" s="1" a="1"/>
  <c r="AI117" i="20" s="1"/>
  <c r="AI118" i="20" s="1" a="1"/>
  <c r="AI118" i="20" s="1"/>
  <c r="AI119" i="20" s="1" a="1"/>
  <c r="AI119" i="20" s="1"/>
  <c r="AI120" i="20" s="1" a="1"/>
  <c r="AI120" i="20" s="1"/>
  <c r="AI121" i="20" s="1" a="1"/>
  <c r="AI121" i="20" s="1"/>
  <c r="AI122" i="20" s="1" a="1"/>
  <c r="AI122" i="20" s="1"/>
  <c r="AI123" i="20" s="1" a="1"/>
  <c r="AI123" i="20" s="1"/>
  <c r="AI124" i="20" s="1" a="1"/>
  <c r="AI124" i="20" s="1"/>
  <c r="AI125" i="20" s="1" a="1"/>
  <c r="AI125" i="20" s="1"/>
  <c r="AI126" i="20" s="1" a="1"/>
  <c r="AI126" i="20" s="1"/>
  <c r="AI127" i="20" s="1" a="1"/>
  <c r="AI127" i="20" s="1"/>
  <c r="AI128" i="20" s="1" a="1"/>
  <c r="AI128" i="20" s="1"/>
  <c r="AI129" i="20" s="1" a="1"/>
  <c r="AI129" i="20" s="1"/>
  <c r="AI130" i="20" s="1" a="1"/>
  <c r="AI130" i="20" s="1"/>
  <c r="AI131" i="20" s="1" a="1"/>
  <c r="AI131" i="20" s="1"/>
  <c r="AI132" i="20" s="1" a="1"/>
  <c r="AI132" i="20" s="1"/>
  <c r="AI133" i="20" s="1" a="1"/>
  <c r="AI133" i="20" s="1"/>
  <c r="AI134" i="20" s="1" a="1"/>
  <c r="AI134" i="20" s="1"/>
  <c r="AI135" i="20" s="1" a="1"/>
  <c r="AI135" i="20" s="1"/>
  <c r="AI136" i="20" s="1" a="1"/>
  <c r="AI136" i="20" s="1"/>
  <c r="AI137" i="20" s="1" a="1"/>
  <c r="AI137" i="20" s="1"/>
  <c r="AI138" i="20" s="1" a="1"/>
  <c r="AI138" i="20" s="1"/>
  <c r="AI139" i="20" s="1" a="1"/>
  <c r="AI139" i="20" s="1"/>
  <c r="AI140" i="20" s="1" a="1"/>
  <c r="AI140" i="20" s="1"/>
  <c r="AI141" i="20" s="1" a="1"/>
  <c r="AI141" i="20" s="1"/>
  <c r="AI142" i="20" s="1" a="1"/>
  <c r="AI142" i="20" s="1"/>
  <c r="AI143" i="20" s="1" a="1"/>
  <c r="AI143" i="20" s="1"/>
  <c r="AI144" i="20" s="1" a="1"/>
  <c r="AI144" i="20" s="1"/>
  <c r="AI145" i="20" s="1" a="1"/>
  <c r="AI145" i="20" s="1"/>
  <c r="AI146" i="20" s="1" a="1"/>
  <c r="AI146" i="20" s="1"/>
  <c r="AI147" i="20" s="1" a="1"/>
  <c r="AI147" i="20" s="1"/>
  <c r="AI148" i="20" s="1" a="1"/>
  <c r="AI148" i="20" s="1"/>
  <c r="AI149" i="20" s="1" a="1"/>
  <c r="AI149" i="20" s="1"/>
  <c r="AI150" i="20" s="1" a="1"/>
  <c r="AI150" i="20" s="1"/>
  <c r="AI151" i="20" s="1" a="1"/>
  <c r="AI151" i="20" s="1"/>
  <c r="AI152" i="20" s="1" a="1"/>
  <c r="AI152" i="20" s="1"/>
  <c r="AI153" i="20" s="1" a="1"/>
  <c r="AI153" i="20" s="1"/>
  <c r="AI154" i="20" s="1" a="1"/>
  <c r="AI154" i="20" s="1"/>
  <c r="AI155" i="20" s="1" a="1"/>
  <c r="AI155" i="20" s="1"/>
  <c r="AI156" i="20" s="1" a="1"/>
  <c r="AI156" i="20" s="1"/>
  <c r="AI157" i="20" s="1" a="1"/>
  <c r="AI157" i="20" s="1"/>
  <c r="AI158" i="20" s="1" a="1"/>
  <c r="AI158" i="20" s="1"/>
  <c r="AI159" i="20" s="1" a="1"/>
  <c r="AI159" i="20" s="1"/>
  <c r="AI160" i="20" s="1" a="1"/>
  <c r="AI160" i="20" s="1"/>
  <c r="AI161" i="20" s="1" a="1"/>
  <c r="AI161" i="20" s="1"/>
  <c r="AI162" i="20" s="1" a="1"/>
  <c r="AI162" i="20" s="1"/>
  <c r="AI163" i="20" s="1" a="1"/>
  <c r="AI163" i="20" s="1"/>
  <c r="AI164" i="20" s="1" a="1"/>
  <c r="AI164" i="20" s="1"/>
  <c r="AI165" i="20" s="1" a="1"/>
  <c r="AI165" i="20" s="1"/>
  <c r="AI166" i="20" s="1" a="1"/>
  <c r="AI166" i="20" s="1"/>
  <c r="AI167" i="20" s="1" a="1"/>
  <c r="AI167" i="20" s="1"/>
  <c r="AI168" i="20" s="1" a="1"/>
  <c r="AI168" i="20" s="1"/>
  <c r="AI169" i="20" s="1" a="1"/>
  <c r="AI169" i="20" s="1"/>
  <c r="AI170" i="20" s="1" a="1"/>
  <c r="AI170" i="20" s="1"/>
  <c r="AI171" i="20" s="1" a="1"/>
  <c r="AI171" i="20" s="1"/>
  <c r="AI172" i="20" s="1" a="1"/>
  <c r="AI172" i="20" s="1"/>
  <c r="AI173" i="20" s="1" a="1"/>
  <c r="AI173" i="20" s="1"/>
  <c r="AI174" i="20" s="1" a="1"/>
  <c r="AI174" i="20" s="1"/>
  <c r="AI175" i="20" s="1" a="1"/>
  <c r="AI175" i="20" s="1"/>
  <c r="AI176" i="20" s="1" a="1"/>
  <c r="AI176" i="20" s="1"/>
  <c r="AI177" i="20" s="1" a="1"/>
  <c r="AI177" i="20" s="1"/>
  <c r="AI178" i="20" s="1" a="1"/>
  <c r="AI178" i="20" s="1"/>
  <c r="AI179" i="20" s="1" a="1"/>
  <c r="AI179" i="20" s="1"/>
  <c r="AI180" i="20" s="1" a="1"/>
  <c r="AI180" i="20" s="1"/>
  <c r="AI181" i="20" s="1" a="1"/>
  <c r="AI181" i="20" s="1"/>
  <c r="AI182" i="20" s="1" a="1"/>
  <c r="AI182" i="20" s="1"/>
  <c r="AI183" i="20" s="1" a="1"/>
  <c r="AI183" i="20" s="1"/>
  <c r="AI184" i="20" s="1" a="1"/>
  <c r="AI184" i="20" s="1"/>
  <c r="AI185" i="20" s="1" a="1"/>
  <c r="AI185" i="20" s="1"/>
  <c r="AI186" i="20" s="1" a="1"/>
  <c r="AI186" i="20" s="1"/>
  <c r="AI187" i="20" s="1" a="1"/>
  <c r="AI187" i="20" s="1"/>
  <c r="AI188" i="20" s="1" a="1"/>
  <c r="AI188" i="20" s="1"/>
  <c r="AI189" i="20" s="1" a="1"/>
  <c r="AI189" i="20" s="1"/>
  <c r="AI190" i="20" s="1" a="1"/>
  <c r="AI190" i="20" s="1"/>
  <c r="AI191" i="20" s="1" a="1"/>
  <c r="AI191" i="20" s="1"/>
  <c r="AI192" i="20" s="1" a="1"/>
  <c r="AI192" i="20" s="1"/>
  <c r="AI193" i="20" s="1" a="1"/>
  <c r="AI193" i="20" s="1"/>
  <c r="AI194" i="20" s="1" a="1"/>
  <c r="AI194" i="20" s="1"/>
  <c r="AI195" i="20" s="1" a="1"/>
  <c r="AI195" i="20" s="1"/>
  <c r="AI196" i="20" s="1" a="1"/>
  <c r="AI196" i="20" s="1"/>
  <c r="AI197" i="20" s="1" a="1"/>
  <c r="AI197" i="20" s="1"/>
  <c r="AI198" i="20" s="1" a="1"/>
  <c r="AI198" i="20" s="1"/>
  <c r="AI199" i="20" s="1" a="1"/>
  <c r="AI199" i="20" s="1"/>
  <c r="AI200" i="20" s="1" a="1"/>
  <c r="AI200" i="20" s="1"/>
  <c r="AI201" i="20" s="1" a="1"/>
  <c r="AI201" i="20" s="1"/>
  <c r="AI202" i="20" s="1" a="1"/>
  <c r="AI202" i="20" s="1"/>
  <c r="AI203" i="20" s="1" a="1"/>
  <c r="AI203" i="20" s="1"/>
  <c r="O90" i="19"/>
  <c r="AO90" i="19"/>
  <c r="AW91" i="19"/>
  <c r="AV91" i="19"/>
  <c r="AZ91" i="19"/>
  <c r="BB91" i="19" s="1"/>
  <c r="AX91" i="19"/>
  <c r="AY91" i="19"/>
  <c r="AR91" i="19"/>
  <c r="BA91" i="19"/>
  <c r="BC91" i="19" s="1"/>
  <c r="AP91" i="19"/>
  <c r="AU91" i="19"/>
  <c r="AS91" i="19"/>
  <c r="AT91" i="19"/>
  <c r="AQ91" i="19"/>
  <c r="AI92" i="19" a="1"/>
  <c r="AI92" i="19" s="1"/>
  <c r="AM92" i="19" s="1"/>
  <c r="BC13" i="19"/>
  <c r="BC17" i="19"/>
  <c r="BC16" i="19"/>
  <c r="BC14" i="19"/>
  <c r="BC15" i="19"/>
  <c r="BC20" i="19"/>
  <c r="BC18" i="19"/>
  <c r="BC19" i="19"/>
  <c r="BC21" i="19"/>
  <c r="BC22" i="19"/>
  <c r="BB14" i="19"/>
  <c r="BB17" i="19"/>
  <c r="BB15" i="19"/>
  <c r="BB16" i="19"/>
  <c r="BB13" i="19"/>
  <c r="BB19" i="19"/>
  <c r="BB18" i="19"/>
  <c r="BB21" i="19"/>
  <c r="BB20" i="19"/>
  <c r="BB22" i="19"/>
  <c r="BC89" i="18"/>
  <c r="AM91" i="18"/>
  <c r="AI92" i="18" a="1"/>
  <c r="AI92" i="18" s="1"/>
  <c r="O89" i="18"/>
  <c r="AO89" i="18"/>
  <c r="AS90" i="18"/>
  <c r="AQ90" i="18"/>
  <c r="AX90" i="18"/>
  <c r="AW90" i="18"/>
  <c r="BA90" i="18"/>
  <c r="AZ90" i="18"/>
  <c r="BB90" i="18" s="1"/>
  <c r="AY90" i="18"/>
  <c r="AV90" i="18"/>
  <c r="AU90" i="18"/>
  <c r="AT90" i="18"/>
  <c r="AP90" i="18"/>
  <c r="AR90" i="18"/>
  <c r="O89" i="17"/>
  <c r="AO89" i="17"/>
  <c r="AM91" i="17"/>
  <c r="AI92" i="17" a="1"/>
  <c r="AI92" i="17" s="1"/>
  <c r="BC89" i="17"/>
  <c r="AR90" i="17"/>
  <c r="AQ90" i="17"/>
  <c r="AX90" i="17"/>
  <c r="AW90" i="17"/>
  <c r="AV90" i="17"/>
  <c r="AU90" i="17"/>
  <c r="AT90" i="17"/>
  <c r="AS90" i="17"/>
  <c r="BA90" i="17"/>
  <c r="AP90" i="17"/>
  <c r="AY90" i="17"/>
  <c r="AZ90" i="17"/>
  <c r="BB90" i="17" s="1"/>
  <c r="BC92" i="16"/>
  <c r="O92" i="16"/>
  <c r="AO92" i="16"/>
  <c r="AQ93" i="16"/>
  <c r="BA93" i="16"/>
  <c r="BC23" i="16" s="1"/>
  <c r="AZ93" i="16"/>
  <c r="BB23" i="16" s="1"/>
  <c r="AX93" i="16"/>
  <c r="AW93" i="16"/>
  <c r="AU93" i="16"/>
  <c r="AS93" i="16"/>
  <c r="AR93" i="16"/>
  <c r="AT93" i="16"/>
  <c r="AP93" i="16"/>
  <c r="AV93" i="16"/>
  <c r="AY93" i="16"/>
  <c r="AM93" i="15"/>
  <c r="AI94" i="15" a="1"/>
  <c r="AI94" i="15" s="1"/>
  <c r="AI95" i="15" s="1" a="1"/>
  <c r="AI95" i="15" s="1"/>
  <c r="AI96" i="15" s="1" a="1"/>
  <c r="AI96" i="15" s="1"/>
  <c r="AI97" i="15" s="1" a="1"/>
  <c r="AI97" i="15" s="1"/>
  <c r="AI98" i="15" s="1" a="1"/>
  <c r="AI98" i="15" s="1"/>
  <c r="AI99" i="15" s="1" a="1"/>
  <c r="AI99" i="15" s="1"/>
  <c r="AI100" i="15" s="1" a="1"/>
  <c r="AI100" i="15" s="1"/>
  <c r="AI101" i="15" s="1" a="1"/>
  <c r="AI101" i="15" s="1"/>
  <c r="AI102" i="15" s="1" a="1"/>
  <c r="AI102" i="15" s="1"/>
  <c r="AI103" i="15" s="1" a="1"/>
  <c r="AI103" i="15" s="1"/>
  <c r="AI104" i="15" s="1" a="1"/>
  <c r="AI104" i="15" s="1"/>
  <c r="AI105" i="15" s="1" a="1"/>
  <c r="AI105" i="15" s="1"/>
  <c r="AI106" i="15" s="1" a="1"/>
  <c r="AI106" i="15" s="1"/>
  <c r="AI107" i="15" s="1" a="1"/>
  <c r="AI107" i="15" s="1"/>
  <c r="AI108" i="15" s="1" a="1"/>
  <c r="AI108" i="15" s="1"/>
  <c r="AI109" i="15" s="1" a="1"/>
  <c r="AI109" i="15" s="1"/>
  <c r="AI110" i="15" s="1" a="1"/>
  <c r="AI110" i="15" s="1"/>
  <c r="AI111" i="15" s="1" a="1"/>
  <c r="AI111" i="15" s="1"/>
  <c r="AI112" i="15" s="1" a="1"/>
  <c r="AI112" i="15" s="1"/>
  <c r="AI113" i="15" s="1" a="1"/>
  <c r="AI113" i="15" s="1"/>
  <c r="AI114" i="15" s="1" a="1"/>
  <c r="AI114" i="15" s="1"/>
  <c r="AI115" i="15" s="1" a="1"/>
  <c r="AI115" i="15" s="1"/>
  <c r="AI116" i="15" s="1" a="1"/>
  <c r="AI116" i="15" s="1"/>
  <c r="AI117" i="15" s="1" a="1"/>
  <c r="AI117" i="15" s="1"/>
  <c r="AI118" i="15" s="1" a="1"/>
  <c r="AI118" i="15" s="1"/>
  <c r="AI119" i="15" s="1" a="1"/>
  <c r="AI119" i="15" s="1"/>
  <c r="AI120" i="15" s="1" a="1"/>
  <c r="AI120" i="15" s="1"/>
  <c r="AI121" i="15" s="1" a="1"/>
  <c r="AI121" i="15" s="1"/>
  <c r="AI122" i="15" s="1" a="1"/>
  <c r="AI122" i="15" s="1"/>
  <c r="AI123" i="15" s="1" a="1"/>
  <c r="AI123" i="15" s="1"/>
  <c r="AI124" i="15" s="1" a="1"/>
  <c r="AI124" i="15" s="1"/>
  <c r="AI125" i="15" s="1" a="1"/>
  <c r="AI125" i="15" s="1"/>
  <c r="AI126" i="15" s="1" a="1"/>
  <c r="AI126" i="15" s="1"/>
  <c r="AI127" i="15" s="1" a="1"/>
  <c r="AI127" i="15" s="1"/>
  <c r="AI128" i="15" s="1" a="1"/>
  <c r="AI128" i="15" s="1"/>
  <c r="AI129" i="15" s="1" a="1"/>
  <c r="AI129" i="15" s="1"/>
  <c r="AI130" i="15" s="1" a="1"/>
  <c r="AI130" i="15" s="1"/>
  <c r="AI131" i="15" s="1" a="1"/>
  <c r="AI131" i="15" s="1"/>
  <c r="AI132" i="15" s="1" a="1"/>
  <c r="AI132" i="15" s="1"/>
  <c r="AI133" i="15" s="1" a="1"/>
  <c r="AI133" i="15" s="1"/>
  <c r="AI134" i="15" s="1" a="1"/>
  <c r="AI134" i="15" s="1"/>
  <c r="AI135" i="15" s="1" a="1"/>
  <c r="AI135" i="15" s="1"/>
  <c r="AI136" i="15" s="1" a="1"/>
  <c r="AI136" i="15" s="1"/>
  <c r="AI137" i="15" s="1" a="1"/>
  <c r="AI137" i="15" s="1"/>
  <c r="AI138" i="15" s="1" a="1"/>
  <c r="AI138" i="15" s="1"/>
  <c r="AI139" i="15" s="1" a="1"/>
  <c r="AI139" i="15" s="1"/>
  <c r="AI140" i="15" s="1" a="1"/>
  <c r="AI140" i="15" s="1"/>
  <c r="AI141" i="15" s="1" a="1"/>
  <c r="AI141" i="15" s="1"/>
  <c r="AI142" i="15" s="1" a="1"/>
  <c r="AI142" i="15" s="1"/>
  <c r="AI143" i="15" s="1" a="1"/>
  <c r="AI143" i="15" s="1"/>
  <c r="AI144" i="15" s="1" a="1"/>
  <c r="AI144" i="15" s="1"/>
  <c r="AI145" i="15" s="1" a="1"/>
  <c r="AI145" i="15" s="1"/>
  <c r="AI146" i="15" s="1" a="1"/>
  <c r="AI146" i="15" s="1"/>
  <c r="AI147" i="15" s="1" a="1"/>
  <c r="AI147" i="15" s="1"/>
  <c r="AI148" i="15" s="1" a="1"/>
  <c r="AI148" i="15" s="1"/>
  <c r="AI149" i="15" s="1" a="1"/>
  <c r="AI149" i="15" s="1"/>
  <c r="AI150" i="15" s="1" a="1"/>
  <c r="AI150" i="15" s="1"/>
  <c r="AI151" i="15" s="1" a="1"/>
  <c r="AI151" i="15" s="1"/>
  <c r="AI152" i="15" s="1" a="1"/>
  <c r="AI152" i="15" s="1"/>
  <c r="AI153" i="15" s="1" a="1"/>
  <c r="AI153" i="15" s="1"/>
  <c r="AI154" i="15" s="1" a="1"/>
  <c r="AI154" i="15" s="1"/>
  <c r="AI155" i="15" s="1" a="1"/>
  <c r="AI155" i="15" s="1"/>
  <c r="AI156" i="15" s="1" a="1"/>
  <c r="AI156" i="15" s="1"/>
  <c r="AI157" i="15" s="1" a="1"/>
  <c r="AI157" i="15" s="1"/>
  <c r="AI158" i="15" s="1" a="1"/>
  <c r="AI158" i="15" s="1"/>
  <c r="AI159" i="15" s="1" a="1"/>
  <c r="AI159" i="15" s="1"/>
  <c r="AI160" i="15" s="1" a="1"/>
  <c r="AI160" i="15" s="1"/>
  <c r="AI161" i="15" s="1" a="1"/>
  <c r="AI161" i="15" s="1"/>
  <c r="AI162" i="15" s="1" a="1"/>
  <c r="AI162" i="15" s="1"/>
  <c r="AI163" i="15" s="1" a="1"/>
  <c r="AI163" i="15" s="1"/>
  <c r="AI164" i="15" s="1" a="1"/>
  <c r="AI164" i="15" s="1"/>
  <c r="AI165" i="15" s="1" a="1"/>
  <c r="AI165" i="15" s="1"/>
  <c r="AI166" i="15" s="1" a="1"/>
  <c r="AI166" i="15" s="1"/>
  <c r="AI167" i="15" s="1" a="1"/>
  <c r="AI167" i="15" s="1"/>
  <c r="AI168" i="15" s="1" a="1"/>
  <c r="AI168" i="15" s="1"/>
  <c r="AI169" i="15" s="1" a="1"/>
  <c r="AI169" i="15" s="1"/>
  <c r="AI170" i="15" s="1" a="1"/>
  <c r="AI170" i="15" s="1"/>
  <c r="AI171" i="15" s="1" a="1"/>
  <c r="AI171" i="15" s="1"/>
  <c r="AI172" i="15" s="1" a="1"/>
  <c r="AI172" i="15" s="1"/>
  <c r="AI173" i="15" s="1" a="1"/>
  <c r="AI173" i="15" s="1"/>
  <c r="AI174" i="15" s="1" a="1"/>
  <c r="AI174" i="15" s="1"/>
  <c r="AI175" i="15" s="1" a="1"/>
  <c r="AI175" i="15" s="1"/>
  <c r="AI176" i="15" s="1" a="1"/>
  <c r="AI176" i="15" s="1"/>
  <c r="AI177" i="15" s="1" a="1"/>
  <c r="AI177" i="15" s="1"/>
  <c r="AI178" i="15" s="1" a="1"/>
  <c r="AI178" i="15" s="1"/>
  <c r="AI179" i="15" s="1" a="1"/>
  <c r="AI179" i="15" s="1"/>
  <c r="AI180" i="15" s="1" a="1"/>
  <c r="AI180" i="15" s="1"/>
  <c r="AI181" i="15" s="1" a="1"/>
  <c r="AI181" i="15" s="1"/>
  <c r="AI182" i="15" s="1" a="1"/>
  <c r="AI182" i="15" s="1"/>
  <c r="AI183" i="15" s="1" a="1"/>
  <c r="AI183" i="15" s="1"/>
  <c r="AI184" i="15" s="1" a="1"/>
  <c r="AI184" i="15" s="1"/>
  <c r="AI185" i="15" s="1" a="1"/>
  <c r="AI185" i="15" s="1"/>
  <c r="AI186" i="15" s="1" a="1"/>
  <c r="AI186" i="15" s="1"/>
  <c r="AI187" i="15" s="1" a="1"/>
  <c r="AI187" i="15" s="1"/>
  <c r="AI188" i="15" s="1" a="1"/>
  <c r="AI188" i="15" s="1"/>
  <c r="AI189" i="15" s="1" a="1"/>
  <c r="AI189" i="15" s="1"/>
  <c r="AI190" i="15" s="1" a="1"/>
  <c r="AI190" i="15" s="1"/>
  <c r="AI191" i="15" s="1" a="1"/>
  <c r="AI191" i="15" s="1"/>
  <c r="AI192" i="15" s="1" a="1"/>
  <c r="AI192" i="15" s="1"/>
  <c r="AI193" i="15" s="1" a="1"/>
  <c r="AI193" i="15" s="1"/>
  <c r="AI194" i="15" s="1" a="1"/>
  <c r="AI194" i="15" s="1"/>
  <c r="AI195" i="15" s="1" a="1"/>
  <c r="AI195" i="15" s="1"/>
  <c r="AI196" i="15" s="1" a="1"/>
  <c r="AI196" i="15" s="1"/>
  <c r="AI197" i="15" s="1" a="1"/>
  <c r="AI197" i="15" s="1"/>
  <c r="AI198" i="15" s="1" a="1"/>
  <c r="AI198" i="15" s="1"/>
  <c r="AI199" i="15" s="1" a="1"/>
  <c r="AI199" i="15" s="1"/>
  <c r="AI200" i="15" s="1" a="1"/>
  <c r="AI200" i="15" s="1"/>
  <c r="AI201" i="15" s="1" a="1"/>
  <c r="AI201" i="15" s="1"/>
  <c r="AI202" i="15" s="1" a="1"/>
  <c r="AI202" i="15" s="1"/>
  <c r="AI203" i="15" s="1" a="1"/>
  <c r="AI203" i="15" s="1"/>
  <c r="AO91" i="15"/>
  <c r="O91" i="15"/>
  <c r="AW92" i="15"/>
  <c r="AU92" i="15"/>
  <c r="AR92" i="15"/>
  <c r="AQ92" i="15"/>
  <c r="AV92" i="15"/>
  <c r="AT92" i="15"/>
  <c r="AS92" i="15"/>
  <c r="BA92" i="15"/>
  <c r="AZ92" i="15"/>
  <c r="BB92" i="15" s="1"/>
  <c r="AY92" i="15"/>
  <c r="AX92" i="15"/>
  <c r="AP92" i="15"/>
  <c r="BC91" i="15"/>
  <c r="AX89" i="1"/>
  <c r="AV89" i="1"/>
  <c r="AT89" i="1"/>
  <c r="AR89" i="1"/>
  <c r="AP89" i="1"/>
  <c r="O89" i="1" s="1"/>
  <c r="BA89" i="1"/>
  <c r="AZ89" i="1"/>
  <c r="AW89" i="1"/>
  <c r="AU89" i="1"/>
  <c r="AY89" i="1"/>
  <c r="AS89" i="1"/>
  <c r="AQ89" i="1"/>
  <c r="BC87" i="1"/>
  <c r="AM90" i="1"/>
  <c r="BB88" i="1"/>
  <c r="AO88" i="1"/>
  <c r="BC91" i="21" l="1"/>
  <c r="AO91" i="21"/>
  <c r="O91" i="21"/>
  <c r="AW92" i="21"/>
  <c r="AV92" i="21"/>
  <c r="AP92" i="21"/>
  <c r="AY92" i="21"/>
  <c r="AX92" i="21"/>
  <c r="BA92" i="21"/>
  <c r="AZ92" i="21"/>
  <c r="BB92" i="21" s="1"/>
  <c r="AU92" i="21"/>
  <c r="AT92" i="21"/>
  <c r="AS92" i="21"/>
  <c r="AR92" i="21"/>
  <c r="AQ92" i="21"/>
  <c r="AM93" i="21"/>
  <c r="AI94" i="21" a="1"/>
  <c r="AI94" i="21" s="1"/>
  <c r="AI95" i="21" s="1" a="1"/>
  <c r="AI95" i="21" s="1"/>
  <c r="AI96" i="21" s="1" a="1"/>
  <c r="AI96" i="21" s="1"/>
  <c r="AI97" i="21" s="1" a="1"/>
  <c r="AI97" i="21" s="1"/>
  <c r="AI98" i="21" s="1" a="1"/>
  <c r="AI98" i="21" s="1"/>
  <c r="AI99" i="21" s="1" a="1"/>
  <c r="AI99" i="21" s="1"/>
  <c r="AI100" i="21" s="1" a="1"/>
  <c r="AI100" i="21" s="1"/>
  <c r="AI101" i="21" s="1" a="1"/>
  <c r="AI101" i="21" s="1"/>
  <c r="AI102" i="21" s="1" a="1"/>
  <c r="AI102" i="21" s="1"/>
  <c r="AI103" i="21" s="1" a="1"/>
  <c r="AI103" i="21" s="1"/>
  <c r="AI104" i="21" s="1" a="1"/>
  <c r="AI104" i="21" s="1"/>
  <c r="AI105" i="21" s="1" a="1"/>
  <c r="AI105" i="21" s="1"/>
  <c r="AI106" i="21" s="1" a="1"/>
  <c r="AI106" i="21" s="1"/>
  <c r="AI107" i="21" s="1" a="1"/>
  <c r="AI107" i="21" s="1"/>
  <c r="AI108" i="21" s="1" a="1"/>
  <c r="AI108" i="21" s="1"/>
  <c r="AI109" i="21" s="1" a="1"/>
  <c r="AI109" i="21" s="1"/>
  <c r="AI110" i="21" s="1" a="1"/>
  <c r="AI110" i="21" s="1"/>
  <c r="AI111" i="21" s="1" a="1"/>
  <c r="AI111" i="21" s="1"/>
  <c r="AI112" i="21" s="1" a="1"/>
  <c r="AI112" i="21" s="1"/>
  <c r="AI113" i="21" s="1" a="1"/>
  <c r="AI113" i="21" s="1"/>
  <c r="AI114" i="21" s="1" a="1"/>
  <c r="AI114" i="21" s="1"/>
  <c r="AI115" i="21" s="1" a="1"/>
  <c r="AI115" i="21" s="1"/>
  <c r="AI116" i="21" s="1" a="1"/>
  <c r="AI116" i="21" s="1"/>
  <c r="AI117" i="21" s="1" a="1"/>
  <c r="AI117" i="21" s="1"/>
  <c r="AI118" i="21" s="1" a="1"/>
  <c r="AI118" i="21" s="1"/>
  <c r="AI119" i="21" s="1" a="1"/>
  <c r="AI119" i="21" s="1"/>
  <c r="AI120" i="21" s="1" a="1"/>
  <c r="AI120" i="21" s="1"/>
  <c r="AI121" i="21" s="1" a="1"/>
  <c r="AI121" i="21" s="1"/>
  <c r="AI122" i="21" s="1" a="1"/>
  <c r="AI122" i="21" s="1"/>
  <c r="AI123" i="21" s="1" a="1"/>
  <c r="AI123" i="21" s="1"/>
  <c r="AI124" i="21" s="1" a="1"/>
  <c r="AI124" i="21" s="1"/>
  <c r="AI125" i="21" s="1" a="1"/>
  <c r="AI125" i="21" s="1"/>
  <c r="AI126" i="21" s="1" a="1"/>
  <c r="AI126" i="21" s="1"/>
  <c r="AI127" i="21" s="1" a="1"/>
  <c r="AI127" i="21" s="1"/>
  <c r="AI128" i="21" s="1" a="1"/>
  <c r="AI128" i="21" s="1"/>
  <c r="AI129" i="21" s="1" a="1"/>
  <c r="AI129" i="21" s="1"/>
  <c r="AI130" i="21" s="1" a="1"/>
  <c r="AI130" i="21" s="1"/>
  <c r="AI131" i="21" s="1" a="1"/>
  <c r="AI131" i="21" s="1"/>
  <c r="AI132" i="21" s="1" a="1"/>
  <c r="AI132" i="21" s="1"/>
  <c r="AI133" i="21" s="1" a="1"/>
  <c r="AI133" i="21" s="1"/>
  <c r="AI134" i="21" s="1" a="1"/>
  <c r="AI134" i="21" s="1"/>
  <c r="AI135" i="21" s="1" a="1"/>
  <c r="AI135" i="21" s="1"/>
  <c r="AI136" i="21" s="1" a="1"/>
  <c r="AI136" i="21" s="1"/>
  <c r="AI137" i="21" s="1" a="1"/>
  <c r="AI137" i="21" s="1"/>
  <c r="AI138" i="21" s="1" a="1"/>
  <c r="AI138" i="21" s="1"/>
  <c r="AI139" i="21" s="1" a="1"/>
  <c r="AI139" i="21" s="1"/>
  <c r="AI140" i="21" s="1" a="1"/>
  <c r="AI140" i="21" s="1"/>
  <c r="AI141" i="21" s="1" a="1"/>
  <c r="AI141" i="21" s="1"/>
  <c r="AI142" i="21" s="1" a="1"/>
  <c r="AI142" i="21" s="1"/>
  <c r="AI143" i="21" s="1" a="1"/>
  <c r="AI143" i="21" s="1"/>
  <c r="AI144" i="21" s="1" a="1"/>
  <c r="AI144" i="21" s="1"/>
  <c r="AI145" i="21" s="1" a="1"/>
  <c r="AI145" i="21" s="1"/>
  <c r="AI146" i="21" s="1" a="1"/>
  <c r="AI146" i="21" s="1"/>
  <c r="AI147" i="21" s="1" a="1"/>
  <c r="AI147" i="21" s="1"/>
  <c r="AI148" i="21" s="1" a="1"/>
  <c r="AI148" i="21" s="1"/>
  <c r="AI149" i="21" s="1" a="1"/>
  <c r="AI149" i="21" s="1"/>
  <c r="AI150" i="21" s="1" a="1"/>
  <c r="AI150" i="21" s="1"/>
  <c r="AI151" i="21" s="1" a="1"/>
  <c r="AI151" i="21" s="1"/>
  <c r="AI152" i="21" s="1" a="1"/>
  <c r="AI152" i="21" s="1"/>
  <c r="AI153" i="21" s="1" a="1"/>
  <c r="AI153" i="21" s="1"/>
  <c r="AI154" i="21" s="1" a="1"/>
  <c r="AI154" i="21" s="1"/>
  <c r="AI155" i="21" s="1" a="1"/>
  <c r="AI155" i="21" s="1"/>
  <c r="AI156" i="21" s="1" a="1"/>
  <c r="AI156" i="21" s="1"/>
  <c r="AI157" i="21" s="1" a="1"/>
  <c r="AI157" i="21" s="1"/>
  <c r="AI158" i="21" s="1" a="1"/>
  <c r="AI158" i="21" s="1"/>
  <c r="AI159" i="21" s="1" a="1"/>
  <c r="AI159" i="21" s="1"/>
  <c r="AI160" i="21" s="1" a="1"/>
  <c r="AI160" i="21" s="1"/>
  <c r="AI161" i="21" s="1" a="1"/>
  <c r="AI161" i="21" s="1"/>
  <c r="AI162" i="21" s="1" a="1"/>
  <c r="AI162" i="21" s="1"/>
  <c r="AI163" i="21" s="1" a="1"/>
  <c r="AI163" i="21" s="1"/>
  <c r="AI164" i="21" s="1" a="1"/>
  <c r="AI164" i="21" s="1"/>
  <c r="AI165" i="21" s="1" a="1"/>
  <c r="AI165" i="21" s="1"/>
  <c r="AI166" i="21" s="1" a="1"/>
  <c r="AI166" i="21" s="1"/>
  <c r="AI167" i="21" s="1" a="1"/>
  <c r="AI167" i="21" s="1"/>
  <c r="AI168" i="21" s="1" a="1"/>
  <c r="AI168" i="21" s="1"/>
  <c r="AI169" i="21" s="1" a="1"/>
  <c r="AI169" i="21" s="1"/>
  <c r="AI170" i="21" s="1" a="1"/>
  <c r="AI170" i="21" s="1"/>
  <c r="AI171" i="21" s="1" a="1"/>
  <c r="AI171" i="21" s="1"/>
  <c r="AI172" i="21" s="1" a="1"/>
  <c r="AI172" i="21" s="1"/>
  <c r="AI173" i="21" s="1" a="1"/>
  <c r="AI173" i="21" s="1"/>
  <c r="AI174" i="21" s="1" a="1"/>
  <c r="AI174" i="21" s="1"/>
  <c r="AI175" i="21" s="1" a="1"/>
  <c r="AI175" i="21" s="1"/>
  <c r="AI176" i="21" s="1" a="1"/>
  <c r="AI176" i="21" s="1"/>
  <c r="AI177" i="21" s="1" a="1"/>
  <c r="AI177" i="21" s="1"/>
  <c r="AI178" i="21" s="1" a="1"/>
  <c r="AI178" i="21" s="1"/>
  <c r="AI179" i="21" s="1" a="1"/>
  <c r="AI179" i="21" s="1"/>
  <c r="AI180" i="21" s="1" a="1"/>
  <c r="AI180" i="21" s="1"/>
  <c r="AI181" i="21" s="1" a="1"/>
  <c r="AI181" i="21" s="1"/>
  <c r="AI182" i="21" s="1" a="1"/>
  <c r="AI182" i="21" s="1"/>
  <c r="AI183" i="21" s="1" a="1"/>
  <c r="AI183" i="21" s="1"/>
  <c r="AI184" i="21" s="1" a="1"/>
  <c r="AI184" i="21" s="1"/>
  <c r="AI185" i="21" s="1" a="1"/>
  <c r="AI185" i="21" s="1"/>
  <c r="AI186" i="21" s="1" a="1"/>
  <c r="AI186" i="21" s="1"/>
  <c r="AI187" i="21" s="1" a="1"/>
  <c r="AI187" i="21" s="1"/>
  <c r="AI188" i="21" s="1" a="1"/>
  <c r="AI188" i="21" s="1"/>
  <c r="AI189" i="21" s="1" a="1"/>
  <c r="AI189" i="21" s="1"/>
  <c r="AI190" i="21" s="1" a="1"/>
  <c r="AI190" i="21" s="1"/>
  <c r="AI191" i="21" s="1" a="1"/>
  <c r="AI191" i="21" s="1"/>
  <c r="AI192" i="21" s="1" a="1"/>
  <c r="AI192" i="21" s="1"/>
  <c r="AI193" i="21" s="1" a="1"/>
  <c r="AI193" i="21" s="1"/>
  <c r="AI194" i="21" s="1" a="1"/>
  <c r="AI194" i="21" s="1"/>
  <c r="AI195" i="21" s="1" a="1"/>
  <c r="AI195" i="21" s="1"/>
  <c r="AI196" i="21" s="1" a="1"/>
  <c r="AI196" i="21" s="1"/>
  <c r="AI197" i="21" s="1" a="1"/>
  <c r="AI197" i="21" s="1"/>
  <c r="AI198" i="21" s="1" a="1"/>
  <c r="AI198" i="21" s="1"/>
  <c r="AI199" i="21" s="1" a="1"/>
  <c r="AI199" i="21" s="1"/>
  <c r="AI200" i="21" s="1" a="1"/>
  <c r="AI200" i="21" s="1"/>
  <c r="AI201" i="21" s="1" a="1"/>
  <c r="AI201" i="21" s="1"/>
  <c r="AI202" i="21" s="1" a="1"/>
  <c r="AI202" i="21" s="1"/>
  <c r="AI203" i="21" s="1" a="1"/>
  <c r="AI203" i="21" s="1"/>
  <c r="AQ93" i="20"/>
  <c r="AP93" i="20"/>
  <c r="AY93" i="20"/>
  <c r="BA93" i="20"/>
  <c r="AZ93" i="20"/>
  <c r="AV93" i="20"/>
  <c r="AX93" i="20"/>
  <c r="AW93" i="20"/>
  <c r="AT93" i="20"/>
  <c r="AS93" i="20"/>
  <c r="AU93" i="20"/>
  <c r="AR93" i="20"/>
  <c r="O92" i="20"/>
  <c r="AO92" i="20"/>
  <c r="BC92" i="20"/>
  <c r="AO91" i="19"/>
  <c r="O91" i="19"/>
  <c r="AI93" i="19" a="1"/>
  <c r="AI93" i="19" s="1"/>
  <c r="AM93" i="19" s="1"/>
  <c r="AV92" i="19"/>
  <c r="AU92" i="19"/>
  <c r="AS92" i="19"/>
  <c r="AZ92" i="19"/>
  <c r="AX92" i="19"/>
  <c r="BA92" i="19"/>
  <c r="AW92" i="19"/>
  <c r="AR92" i="19"/>
  <c r="AY92" i="19"/>
  <c r="AQ92" i="19"/>
  <c r="AP92" i="19"/>
  <c r="AT92" i="19"/>
  <c r="O90" i="18"/>
  <c r="AO90" i="18"/>
  <c r="AM92" i="18"/>
  <c r="AI93" i="18" a="1"/>
  <c r="AI93" i="18" s="1"/>
  <c r="BA91" i="18"/>
  <c r="AV91" i="18"/>
  <c r="AU91" i="18"/>
  <c r="AT91" i="18"/>
  <c r="AR91" i="18"/>
  <c r="AQ91" i="18"/>
  <c r="AS91" i="18"/>
  <c r="AP91" i="18"/>
  <c r="AZ91" i="18"/>
  <c r="BB91" i="18" s="1"/>
  <c r="AY91" i="18"/>
  <c r="AX91" i="18"/>
  <c r="AW91" i="18"/>
  <c r="BC90" i="18"/>
  <c r="AO90" i="17"/>
  <c r="O90" i="17"/>
  <c r="AM92" i="17"/>
  <c r="AI93" i="17" a="1"/>
  <c r="AI93" i="17" s="1"/>
  <c r="BA91" i="17"/>
  <c r="AV91" i="17"/>
  <c r="AU91" i="17"/>
  <c r="AT91" i="17"/>
  <c r="AZ91" i="17"/>
  <c r="BB91" i="17" s="1"/>
  <c r="AP91" i="17"/>
  <c r="AW91" i="17"/>
  <c r="AR91" i="17"/>
  <c r="AQ91" i="17"/>
  <c r="AY91" i="17"/>
  <c r="AX91" i="17"/>
  <c r="AS91" i="17"/>
  <c r="BC90" i="17"/>
  <c r="BB93" i="16"/>
  <c r="BB6" i="16"/>
  <c r="BB4" i="16"/>
  <c r="BB10" i="16"/>
  <c r="BB5" i="16"/>
  <c r="BB8" i="16"/>
  <c r="BB11" i="16"/>
  <c r="BB13" i="16"/>
  <c r="BB7" i="16"/>
  <c r="BB9" i="16"/>
  <c r="BB14" i="16"/>
  <c r="BB15" i="16"/>
  <c r="BB12" i="16"/>
  <c r="BB16" i="16"/>
  <c r="BB17" i="16"/>
  <c r="BB18" i="16"/>
  <c r="BB19" i="16"/>
  <c r="BB21" i="16"/>
  <c r="BB20" i="16"/>
  <c r="BB22" i="16"/>
  <c r="AO93" i="16"/>
  <c r="O93" i="16"/>
  <c r="BC93" i="16"/>
  <c r="BC4" i="16"/>
  <c r="BC5" i="16"/>
  <c r="BC10" i="16"/>
  <c r="BC11" i="16"/>
  <c r="BC8" i="16"/>
  <c r="BC6" i="16"/>
  <c r="BC7" i="16"/>
  <c r="BC9" i="16"/>
  <c r="BC12" i="16"/>
  <c r="BC13" i="16"/>
  <c r="BC14" i="16"/>
  <c r="BC15" i="16"/>
  <c r="BC18" i="16"/>
  <c r="BC17" i="16"/>
  <c r="BC16" i="16"/>
  <c r="BC19" i="16"/>
  <c r="BC22" i="16"/>
  <c r="BC20" i="16"/>
  <c r="BC21" i="16"/>
  <c r="BC92" i="15"/>
  <c r="AQ93" i="15"/>
  <c r="BA93" i="15"/>
  <c r="AZ93" i="15"/>
  <c r="AU93" i="15"/>
  <c r="AT93" i="15"/>
  <c r="AS93" i="15"/>
  <c r="AR93" i="15"/>
  <c r="AP93" i="15"/>
  <c r="AY93" i="15"/>
  <c r="AW93" i="15"/>
  <c r="AX93" i="15"/>
  <c r="AV93" i="15"/>
  <c r="O92" i="15"/>
  <c r="AO92" i="15"/>
  <c r="AY90" i="1"/>
  <c r="AX90" i="1"/>
  <c r="AV90" i="1"/>
  <c r="AT90" i="1"/>
  <c r="AR90" i="1"/>
  <c r="AP90" i="1"/>
  <c r="O90" i="1" s="1"/>
  <c r="BA90" i="1"/>
  <c r="AZ90" i="1"/>
  <c r="AW90" i="1"/>
  <c r="AU90" i="1"/>
  <c r="AQ90" i="1"/>
  <c r="AS90" i="1"/>
  <c r="BC88" i="1"/>
  <c r="AM91" i="1"/>
  <c r="AO89" i="1"/>
  <c r="BB89" i="1"/>
  <c r="AQ93" i="21" l="1"/>
  <c r="AP93" i="21"/>
  <c r="BA93" i="21"/>
  <c r="AT93" i="21"/>
  <c r="AV93" i="21"/>
  <c r="AU93" i="21"/>
  <c r="AS93" i="21"/>
  <c r="AR93" i="21"/>
  <c r="AZ93" i="21"/>
  <c r="AX93" i="21"/>
  <c r="AY93" i="21"/>
  <c r="AW93" i="21"/>
  <c r="O92" i="21"/>
  <c r="AO92" i="21"/>
  <c r="BC92" i="21"/>
  <c r="BC93" i="20"/>
  <c r="BC4" i="20"/>
  <c r="BC5" i="20"/>
  <c r="BC10" i="20"/>
  <c r="BC8" i="20"/>
  <c r="BC11" i="20"/>
  <c r="BC6" i="20"/>
  <c r="BC12" i="20"/>
  <c r="BC9" i="20"/>
  <c r="BC7" i="20"/>
  <c r="BC13" i="20"/>
  <c r="BC15" i="20"/>
  <c r="BC14" i="20"/>
  <c r="BC16" i="20"/>
  <c r="BC17" i="20"/>
  <c r="BC19" i="20"/>
  <c r="BC18" i="20"/>
  <c r="BC20" i="20"/>
  <c r="BC21" i="20"/>
  <c r="BC22" i="20"/>
  <c r="AO93" i="20"/>
  <c r="O93" i="20"/>
  <c r="BB93" i="20"/>
  <c r="BB5" i="20"/>
  <c r="BB4" i="20"/>
  <c r="BB6" i="20"/>
  <c r="BB11" i="20"/>
  <c r="BB8" i="20"/>
  <c r="BB7" i="20"/>
  <c r="BB10" i="20"/>
  <c r="BB9" i="20"/>
  <c r="BB12" i="20"/>
  <c r="BB13" i="20"/>
  <c r="BB14" i="20"/>
  <c r="BB15" i="20"/>
  <c r="BB16" i="20"/>
  <c r="BB18" i="20"/>
  <c r="BB17" i="20"/>
  <c r="BB20" i="20"/>
  <c r="BB19" i="20"/>
  <c r="BB22" i="20"/>
  <c r="BB21" i="20"/>
  <c r="AP93" i="19"/>
  <c r="AZ93" i="19"/>
  <c r="BB93" i="19" s="1"/>
  <c r="AY93" i="19"/>
  <c r="AW93" i="19"/>
  <c r="BA93" i="19"/>
  <c r="BC10" i="19" s="1"/>
  <c r="AT93" i="19"/>
  <c r="AS93" i="19"/>
  <c r="AX93" i="19"/>
  <c r="AR93" i="19"/>
  <c r="AQ93" i="19"/>
  <c r="AV93" i="19"/>
  <c r="AU93" i="19"/>
  <c r="AI94" i="19" a="1"/>
  <c r="AI94" i="19" s="1"/>
  <c r="AI95" i="19" s="1" a="1"/>
  <c r="AI95" i="19" s="1"/>
  <c r="AI96" i="19" s="1" a="1"/>
  <c r="AI96" i="19" s="1"/>
  <c r="AI97" i="19" s="1" a="1"/>
  <c r="AI97" i="19" s="1"/>
  <c r="AI98" i="19" s="1" a="1"/>
  <c r="AI98" i="19" s="1"/>
  <c r="AI99" i="19" s="1" a="1"/>
  <c r="AI99" i="19" s="1"/>
  <c r="AI100" i="19" s="1" a="1"/>
  <c r="AI100" i="19" s="1"/>
  <c r="AI101" i="19" s="1" a="1"/>
  <c r="AI101" i="19" s="1"/>
  <c r="AI102" i="19" s="1" a="1"/>
  <c r="AI102" i="19" s="1"/>
  <c r="AI103" i="19" s="1" a="1"/>
  <c r="AI103" i="19" s="1"/>
  <c r="AI104" i="19" s="1" a="1"/>
  <c r="AI104" i="19" s="1"/>
  <c r="AI105" i="19" s="1" a="1"/>
  <c r="AI105" i="19" s="1"/>
  <c r="AI106" i="19" s="1" a="1"/>
  <c r="AI106" i="19" s="1"/>
  <c r="AI107" i="19" s="1" a="1"/>
  <c r="AI107" i="19" s="1"/>
  <c r="AI108" i="19" s="1" a="1"/>
  <c r="AI108" i="19" s="1"/>
  <c r="AI109" i="19" s="1" a="1"/>
  <c r="AI109" i="19" s="1"/>
  <c r="AI110" i="19" s="1" a="1"/>
  <c r="AI110" i="19" s="1"/>
  <c r="AI111" i="19" s="1" a="1"/>
  <c r="AI111" i="19" s="1"/>
  <c r="AI112" i="19" s="1" a="1"/>
  <c r="AI112" i="19" s="1"/>
  <c r="AI113" i="19" s="1" a="1"/>
  <c r="AI113" i="19" s="1"/>
  <c r="AI114" i="19" s="1" a="1"/>
  <c r="AI114" i="19" s="1"/>
  <c r="AI115" i="19" s="1" a="1"/>
  <c r="AI115" i="19" s="1"/>
  <c r="AI116" i="19" s="1" a="1"/>
  <c r="AI116" i="19" s="1"/>
  <c r="AI117" i="19" s="1" a="1"/>
  <c r="AI117" i="19" s="1"/>
  <c r="AI118" i="19" s="1" a="1"/>
  <c r="AI118" i="19" s="1"/>
  <c r="AI119" i="19" s="1" a="1"/>
  <c r="AI119" i="19" s="1"/>
  <c r="AI120" i="19" s="1" a="1"/>
  <c r="AI120" i="19" s="1"/>
  <c r="AI121" i="19" s="1" a="1"/>
  <c r="AI121" i="19" s="1"/>
  <c r="AI122" i="19" s="1" a="1"/>
  <c r="AI122" i="19" s="1"/>
  <c r="AI123" i="19" s="1" a="1"/>
  <c r="AI123" i="19" s="1"/>
  <c r="AI124" i="19" s="1" a="1"/>
  <c r="AI124" i="19" s="1"/>
  <c r="AI125" i="19" s="1" a="1"/>
  <c r="AI125" i="19" s="1"/>
  <c r="AI126" i="19" s="1" a="1"/>
  <c r="AI126" i="19" s="1"/>
  <c r="AI127" i="19" s="1" a="1"/>
  <c r="AI127" i="19" s="1"/>
  <c r="AI128" i="19" s="1" a="1"/>
  <c r="AI128" i="19" s="1"/>
  <c r="AI129" i="19" s="1" a="1"/>
  <c r="AI129" i="19" s="1"/>
  <c r="AI130" i="19" s="1" a="1"/>
  <c r="AI130" i="19" s="1"/>
  <c r="AI131" i="19" s="1" a="1"/>
  <c r="AI131" i="19" s="1"/>
  <c r="AI132" i="19" s="1" a="1"/>
  <c r="AI132" i="19" s="1"/>
  <c r="AI133" i="19" s="1" a="1"/>
  <c r="AI133" i="19" s="1"/>
  <c r="AI134" i="19" s="1" a="1"/>
  <c r="AI134" i="19" s="1"/>
  <c r="AI135" i="19" s="1" a="1"/>
  <c r="AI135" i="19" s="1"/>
  <c r="AI136" i="19" s="1" a="1"/>
  <c r="AI136" i="19" s="1"/>
  <c r="AI137" i="19" s="1" a="1"/>
  <c r="AI137" i="19" s="1"/>
  <c r="AI138" i="19" s="1" a="1"/>
  <c r="AI138" i="19" s="1"/>
  <c r="AI139" i="19" s="1" a="1"/>
  <c r="AI139" i="19" s="1"/>
  <c r="AI140" i="19" s="1" a="1"/>
  <c r="AI140" i="19" s="1"/>
  <c r="AI141" i="19" s="1" a="1"/>
  <c r="AI141" i="19" s="1"/>
  <c r="AI142" i="19" s="1" a="1"/>
  <c r="AI142" i="19" s="1"/>
  <c r="AI143" i="19" s="1" a="1"/>
  <c r="AI143" i="19" s="1"/>
  <c r="AI144" i="19" s="1" a="1"/>
  <c r="AI144" i="19" s="1"/>
  <c r="AI145" i="19" s="1" a="1"/>
  <c r="AI145" i="19" s="1"/>
  <c r="AI146" i="19" s="1" a="1"/>
  <c r="AI146" i="19" s="1"/>
  <c r="AI147" i="19" s="1" a="1"/>
  <c r="AI147" i="19" s="1"/>
  <c r="AI148" i="19" s="1" a="1"/>
  <c r="AI148" i="19" s="1"/>
  <c r="AI149" i="19" s="1" a="1"/>
  <c r="AI149" i="19" s="1"/>
  <c r="AI150" i="19" s="1" a="1"/>
  <c r="AI150" i="19" s="1"/>
  <c r="AI151" i="19" s="1" a="1"/>
  <c r="AI151" i="19" s="1"/>
  <c r="AI152" i="19" s="1" a="1"/>
  <c r="AI152" i="19" s="1"/>
  <c r="AI153" i="19" s="1" a="1"/>
  <c r="AI153" i="19" s="1"/>
  <c r="AI154" i="19" s="1" a="1"/>
  <c r="AI154" i="19" s="1"/>
  <c r="AI155" i="19" s="1" a="1"/>
  <c r="AI155" i="19" s="1"/>
  <c r="AI156" i="19" s="1" a="1"/>
  <c r="AI156" i="19" s="1"/>
  <c r="AI157" i="19" s="1" a="1"/>
  <c r="AI157" i="19" s="1"/>
  <c r="AI158" i="19" s="1" a="1"/>
  <c r="AI158" i="19" s="1"/>
  <c r="AI159" i="19" s="1" a="1"/>
  <c r="AI159" i="19" s="1"/>
  <c r="AI160" i="19" s="1" a="1"/>
  <c r="AI160" i="19" s="1"/>
  <c r="AI161" i="19" s="1" a="1"/>
  <c r="AI161" i="19" s="1"/>
  <c r="AI162" i="19" s="1" a="1"/>
  <c r="AI162" i="19" s="1"/>
  <c r="AI163" i="19" s="1" a="1"/>
  <c r="AI163" i="19" s="1"/>
  <c r="AI164" i="19" s="1" a="1"/>
  <c r="AI164" i="19" s="1"/>
  <c r="AI165" i="19" s="1" a="1"/>
  <c r="AI165" i="19" s="1"/>
  <c r="AI166" i="19" s="1" a="1"/>
  <c r="AI166" i="19" s="1"/>
  <c r="AI167" i="19" s="1" a="1"/>
  <c r="AI167" i="19" s="1"/>
  <c r="AI168" i="19" s="1" a="1"/>
  <c r="AI168" i="19" s="1"/>
  <c r="AI169" i="19" s="1" a="1"/>
  <c r="AI169" i="19" s="1"/>
  <c r="AI170" i="19" s="1" a="1"/>
  <c r="AI170" i="19" s="1"/>
  <c r="AI171" i="19" s="1" a="1"/>
  <c r="AI171" i="19" s="1"/>
  <c r="AI172" i="19" s="1" a="1"/>
  <c r="AI172" i="19" s="1"/>
  <c r="AI173" i="19" s="1" a="1"/>
  <c r="AI173" i="19" s="1"/>
  <c r="AI174" i="19" s="1" a="1"/>
  <c r="AI174" i="19" s="1"/>
  <c r="AI175" i="19" s="1" a="1"/>
  <c r="AI175" i="19" s="1"/>
  <c r="AI176" i="19" s="1" a="1"/>
  <c r="AI176" i="19" s="1"/>
  <c r="AI177" i="19" s="1" a="1"/>
  <c r="AI177" i="19" s="1"/>
  <c r="AI178" i="19" s="1" a="1"/>
  <c r="AI178" i="19" s="1"/>
  <c r="AI179" i="19" s="1" a="1"/>
  <c r="AI179" i="19" s="1"/>
  <c r="AI180" i="19" s="1" a="1"/>
  <c r="AI180" i="19" s="1"/>
  <c r="AI181" i="19" s="1" a="1"/>
  <c r="AI181" i="19" s="1"/>
  <c r="AI182" i="19" s="1" a="1"/>
  <c r="AI182" i="19" s="1"/>
  <c r="AI183" i="19" s="1" a="1"/>
  <c r="AI183" i="19" s="1"/>
  <c r="AI184" i="19" s="1" a="1"/>
  <c r="AI184" i="19" s="1"/>
  <c r="AI185" i="19" s="1" a="1"/>
  <c r="AI185" i="19" s="1"/>
  <c r="AI186" i="19" s="1" a="1"/>
  <c r="AI186" i="19" s="1"/>
  <c r="AI187" i="19" s="1" a="1"/>
  <c r="AI187" i="19" s="1"/>
  <c r="AI188" i="19" s="1" a="1"/>
  <c r="AI188" i="19" s="1"/>
  <c r="AI189" i="19" s="1" a="1"/>
  <c r="AI189" i="19" s="1"/>
  <c r="AI190" i="19" s="1" a="1"/>
  <c r="AI190" i="19" s="1"/>
  <c r="AI191" i="19" s="1" a="1"/>
  <c r="AI191" i="19" s="1"/>
  <c r="AI192" i="19" s="1" a="1"/>
  <c r="AI192" i="19" s="1"/>
  <c r="AI193" i="19" s="1" a="1"/>
  <c r="AI193" i="19" s="1"/>
  <c r="AI194" i="19" s="1" a="1"/>
  <c r="AI194" i="19" s="1"/>
  <c r="AI195" i="19" s="1" a="1"/>
  <c r="AI195" i="19" s="1"/>
  <c r="AI196" i="19" s="1" a="1"/>
  <c r="AI196" i="19" s="1"/>
  <c r="AI197" i="19" s="1" a="1"/>
  <c r="AI197" i="19" s="1"/>
  <c r="AI198" i="19" s="1" a="1"/>
  <c r="AI198" i="19" s="1"/>
  <c r="AI199" i="19" s="1" a="1"/>
  <c r="AI199" i="19" s="1"/>
  <c r="AI200" i="19" s="1" a="1"/>
  <c r="AI200" i="19" s="1"/>
  <c r="AI201" i="19" s="1" a="1"/>
  <c r="AI201" i="19" s="1"/>
  <c r="AI202" i="19" s="1" a="1"/>
  <c r="AI202" i="19" s="1"/>
  <c r="AI203" i="19" s="1" a="1"/>
  <c r="AI203" i="19" s="1"/>
  <c r="O92" i="19"/>
  <c r="AO92" i="19"/>
  <c r="BB92" i="19"/>
  <c r="BC92" i="19"/>
  <c r="AO91" i="18"/>
  <c r="O91" i="18"/>
  <c r="BC91" i="18"/>
  <c r="AM93" i="18"/>
  <c r="AI94" i="18" a="1"/>
  <c r="AI94" i="18" s="1"/>
  <c r="AI95" i="18" s="1" a="1"/>
  <c r="AI95" i="18" s="1"/>
  <c r="AI96" i="18" s="1" a="1"/>
  <c r="AI96" i="18" s="1"/>
  <c r="AI97" i="18" s="1" a="1"/>
  <c r="AI97" i="18" s="1"/>
  <c r="AI98" i="18" s="1" a="1"/>
  <c r="AI98" i="18" s="1"/>
  <c r="AI99" i="18" s="1" a="1"/>
  <c r="AI99" i="18" s="1"/>
  <c r="AI100" i="18" s="1" a="1"/>
  <c r="AI100" i="18" s="1"/>
  <c r="AI101" i="18" s="1" a="1"/>
  <c r="AI101" i="18" s="1"/>
  <c r="AI102" i="18" s="1" a="1"/>
  <c r="AI102" i="18" s="1"/>
  <c r="AI103" i="18" s="1" a="1"/>
  <c r="AI103" i="18" s="1"/>
  <c r="AI104" i="18" s="1" a="1"/>
  <c r="AI104" i="18" s="1"/>
  <c r="AI105" i="18" s="1" a="1"/>
  <c r="AI105" i="18" s="1"/>
  <c r="AI106" i="18" s="1" a="1"/>
  <c r="AI106" i="18" s="1"/>
  <c r="AI107" i="18" s="1" a="1"/>
  <c r="AI107" i="18" s="1"/>
  <c r="AI108" i="18" s="1" a="1"/>
  <c r="AI108" i="18" s="1"/>
  <c r="AI109" i="18" s="1" a="1"/>
  <c r="AI109" i="18" s="1"/>
  <c r="AI110" i="18" s="1" a="1"/>
  <c r="AI110" i="18" s="1"/>
  <c r="AI111" i="18" s="1" a="1"/>
  <c r="AI111" i="18" s="1"/>
  <c r="AI112" i="18" s="1" a="1"/>
  <c r="AI112" i="18" s="1"/>
  <c r="AI113" i="18" s="1" a="1"/>
  <c r="AI113" i="18" s="1"/>
  <c r="AI114" i="18" s="1" a="1"/>
  <c r="AI114" i="18" s="1"/>
  <c r="AI115" i="18" s="1" a="1"/>
  <c r="AI115" i="18" s="1"/>
  <c r="AI116" i="18" s="1" a="1"/>
  <c r="AI116" i="18" s="1"/>
  <c r="AI117" i="18" s="1" a="1"/>
  <c r="AI117" i="18" s="1"/>
  <c r="AI118" i="18" s="1" a="1"/>
  <c r="AI118" i="18" s="1"/>
  <c r="AI119" i="18" s="1" a="1"/>
  <c r="AI119" i="18" s="1"/>
  <c r="AI120" i="18" s="1" a="1"/>
  <c r="AI120" i="18" s="1"/>
  <c r="AI121" i="18" s="1" a="1"/>
  <c r="AI121" i="18" s="1"/>
  <c r="AI122" i="18" s="1" a="1"/>
  <c r="AI122" i="18" s="1"/>
  <c r="AI123" i="18" s="1" a="1"/>
  <c r="AI123" i="18" s="1"/>
  <c r="AI124" i="18" s="1" a="1"/>
  <c r="AI124" i="18" s="1"/>
  <c r="AI125" i="18" s="1" a="1"/>
  <c r="AI125" i="18" s="1"/>
  <c r="AI126" i="18" s="1" a="1"/>
  <c r="AI126" i="18" s="1"/>
  <c r="AI127" i="18" s="1" a="1"/>
  <c r="AI127" i="18" s="1"/>
  <c r="AI128" i="18" s="1" a="1"/>
  <c r="AI128" i="18" s="1"/>
  <c r="AI129" i="18" s="1" a="1"/>
  <c r="AI129" i="18" s="1"/>
  <c r="AI130" i="18" s="1" a="1"/>
  <c r="AI130" i="18" s="1"/>
  <c r="AI131" i="18" s="1" a="1"/>
  <c r="AI131" i="18" s="1"/>
  <c r="AI132" i="18" s="1" a="1"/>
  <c r="AI132" i="18" s="1"/>
  <c r="AI133" i="18" s="1" a="1"/>
  <c r="AI133" i="18" s="1"/>
  <c r="AI134" i="18" s="1" a="1"/>
  <c r="AI134" i="18" s="1"/>
  <c r="AI135" i="18" s="1" a="1"/>
  <c r="AI135" i="18" s="1"/>
  <c r="AI136" i="18" s="1" a="1"/>
  <c r="AI136" i="18" s="1"/>
  <c r="AI137" i="18" s="1" a="1"/>
  <c r="AI137" i="18" s="1"/>
  <c r="AI138" i="18" s="1" a="1"/>
  <c r="AI138" i="18" s="1"/>
  <c r="AI139" i="18" s="1" a="1"/>
  <c r="AI139" i="18" s="1"/>
  <c r="AI140" i="18" s="1" a="1"/>
  <c r="AI140" i="18" s="1"/>
  <c r="AI141" i="18" s="1" a="1"/>
  <c r="AI141" i="18" s="1"/>
  <c r="AI142" i="18" s="1" a="1"/>
  <c r="AI142" i="18" s="1"/>
  <c r="AI143" i="18" s="1" a="1"/>
  <c r="AI143" i="18" s="1"/>
  <c r="AI144" i="18" s="1" a="1"/>
  <c r="AI144" i="18" s="1"/>
  <c r="AI145" i="18" s="1" a="1"/>
  <c r="AI145" i="18" s="1"/>
  <c r="AI146" i="18" s="1" a="1"/>
  <c r="AI146" i="18" s="1"/>
  <c r="AI147" i="18" s="1" a="1"/>
  <c r="AI147" i="18" s="1"/>
  <c r="AI148" i="18" s="1" a="1"/>
  <c r="AI148" i="18" s="1"/>
  <c r="AI149" i="18" s="1" a="1"/>
  <c r="AI149" i="18" s="1"/>
  <c r="AI150" i="18" s="1" a="1"/>
  <c r="AI150" i="18" s="1"/>
  <c r="AI151" i="18" s="1" a="1"/>
  <c r="AI151" i="18" s="1"/>
  <c r="AI152" i="18" s="1" a="1"/>
  <c r="AI152" i="18" s="1"/>
  <c r="AI153" i="18" s="1" a="1"/>
  <c r="AI153" i="18" s="1"/>
  <c r="AI154" i="18" s="1" a="1"/>
  <c r="AI154" i="18" s="1"/>
  <c r="AI155" i="18" s="1" a="1"/>
  <c r="AI155" i="18" s="1"/>
  <c r="AI156" i="18" s="1" a="1"/>
  <c r="AI156" i="18" s="1"/>
  <c r="AI157" i="18" s="1" a="1"/>
  <c r="AI157" i="18" s="1"/>
  <c r="AI158" i="18" s="1" a="1"/>
  <c r="AI158" i="18" s="1"/>
  <c r="AI159" i="18" s="1" a="1"/>
  <c r="AI159" i="18" s="1"/>
  <c r="AI160" i="18" s="1" a="1"/>
  <c r="AI160" i="18" s="1"/>
  <c r="AI161" i="18" s="1" a="1"/>
  <c r="AI161" i="18" s="1"/>
  <c r="AI162" i="18" s="1" a="1"/>
  <c r="AI162" i="18" s="1"/>
  <c r="AI163" i="18" s="1" a="1"/>
  <c r="AI163" i="18" s="1"/>
  <c r="AI164" i="18" s="1" a="1"/>
  <c r="AI164" i="18" s="1"/>
  <c r="AI165" i="18" s="1" a="1"/>
  <c r="AI165" i="18" s="1"/>
  <c r="AI166" i="18" s="1" a="1"/>
  <c r="AI166" i="18" s="1"/>
  <c r="AI167" i="18" s="1" a="1"/>
  <c r="AI167" i="18" s="1"/>
  <c r="AI168" i="18" s="1" a="1"/>
  <c r="AI168" i="18" s="1"/>
  <c r="AI169" i="18" s="1" a="1"/>
  <c r="AI169" i="18" s="1"/>
  <c r="AI170" i="18" s="1" a="1"/>
  <c r="AI170" i="18" s="1"/>
  <c r="AI171" i="18" s="1" a="1"/>
  <c r="AI171" i="18" s="1"/>
  <c r="AI172" i="18" s="1" a="1"/>
  <c r="AI172" i="18" s="1"/>
  <c r="AI173" i="18" s="1" a="1"/>
  <c r="AI173" i="18" s="1"/>
  <c r="AI174" i="18" s="1" a="1"/>
  <c r="AI174" i="18" s="1"/>
  <c r="AI175" i="18" s="1" a="1"/>
  <c r="AI175" i="18" s="1"/>
  <c r="AI176" i="18" s="1" a="1"/>
  <c r="AI176" i="18" s="1"/>
  <c r="AI177" i="18" s="1" a="1"/>
  <c r="AI177" i="18" s="1"/>
  <c r="AI178" i="18" s="1" a="1"/>
  <c r="AI178" i="18" s="1"/>
  <c r="AI179" i="18" s="1" a="1"/>
  <c r="AI179" i="18" s="1"/>
  <c r="AI180" i="18" s="1" a="1"/>
  <c r="AI180" i="18" s="1"/>
  <c r="AI181" i="18" s="1" a="1"/>
  <c r="AI181" i="18" s="1"/>
  <c r="AI182" i="18" s="1" a="1"/>
  <c r="AI182" i="18" s="1"/>
  <c r="AI183" i="18" s="1" a="1"/>
  <c r="AI183" i="18" s="1"/>
  <c r="AI184" i="18" s="1" a="1"/>
  <c r="AI184" i="18" s="1"/>
  <c r="AI185" i="18" s="1" a="1"/>
  <c r="AI185" i="18" s="1"/>
  <c r="AI186" i="18" s="1" a="1"/>
  <c r="AI186" i="18" s="1"/>
  <c r="AI187" i="18" s="1" a="1"/>
  <c r="AI187" i="18" s="1"/>
  <c r="AI188" i="18" s="1" a="1"/>
  <c r="AI188" i="18" s="1"/>
  <c r="AI189" i="18" s="1" a="1"/>
  <c r="AI189" i="18" s="1"/>
  <c r="AI190" i="18" s="1" a="1"/>
  <c r="AI190" i="18" s="1"/>
  <c r="AI191" i="18" s="1" a="1"/>
  <c r="AI191" i="18" s="1"/>
  <c r="AI192" i="18" s="1" a="1"/>
  <c r="AI192" i="18" s="1"/>
  <c r="AI193" i="18" s="1" a="1"/>
  <c r="AI193" i="18" s="1"/>
  <c r="AI194" i="18" s="1" a="1"/>
  <c r="AI194" i="18" s="1"/>
  <c r="AI195" i="18" s="1" a="1"/>
  <c r="AI195" i="18" s="1"/>
  <c r="AI196" i="18" s="1" a="1"/>
  <c r="AI196" i="18" s="1"/>
  <c r="AI197" i="18" s="1" a="1"/>
  <c r="AI197" i="18" s="1"/>
  <c r="AI198" i="18" s="1" a="1"/>
  <c r="AI198" i="18" s="1"/>
  <c r="AI199" i="18" s="1" a="1"/>
  <c r="AI199" i="18" s="1"/>
  <c r="AI200" i="18" s="1" a="1"/>
  <c r="AI200" i="18" s="1"/>
  <c r="AI201" i="18" s="1" a="1"/>
  <c r="AI201" i="18" s="1"/>
  <c r="AI202" i="18" s="1" a="1"/>
  <c r="AI202" i="18" s="1"/>
  <c r="AI203" i="18" s="1" a="1"/>
  <c r="AI203" i="18" s="1"/>
  <c r="AW92" i="18"/>
  <c r="AU92" i="18"/>
  <c r="AT92" i="18"/>
  <c r="AS92" i="18"/>
  <c r="BA92" i="18"/>
  <c r="AV92" i="18"/>
  <c r="AZ92" i="18"/>
  <c r="BB92" i="18" s="1"/>
  <c r="AY92" i="18"/>
  <c r="AX92" i="18"/>
  <c r="AR92" i="18"/>
  <c r="AQ92" i="18"/>
  <c r="AP92" i="18"/>
  <c r="BC91" i="17"/>
  <c r="AM93" i="17"/>
  <c r="AI94" i="17" a="1"/>
  <c r="AI94" i="17" s="1"/>
  <c r="AI95" i="17" s="1" a="1"/>
  <c r="AI95" i="17" s="1"/>
  <c r="AI96" i="17" s="1" a="1"/>
  <c r="AI96" i="17" s="1"/>
  <c r="AI97" i="17" s="1" a="1"/>
  <c r="AI97" i="17" s="1"/>
  <c r="AI98" i="17" s="1" a="1"/>
  <c r="AI98" i="17" s="1"/>
  <c r="AI99" i="17" s="1" a="1"/>
  <c r="AI99" i="17" s="1"/>
  <c r="AI100" i="17" s="1" a="1"/>
  <c r="AI100" i="17" s="1"/>
  <c r="AI101" i="17" s="1" a="1"/>
  <c r="AI101" i="17" s="1"/>
  <c r="AI102" i="17" s="1" a="1"/>
  <c r="AI102" i="17" s="1"/>
  <c r="AI103" i="17" s="1" a="1"/>
  <c r="AI103" i="17" s="1"/>
  <c r="AI104" i="17" s="1" a="1"/>
  <c r="AI104" i="17" s="1"/>
  <c r="AI105" i="17" s="1" a="1"/>
  <c r="AI105" i="17" s="1"/>
  <c r="AI106" i="17" s="1" a="1"/>
  <c r="AI106" i="17" s="1"/>
  <c r="AI107" i="17" s="1" a="1"/>
  <c r="AI107" i="17" s="1"/>
  <c r="AI108" i="17" s="1" a="1"/>
  <c r="AI108" i="17" s="1"/>
  <c r="AI109" i="17" s="1" a="1"/>
  <c r="AI109" i="17" s="1"/>
  <c r="AI110" i="17" s="1" a="1"/>
  <c r="AI110" i="17" s="1"/>
  <c r="AI111" i="17" s="1" a="1"/>
  <c r="AI111" i="17" s="1"/>
  <c r="AI112" i="17" s="1" a="1"/>
  <c r="AI112" i="17" s="1"/>
  <c r="AI113" i="17" s="1" a="1"/>
  <c r="AI113" i="17" s="1"/>
  <c r="AI114" i="17" s="1" a="1"/>
  <c r="AI114" i="17" s="1"/>
  <c r="AI115" i="17" s="1" a="1"/>
  <c r="AI115" i="17" s="1"/>
  <c r="AI116" i="17" s="1" a="1"/>
  <c r="AI116" i="17" s="1"/>
  <c r="AI117" i="17" s="1" a="1"/>
  <c r="AI117" i="17" s="1"/>
  <c r="AI118" i="17" s="1" a="1"/>
  <c r="AI118" i="17" s="1"/>
  <c r="AI119" i="17" s="1" a="1"/>
  <c r="AI119" i="17" s="1"/>
  <c r="AI120" i="17" s="1" a="1"/>
  <c r="AI120" i="17" s="1"/>
  <c r="AI121" i="17" s="1" a="1"/>
  <c r="AI121" i="17" s="1"/>
  <c r="AI122" i="17" s="1" a="1"/>
  <c r="AI122" i="17" s="1"/>
  <c r="AI123" i="17" s="1" a="1"/>
  <c r="AI123" i="17" s="1"/>
  <c r="AI124" i="17" s="1" a="1"/>
  <c r="AI124" i="17" s="1"/>
  <c r="AI125" i="17" s="1" a="1"/>
  <c r="AI125" i="17" s="1"/>
  <c r="AI126" i="17" s="1" a="1"/>
  <c r="AI126" i="17" s="1"/>
  <c r="AI127" i="17" s="1" a="1"/>
  <c r="AI127" i="17" s="1"/>
  <c r="AI128" i="17" s="1" a="1"/>
  <c r="AI128" i="17" s="1"/>
  <c r="AI129" i="17" s="1" a="1"/>
  <c r="AI129" i="17" s="1"/>
  <c r="AI130" i="17" s="1" a="1"/>
  <c r="AI130" i="17" s="1"/>
  <c r="AI131" i="17" s="1" a="1"/>
  <c r="AI131" i="17" s="1"/>
  <c r="AI132" i="17" s="1" a="1"/>
  <c r="AI132" i="17" s="1"/>
  <c r="AI133" i="17" s="1" a="1"/>
  <c r="AI133" i="17" s="1"/>
  <c r="AI134" i="17" s="1" a="1"/>
  <c r="AI134" i="17" s="1"/>
  <c r="AI135" i="17" s="1" a="1"/>
  <c r="AI135" i="17" s="1"/>
  <c r="AI136" i="17" s="1" a="1"/>
  <c r="AI136" i="17" s="1"/>
  <c r="AI137" i="17" s="1" a="1"/>
  <c r="AI137" i="17" s="1"/>
  <c r="AI138" i="17" s="1" a="1"/>
  <c r="AI138" i="17" s="1"/>
  <c r="AI139" i="17" s="1" a="1"/>
  <c r="AI139" i="17" s="1"/>
  <c r="AI140" i="17" s="1" a="1"/>
  <c r="AI140" i="17" s="1"/>
  <c r="AI141" i="17" s="1" a="1"/>
  <c r="AI141" i="17" s="1"/>
  <c r="AI142" i="17" s="1" a="1"/>
  <c r="AI142" i="17" s="1"/>
  <c r="AI143" i="17" s="1" a="1"/>
  <c r="AI143" i="17" s="1"/>
  <c r="AI144" i="17" s="1" a="1"/>
  <c r="AI144" i="17" s="1"/>
  <c r="AI145" i="17" s="1" a="1"/>
  <c r="AI145" i="17" s="1"/>
  <c r="AI146" i="17" s="1" a="1"/>
  <c r="AI146" i="17" s="1"/>
  <c r="AI147" i="17" s="1" a="1"/>
  <c r="AI147" i="17" s="1"/>
  <c r="AI148" i="17" s="1" a="1"/>
  <c r="AI148" i="17" s="1"/>
  <c r="AI149" i="17" s="1" a="1"/>
  <c r="AI149" i="17" s="1"/>
  <c r="AI150" i="17" s="1" a="1"/>
  <c r="AI150" i="17" s="1"/>
  <c r="AI151" i="17" s="1" a="1"/>
  <c r="AI151" i="17" s="1"/>
  <c r="AI152" i="17" s="1" a="1"/>
  <c r="AI152" i="17" s="1"/>
  <c r="AI153" i="17" s="1" a="1"/>
  <c r="AI153" i="17" s="1"/>
  <c r="AI154" i="17" s="1" a="1"/>
  <c r="AI154" i="17" s="1"/>
  <c r="AI155" i="17" s="1" a="1"/>
  <c r="AI155" i="17" s="1"/>
  <c r="AI156" i="17" s="1" a="1"/>
  <c r="AI156" i="17" s="1"/>
  <c r="AI157" i="17" s="1" a="1"/>
  <c r="AI157" i="17" s="1"/>
  <c r="AI158" i="17" s="1" a="1"/>
  <c r="AI158" i="17" s="1"/>
  <c r="AI159" i="17" s="1" a="1"/>
  <c r="AI159" i="17" s="1"/>
  <c r="AI160" i="17" s="1" a="1"/>
  <c r="AI160" i="17" s="1"/>
  <c r="AI161" i="17" s="1" a="1"/>
  <c r="AI161" i="17" s="1"/>
  <c r="AI162" i="17" s="1" a="1"/>
  <c r="AI162" i="17" s="1"/>
  <c r="AI163" i="17" s="1" a="1"/>
  <c r="AI163" i="17" s="1"/>
  <c r="AI164" i="17" s="1" a="1"/>
  <c r="AI164" i="17" s="1"/>
  <c r="AI165" i="17" s="1" a="1"/>
  <c r="AI165" i="17" s="1"/>
  <c r="AI166" i="17" s="1" a="1"/>
  <c r="AI166" i="17" s="1"/>
  <c r="AI167" i="17" s="1" a="1"/>
  <c r="AI167" i="17" s="1"/>
  <c r="AI168" i="17" s="1" a="1"/>
  <c r="AI168" i="17" s="1"/>
  <c r="AI169" i="17" s="1" a="1"/>
  <c r="AI169" i="17" s="1"/>
  <c r="AI170" i="17" s="1" a="1"/>
  <c r="AI170" i="17" s="1"/>
  <c r="AI171" i="17" s="1" a="1"/>
  <c r="AI171" i="17" s="1"/>
  <c r="AI172" i="17" s="1" a="1"/>
  <c r="AI172" i="17" s="1"/>
  <c r="AI173" i="17" s="1" a="1"/>
  <c r="AI173" i="17" s="1"/>
  <c r="AI174" i="17" s="1" a="1"/>
  <c r="AI174" i="17" s="1"/>
  <c r="AI175" i="17" s="1" a="1"/>
  <c r="AI175" i="17" s="1"/>
  <c r="AI176" i="17" s="1" a="1"/>
  <c r="AI176" i="17" s="1"/>
  <c r="AI177" i="17" s="1" a="1"/>
  <c r="AI177" i="17" s="1"/>
  <c r="AI178" i="17" s="1" a="1"/>
  <c r="AI178" i="17" s="1"/>
  <c r="AI179" i="17" s="1" a="1"/>
  <c r="AI179" i="17" s="1"/>
  <c r="AI180" i="17" s="1" a="1"/>
  <c r="AI180" i="17" s="1"/>
  <c r="AI181" i="17" s="1" a="1"/>
  <c r="AI181" i="17" s="1"/>
  <c r="AI182" i="17" s="1" a="1"/>
  <c r="AI182" i="17" s="1"/>
  <c r="AI183" i="17" s="1" a="1"/>
  <c r="AI183" i="17" s="1"/>
  <c r="AI184" i="17" s="1" a="1"/>
  <c r="AI184" i="17" s="1"/>
  <c r="AI185" i="17" s="1" a="1"/>
  <c r="AI185" i="17" s="1"/>
  <c r="AI186" i="17" s="1" a="1"/>
  <c r="AI186" i="17" s="1"/>
  <c r="AI187" i="17" s="1" a="1"/>
  <c r="AI187" i="17" s="1"/>
  <c r="AI188" i="17" s="1" a="1"/>
  <c r="AI188" i="17" s="1"/>
  <c r="AI189" i="17" s="1" a="1"/>
  <c r="AI189" i="17" s="1"/>
  <c r="AI190" i="17" s="1" a="1"/>
  <c r="AI190" i="17" s="1"/>
  <c r="AI191" i="17" s="1" a="1"/>
  <c r="AI191" i="17" s="1"/>
  <c r="AI192" i="17" s="1" a="1"/>
  <c r="AI192" i="17" s="1"/>
  <c r="AI193" i="17" s="1" a="1"/>
  <c r="AI193" i="17" s="1"/>
  <c r="AI194" i="17" s="1" a="1"/>
  <c r="AI194" i="17" s="1"/>
  <c r="AI195" i="17" s="1" a="1"/>
  <c r="AI195" i="17" s="1"/>
  <c r="AI196" i="17" s="1" a="1"/>
  <c r="AI196" i="17" s="1"/>
  <c r="AI197" i="17" s="1" a="1"/>
  <c r="AI197" i="17" s="1"/>
  <c r="AI198" i="17" s="1" a="1"/>
  <c r="AI198" i="17" s="1"/>
  <c r="AI199" i="17" s="1" a="1"/>
  <c r="AI199" i="17" s="1"/>
  <c r="AI200" i="17" s="1" a="1"/>
  <c r="AI200" i="17" s="1"/>
  <c r="AI201" i="17" s="1" a="1"/>
  <c r="AI201" i="17" s="1"/>
  <c r="AI202" i="17" s="1" a="1"/>
  <c r="AI202" i="17" s="1"/>
  <c r="AI203" i="17" s="1" a="1"/>
  <c r="AI203" i="17" s="1"/>
  <c r="O91" i="17"/>
  <c r="AO91" i="17"/>
  <c r="AV92" i="17"/>
  <c r="AU92" i="17"/>
  <c r="AT92" i="17"/>
  <c r="AS92" i="17"/>
  <c r="AR92" i="17"/>
  <c r="AQ92" i="17"/>
  <c r="AZ92" i="17"/>
  <c r="BB92" i="17" s="1"/>
  <c r="BA92" i="17"/>
  <c r="AY92" i="17"/>
  <c r="AX92" i="17"/>
  <c r="AW92" i="17"/>
  <c r="AP92" i="17"/>
  <c r="BE10" i="16"/>
  <c r="BD10" i="16" s="1"/>
  <c r="AL10" i="16" s="1"/>
  <c r="BE203" i="16"/>
  <c r="BE187" i="16"/>
  <c r="BE171" i="16"/>
  <c r="BE155" i="16"/>
  <c r="BE139" i="16"/>
  <c r="BE123" i="16"/>
  <c r="BE107" i="16"/>
  <c r="BE189" i="16"/>
  <c r="BE173" i="16"/>
  <c r="BE157" i="16"/>
  <c r="BE141" i="16"/>
  <c r="BE125" i="16"/>
  <c r="BE109" i="16"/>
  <c r="BE192" i="16"/>
  <c r="BE182" i="16"/>
  <c r="BE154" i="16"/>
  <c r="BE132" i="16"/>
  <c r="BE104" i="16"/>
  <c r="BE183" i="16"/>
  <c r="BE174" i="16"/>
  <c r="BE162" i="16"/>
  <c r="BE133" i="16"/>
  <c r="BE113" i="16"/>
  <c r="BE105" i="16"/>
  <c r="BE95" i="16"/>
  <c r="BE193" i="16"/>
  <c r="BE178" i="16"/>
  <c r="BE140" i="16"/>
  <c r="BE126" i="16"/>
  <c r="BE110" i="16"/>
  <c r="BE103" i="16"/>
  <c r="BE164" i="16"/>
  <c r="BE158" i="16"/>
  <c r="BE147" i="16"/>
  <c r="BE170" i="16"/>
  <c r="BE163" i="16"/>
  <c r="BE177" i="16"/>
  <c r="BE165" i="16"/>
  <c r="BE160" i="16"/>
  <c r="BE148" i="16"/>
  <c r="BE137" i="16"/>
  <c r="BE130" i="16"/>
  <c r="BE118" i="16"/>
  <c r="BE138" i="16"/>
  <c r="BE194" i="16"/>
  <c r="BE175" i="16"/>
  <c r="BE169" i="16"/>
  <c r="BE128" i="16"/>
  <c r="BE185" i="16"/>
  <c r="BE179" i="16"/>
  <c r="BE134" i="16"/>
  <c r="BE184" i="16"/>
  <c r="BE168" i="16"/>
  <c r="BE153" i="16"/>
  <c r="BE122" i="16"/>
  <c r="BE112" i="16"/>
  <c r="BE108" i="16"/>
  <c r="BE143" i="16"/>
  <c r="BE117" i="16"/>
  <c r="BE190" i="16"/>
  <c r="BE96" i="16"/>
  <c r="BE124" i="16"/>
  <c r="BE111" i="16"/>
  <c r="BE115" i="16"/>
  <c r="BE166" i="16"/>
  <c r="BE159" i="16"/>
  <c r="BE145" i="16"/>
  <c r="BE116" i="16"/>
  <c r="BE196" i="16"/>
  <c r="BE180" i="16"/>
  <c r="BE167" i="16"/>
  <c r="BE176" i="16"/>
  <c r="BE172" i="16"/>
  <c r="BE197" i="16"/>
  <c r="BE98" i="16"/>
  <c r="BE191" i="16"/>
  <c r="BE149" i="16"/>
  <c r="BE144" i="16"/>
  <c r="BE119" i="16"/>
  <c r="BE195" i="16"/>
  <c r="BE188" i="16"/>
  <c r="BE4" i="16"/>
  <c r="BD4" i="16" s="1"/>
  <c r="AL4" i="16" s="1"/>
  <c r="BE150" i="16"/>
  <c r="BE120" i="16"/>
  <c r="BE142" i="16"/>
  <c r="BE129" i="16"/>
  <c r="BE121" i="16"/>
  <c r="BE97" i="16"/>
  <c r="BE156" i="16"/>
  <c r="BE151" i="16"/>
  <c r="BE146" i="16"/>
  <c r="BE198" i="16"/>
  <c r="BE135" i="16"/>
  <c r="BE152" i="16"/>
  <c r="BE94" i="16"/>
  <c r="BE200" i="16"/>
  <c r="BE101" i="16"/>
  <c r="BE106" i="16"/>
  <c r="BE201" i="16"/>
  <c r="BE102" i="16"/>
  <c r="BE181" i="16"/>
  <c r="BE127" i="16"/>
  <c r="BE100" i="16"/>
  <c r="BE131" i="16"/>
  <c r="BE161" i="16"/>
  <c r="BE202" i="16"/>
  <c r="BE136" i="16"/>
  <c r="BE186" i="16"/>
  <c r="BE114" i="16"/>
  <c r="BE99" i="16"/>
  <c r="BE199" i="16"/>
  <c r="BE23" i="16"/>
  <c r="BD23" i="16" s="1"/>
  <c r="AL23" i="16" s="1"/>
  <c r="BE24" i="16"/>
  <c r="BD24" i="16" s="1"/>
  <c r="AL24" i="16" s="1"/>
  <c r="BE25" i="16"/>
  <c r="BD25" i="16" s="1"/>
  <c r="AL25" i="16" s="1"/>
  <c r="BE26" i="16"/>
  <c r="BD26" i="16" s="1"/>
  <c r="AL26" i="16" s="1"/>
  <c r="BE27" i="16"/>
  <c r="BD27" i="16" s="1"/>
  <c r="AL27" i="16" s="1"/>
  <c r="BE28" i="16"/>
  <c r="BD28" i="16" s="1"/>
  <c r="AL28" i="16" s="1"/>
  <c r="BE29" i="16"/>
  <c r="BD29" i="16" s="1"/>
  <c r="AL29" i="16" s="1"/>
  <c r="BE30" i="16"/>
  <c r="BD30" i="16" s="1"/>
  <c r="AL30" i="16" s="1"/>
  <c r="BE31" i="16"/>
  <c r="BD31" i="16" s="1"/>
  <c r="AL31" i="16" s="1"/>
  <c r="BE32" i="16"/>
  <c r="BD32" i="16" s="1"/>
  <c r="AL32" i="16" s="1"/>
  <c r="BE33" i="16"/>
  <c r="BD33" i="16" s="1"/>
  <c r="AL33" i="16" s="1"/>
  <c r="BE34" i="16"/>
  <c r="BD34" i="16" s="1"/>
  <c r="AL34" i="16" s="1"/>
  <c r="BE35" i="16"/>
  <c r="BD35" i="16" s="1"/>
  <c r="AL35" i="16" s="1"/>
  <c r="BE36" i="16"/>
  <c r="BD36" i="16" s="1"/>
  <c r="AL36" i="16" s="1"/>
  <c r="BE37" i="16"/>
  <c r="BD37" i="16" s="1"/>
  <c r="AL37" i="16" s="1"/>
  <c r="BE38" i="16"/>
  <c r="BD38" i="16" s="1"/>
  <c r="AL38" i="16" s="1"/>
  <c r="BE39" i="16"/>
  <c r="BD39" i="16" s="1"/>
  <c r="AL39" i="16" s="1"/>
  <c r="BE40" i="16"/>
  <c r="BD40" i="16" s="1"/>
  <c r="AL40" i="16" s="1"/>
  <c r="BE41" i="16"/>
  <c r="BD41" i="16" s="1"/>
  <c r="AL41" i="16" s="1"/>
  <c r="BE42" i="16"/>
  <c r="BD42" i="16" s="1"/>
  <c r="AL42" i="16" s="1"/>
  <c r="BE43" i="16"/>
  <c r="BD43" i="16" s="1"/>
  <c r="AL43" i="16" s="1"/>
  <c r="BE44" i="16"/>
  <c r="BD44" i="16" s="1"/>
  <c r="AL44" i="16" s="1"/>
  <c r="BE45" i="16"/>
  <c r="BD45" i="16" s="1"/>
  <c r="AL45" i="16" s="1"/>
  <c r="BE46" i="16"/>
  <c r="BD46" i="16" s="1"/>
  <c r="AL46" i="16" s="1"/>
  <c r="BE47" i="16"/>
  <c r="BD47" i="16" s="1"/>
  <c r="AL47" i="16" s="1"/>
  <c r="BE48" i="16"/>
  <c r="BD48" i="16" s="1"/>
  <c r="AL48" i="16" s="1"/>
  <c r="BE49" i="16"/>
  <c r="BD49" i="16" s="1"/>
  <c r="AL49" i="16" s="1"/>
  <c r="BE50" i="16"/>
  <c r="BD50" i="16" s="1"/>
  <c r="AL50" i="16" s="1"/>
  <c r="BE51" i="16"/>
  <c r="BD51" i="16" s="1"/>
  <c r="AL51" i="16" s="1"/>
  <c r="BE52" i="16"/>
  <c r="BD52" i="16" s="1"/>
  <c r="AL52" i="16" s="1"/>
  <c r="BE53" i="16"/>
  <c r="BD53" i="16" s="1"/>
  <c r="AL53" i="16" s="1"/>
  <c r="BE54" i="16"/>
  <c r="BD54" i="16" s="1"/>
  <c r="AL54" i="16" s="1"/>
  <c r="BE55" i="16"/>
  <c r="BD55" i="16" s="1"/>
  <c r="AL55" i="16" s="1"/>
  <c r="BE56" i="16"/>
  <c r="BD56" i="16" s="1"/>
  <c r="AL56" i="16" s="1"/>
  <c r="BE57" i="16"/>
  <c r="BD57" i="16" s="1"/>
  <c r="AL57" i="16" s="1"/>
  <c r="BE58" i="16"/>
  <c r="BD58" i="16" s="1"/>
  <c r="AL58" i="16" s="1"/>
  <c r="BE59" i="16"/>
  <c r="BD59" i="16" s="1"/>
  <c r="AL59" i="16" s="1"/>
  <c r="BE60" i="16"/>
  <c r="BD60" i="16" s="1"/>
  <c r="AL60" i="16" s="1"/>
  <c r="BE61" i="16"/>
  <c r="BD61" i="16" s="1"/>
  <c r="AL61" i="16" s="1"/>
  <c r="BE62" i="16"/>
  <c r="BD62" i="16" s="1"/>
  <c r="AL62" i="16" s="1"/>
  <c r="BE63" i="16"/>
  <c r="BD63" i="16" s="1"/>
  <c r="AL63" i="16" s="1"/>
  <c r="BE64" i="16"/>
  <c r="BD64" i="16" s="1"/>
  <c r="AL64" i="16" s="1"/>
  <c r="BE65" i="16"/>
  <c r="BD65" i="16" s="1"/>
  <c r="AL65" i="16" s="1"/>
  <c r="BE66" i="16"/>
  <c r="BD66" i="16" s="1"/>
  <c r="AL66" i="16" s="1"/>
  <c r="BE67" i="16"/>
  <c r="BD67" i="16" s="1"/>
  <c r="AL67" i="16" s="1"/>
  <c r="BE68" i="16"/>
  <c r="BD68" i="16" s="1"/>
  <c r="AL68" i="16" s="1"/>
  <c r="BE69" i="16"/>
  <c r="BD69" i="16" s="1"/>
  <c r="AL69" i="16" s="1"/>
  <c r="BE70" i="16"/>
  <c r="BD70" i="16" s="1"/>
  <c r="AL70" i="16" s="1"/>
  <c r="BE71" i="16"/>
  <c r="BD71" i="16" s="1"/>
  <c r="AL71" i="16" s="1"/>
  <c r="BE72" i="16"/>
  <c r="BD72" i="16" s="1"/>
  <c r="AL72" i="16" s="1"/>
  <c r="BE73" i="16"/>
  <c r="BD73" i="16" s="1"/>
  <c r="AL73" i="16" s="1"/>
  <c r="BE74" i="16"/>
  <c r="BD74" i="16" s="1"/>
  <c r="AL74" i="16" s="1"/>
  <c r="BE75" i="16"/>
  <c r="BD75" i="16" s="1"/>
  <c r="AL75" i="16" s="1"/>
  <c r="BE76" i="16"/>
  <c r="BD76" i="16" s="1"/>
  <c r="AL76" i="16" s="1"/>
  <c r="BE77" i="16"/>
  <c r="BD77" i="16" s="1"/>
  <c r="AL77" i="16" s="1"/>
  <c r="BE78" i="16"/>
  <c r="BD78" i="16" s="1"/>
  <c r="AL78" i="16" s="1"/>
  <c r="BE79" i="16"/>
  <c r="BD79" i="16" s="1"/>
  <c r="AL79" i="16" s="1"/>
  <c r="BE80" i="16"/>
  <c r="BD80" i="16" s="1"/>
  <c r="AL80" i="16" s="1"/>
  <c r="BE81" i="16"/>
  <c r="BD81" i="16" s="1"/>
  <c r="AL81" i="16" s="1"/>
  <c r="BE82" i="16"/>
  <c r="BD82" i="16" s="1"/>
  <c r="AL82" i="16" s="1"/>
  <c r="BE83" i="16"/>
  <c r="BD83" i="16" s="1"/>
  <c r="AL83" i="16" s="1"/>
  <c r="BE84" i="16"/>
  <c r="BD84" i="16" s="1"/>
  <c r="AL84" i="16" s="1"/>
  <c r="BE85" i="16"/>
  <c r="BD85" i="16" s="1"/>
  <c r="AL85" i="16" s="1"/>
  <c r="BE86" i="16"/>
  <c r="BD86" i="16" s="1"/>
  <c r="AL86" i="16" s="1"/>
  <c r="BE87" i="16"/>
  <c r="BD87" i="16" s="1"/>
  <c r="AL87" i="16" s="1"/>
  <c r="BE88" i="16"/>
  <c r="BD88" i="16" s="1"/>
  <c r="AL88" i="16" s="1"/>
  <c r="BE89" i="16"/>
  <c r="BD89" i="16" s="1"/>
  <c r="AL89" i="16" s="1"/>
  <c r="BE90" i="16"/>
  <c r="BD90" i="16" s="1"/>
  <c r="AL90" i="16" s="1"/>
  <c r="BE91" i="16"/>
  <c r="BD91" i="16" s="1"/>
  <c r="AL91" i="16" s="1"/>
  <c r="BE92" i="16"/>
  <c r="BD92" i="16" s="1"/>
  <c r="AL92" i="16" s="1"/>
  <c r="BE21" i="16"/>
  <c r="BD21" i="16" s="1"/>
  <c r="AL21" i="16" s="1"/>
  <c r="BE6" i="16"/>
  <c r="BD6" i="16" s="1"/>
  <c r="AL6" i="16" s="1"/>
  <c r="BE18" i="16"/>
  <c r="BD18" i="16" s="1"/>
  <c r="AL18" i="16" s="1"/>
  <c r="BE12" i="16"/>
  <c r="BD12" i="16" s="1"/>
  <c r="AL12" i="16" s="1"/>
  <c r="BE15" i="16"/>
  <c r="BD15" i="16" s="1"/>
  <c r="AL15" i="16" s="1"/>
  <c r="BE14" i="16"/>
  <c r="BD14" i="16" s="1"/>
  <c r="AL14" i="16" s="1"/>
  <c r="BE7" i="16"/>
  <c r="BD7" i="16" s="1"/>
  <c r="AL7" i="16" s="1"/>
  <c r="BE22" i="16"/>
  <c r="BD22" i="16" s="1"/>
  <c r="AL22" i="16" s="1"/>
  <c r="BE20" i="16"/>
  <c r="BD20" i="16" s="1"/>
  <c r="AL20" i="16" s="1"/>
  <c r="BE93" i="16"/>
  <c r="BD93" i="16" s="1"/>
  <c r="AL93" i="16" s="1"/>
  <c r="BE9" i="16"/>
  <c r="BD9" i="16" s="1"/>
  <c r="AL9" i="16" s="1"/>
  <c r="BE13" i="16"/>
  <c r="BD13" i="16" s="1"/>
  <c r="AL13" i="16" s="1"/>
  <c r="BE5" i="16"/>
  <c r="BD5" i="16" s="1"/>
  <c r="AL5" i="16" s="1"/>
  <c r="BE19" i="16"/>
  <c r="BD19" i="16" s="1"/>
  <c r="AL19" i="16" s="1"/>
  <c r="BE17" i="16"/>
  <c r="BD17" i="16" s="1"/>
  <c r="AL17" i="16" s="1"/>
  <c r="BE11" i="16"/>
  <c r="BD11" i="16" s="1"/>
  <c r="AL11" i="16" s="1"/>
  <c r="BE16" i="16"/>
  <c r="BD16" i="16" s="1"/>
  <c r="AL16" i="16" s="1"/>
  <c r="BE8" i="16"/>
  <c r="BD8" i="16" s="1"/>
  <c r="AL8" i="16" s="1"/>
  <c r="BC93" i="15"/>
  <c r="BC4" i="15"/>
  <c r="BC5" i="15"/>
  <c r="BC6" i="15"/>
  <c r="BC8" i="15"/>
  <c r="BC7" i="15"/>
  <c r="BC10" i="15"/>
  <c r="BC12" i="15"/>
  <c r="BC9" i="15"/>
  <c r="BC11" i="15"/>
  <c r="BC13" i="15"/>
  <c r="BC14" i="15"/>
  <c r="BC15" i="15"/>
  <c r="BC16" i="15"/>
  <c r="BC17" i="15"/>
  <c r="BC18" i="15"/>
  <c r="BC21" i="15"/>
  <c r="BC19" i="15"/>
  <c r="BC20" i="15"/>
  <c r="BC22" i="15"/>
  <c r="AO93" i="15"/>
  <c r="O93" i="15"/>
  <c r="BB93" i="15"/>
  <c r="BB4" i="15"/>
  <c r="BB5" i="15"/>
  <c r="BB9" i="15"/>
  <c r="BB7" i="15"/>
  <c r="BB6" i="15"/>
  <c r="BB8" i="15"/>
  <c r="BB11" i="15"/>
  <c r="BB10" i="15"/>
  <c r="BB12" i="15"/>
  <c r="BB14" i="15"/>
  <c r="BB13" i="15"/>
  <c r="BB18" i="15"/>
  <c r="BB15" i="15"/>
  <c r="BB17" i="15"/>
  <c r="BB16" i="15"/>
  <c r="BB20" i="15"/>
  <c r="BB21" i="15"/>
  <c r="BB19" i="15"/>
  <c r="BB22" i="15"/>
  <c r="AY91" i="1"/>
  <c r="AX91" i="1"/>
  <c r="AV91" i="1"/>
  <c r="AT91" i="1"/>
  <c r="AR91" i="1"/>
  <c r="AP91" i="1"/>
  <c r="O91" i="1" s="1"/>
  <c r="BA91" i="1"/>
  <c r="AZ91" i="1"/>
  <c r="AQ91" i="1"/>
  <c r="AW91" i="1"/>
  <c r="AS91" i="1"/>
  <c r="AU91" i="1"/>
  <c r="BC89" i="1"/>
  <c r="AM92" i="1"/>
  <c r="BB90" i="1"/>
  <c r="AO90" i="1"/>
  <c r="BB12" i="19" l="1"/>
  <c r="BC12" i="19"/>
  <c r="BB8" i="19"/>
  <c r="BB4" i="19"/>
  <c r="BB9" i="19"/>
  <c r="BB5" i="19"/>
  <c r="BC7" i="19"/>
  <c r="BC5" i="19"/>
  <c r="BC9" i="19"/>
  <c r="BC11" i="19"/>
  <c r="BB11" i="19"/>
  <c r="BB10" i="19"/>
  <c r="BC93" i="21"/>
  <c r="BC4" i="21"/>
  <c r="BC11" i="21"/>
  <c r="BC7" i="21"/>
  <c r="BC8" i="21"/>
  <c r="BC6" i="21"/>
  <c r="BC5" i="21"/>
  <c r="BC9" i="21"/>
  <c r="BC12" i="21"/>
  <c r="BC13" i="21"/>
  <c r="BC10" i="21"/>
  <c r="BC16" i="21"/>
  <c r="BC14" i="21"/>
  <c r="BC15" i="21"/>
  <c r="BC18" i="21"/>
  <c r="BC17" i="21"/>
  <c r="BC19" i="21"/>
  <c r="BC20" i="21"/>
  <c r="BC21" i="21"/>
  <c r="BC22" i="21"/>
  <c r="O93" i="21"/>
  <c r="AO93" i="21"/>
  <c r="BB93" i="21"/>
  <c r="BB4" i="21"/>
  <c r="BB7" i="21"/>
  <c r="BB5" i="21"/>
  <c r="BB8" i="21"/>
  <c r="BB11" i="21"/>
  <c r="BB6" i="21"/>
  <c r="BB9" i="21"/>
  <c r="BB12" i="21"/>
  <c r="BB10" i="21"/>
  <c r="BB15" i="21"/>
  <c r="BB14" i="21"/>
  <c r="BB13" i="21"/>
  <c r="BB16" i="21"/>
  <c r="BB17" i="21"/>
  <c r="BB18" i="21"/>
  <c r="BB20" i="21"/>
  <c r="BB21" i="21"/>
  <c r="BB19" i="21"/>
  <c r="BB22" i="21"/>
  <c r="BE13" i="20"/>
  <c r="BD13" i="20" s="1"/>
  <c r="AL13" i="20" s="1"/>
  <c r="BE9" i="20"/>
  <c r="BD9" i="20" s="1"/>
  <c r="AL9" i="20" s="1"/>
  <c r="BE7" i="20"/>
  <c r="BD7" i="20" s="1"/>
  <c r="AL7" i="20" s="1"/>
  <c r="BE11" i="20"/>
  <c r="BD11" i="20" s="1"/>
  <c r="AL11" i="20" s="1"/>
  <c r="BE19" i="20"/>
  <c r="BD19" i="20" s="1"/>
  <c r="AL19" i="20" s="1"/>
  <c r="BE5" i="20"/>
  <c r="BD5" i="20" s="1"/>
  <c r="AL5" i="20" s="1"/>
  <c r="BE16" i="20"/>
  <c r="BD16" i="20" s="1"/>
  <c r="AL16" i="20" s="1"/>
  <c r="BE12" i="20"/>
  <c r="BD12" i="20" s="1"/>
  <c r="AL12" i="20" s="1"/>
  <c r="BE20" i="20"/>
  <c r="BD20" i="20" s="1"/>
  <c r="AL20" i="20" s="1"/>
  <c r="BE93" i="20"/>
  <c r="BD93" i="20" s="1"/>
  <c r="AL93" i="20" s="1"/>
  <c r="BE14" i="20"/>
  <c r="BD14" i="20" s="1"/>
  <c r="AL14" i="20" s="1"/>
  <c r="BE10" i="20"/>
  <c r="BD10" i="20" s="1"/>
  <c r="AL10" i="20" s="1"/>
  <c r="BE21" i="20"/>
  <c r="BD21" i="20" s="1"/>
  <c r="AL21" i="20" s="1"/>
  <c r="BE203" i="20"/>
  <c r="BE187" i="20"/>
  <c r="BE171" i="20"/>
  <c r="BE155" i="20"/>
  <c r="BE139" i="20"/>
  <c r="BE123" i="20"/>
  <c r="BE107" i="20"/>
  <c r="BE188" i="20"/>
  <c r="BE172" i="20"/>
  <c r="BE156" i="20"/>
  <c r="BE140" i="20"/>
  <c r="BE124" i="20"/>
  <c r="BE108" i="20"/>
  <c r="BE189" i="20"/>
  <c r="BE173" i="20"/>
  <c r="BE157" i="20"/>
  <c r="BE141" i="20"/>
  <c r="BE125" i="20"/>
  <c r="BE109" i="20"/>
  <c r="BE170" i="20"/>
  <c r="BE160" i="20"/>
  <c r="BE152" i="20"/>
  <c r="BE134" i="20"/>
  <c r="BE127" i="20"/>
  <c r="BE116" i="20"/>
  <c r="BE110" i="20"/>
  <c r="BE153" i="20"/>
  <c r="BE135" i="20"/>
  <c r="BE117" i="20"/>
  <c r="BE99" i="20"/>
  <c r="BE193" i="20"/>
  <c r="BE163" i="20"/>
  <c r="BE111" i="20"/>
  <c r="BE164" i="20"/>
  <c r="BE159" i="20"/>
  <c r="BE138" i="20"/>
  <c r="BE129" i="20"/>
  <c r="BE97" i="20"/>
  <c r="BE181" i="20"/>
  <c r="BE165" i="20"/>
  <c r="BE145" i="20"/>
  <c r="BE133" i="20"/>
  <c r="BE105" i="20"/>
  <c r="BE94" i="20"/>
  <c r="BE167" i="20"/>
  <c r="BE148" i="20"/>
  <c r="BE100" i="20"/>
  <c r="BE183" i="20"/>
  <c r="BE161" i="20"/>
  <c r="BE149" i="20"/>
  <c r="BE132" i="20"/>
  <c r="BE106" i="20"/>
  <c r="BE96" i="20"/>
  <c r="BE194" i="20"/>
  <c r="BE122" i="20"/>
  <c r="BE101" i="20"/>
  <c r="BE176" i="20"/>
  <c r="BE154" i="20"/>
  <c r="BE177" i="20"/>
  <c r="BE102" i="20"/>
  <c r="BE162" i="20"/>
  <c r="BE130" i="20"/>
  <c r="BE126" i="20"/>
  <c r="BE191" i="20"/>
  <c r="BE186" i="20"/>
  <c r="BE168" i="20"/>
  <c r="BE144" i="20"/>
  <c r="BE118" i="20"/>
  <c r="BE195" i="20"/>
  <c r="BE169" i="20"/>
  <c r="BE151" i="20"/>
  <c r="BE142" i="20"/>
  <c r="BE98" i="20"/>
  <c r="BE131" i="20"/>
  <c r="BE120" i="20"/>
  <c r="BE95" i="20"/>
  <c r="BE121" i="20"/>
  <c r="BE192" i="20"/>
  <c r="BE185" i="20"/>
  <c r="BE174" i="20"/>
  <c r="BE166" i="20"/>
  <c r="BE143" i="20"/>
  <c r="BE114" i="20"/>
  <c r="BE147" i="20"/>
  <c r="BE128" i="20"/>
  <c r="BE115" i="20"/>
  <c r="BE196" i="20"/>
  <c r="BE182" i="20"/>
  <c r="BE178" i="20"/>
  <c r="BE136" i="20"/>
  <c r="BE103" i="20"/>
  <c r="BE197" i="20"/>
  <c r="BE175" i="20"/>
  <c r="BE104" i="20"/>
  <c r="BE112" i="20"/>
  <c r="BE119" i="20"/>
  <c r="BE146" i="20"/>
  <c r="BE199" i="20"/>
  <c r="BE190" i="20"/>
  <c r="BE180" i="20"/>
  <c r="BE200" i="20"/>
  <c r="BE158" i="20"/>
  <c r="BE198" i="20"/>
  <c r="BE4" i="20"/>
  <c r="BD4" i="20" s="1"/>
  <c r="AL4" i="20" s="1"/>
  <c r="BE137" i="20"/>
  <c r="BE150" i="20"/>
  <c r="BE184" i="20"/>
  <c r="BE202" i="20"/>
  <c r="BE113" i="20"/>
  <c r="BE201" i="20"/>
  <c r="BE179" i="20"/>
  <c r="BE23" i="20"/>
  <c r="BD23" i="20" s="1"/>
  <c r="AL23" i="20" s="1"/>
  <c r="BE24" i="20"/>
  <c r="BD24" i="20" s="1"/>
  <c r="AL24" i="20" s="1"/>
  <c r="BE25" i="20"/>
  <c r="BD25" i="20" s="1"/>
  <c r="AL25" i="20" s="1"/>
  <c r="BE26" i="20"/>
  <c r="BD26" i="20" s="1"/>
  <c r="AL26" i="20" s="1"/>
  <c r="BE27" i="20"/>
  <c r="BD27" i="20" s="1"/>
  <c r="AL27" i="20" s="1"/>
  <c r="BE28" i="20"/>
  <c r="BD28" i="20" s="1"/>
  <c r="AL28" i="20" s="1"/>
  <c r="BE29" i="20"/>
  <c r="BD29" i="20" s="1"/>
  <c r="AL29" i="20" s="1"/>
  <c r="BE30" i="20"/>
  <c r="BD30" i="20" s="1"/>
  <c r="AL30" i="20" s="1"/>
  <c r="BE31" i="20"/>
  <c r="BD31" i="20" s="1"/>
  <c r="AL31" i="20" s="1"/>
  <c r="BE32" i="20"/>
  <c r="BD32" i="20" s="1"/>
  <c r="AL32" i="20" s="1"/>
  <c r="BE33" i="20"/>
  <c r="BD33" i="20" s="1"/>
  <c r="AL33" i="20" s="1"/>
  <c r="BE34" i="20"/>
  <c r="BD34" i="20" s="1"/>
  <c r="AL34" i="20" s="1"/>
  <c r="BE35" i="20"/>
  <c r="BD35" i="20" s="1"/>
  <c r="AL35" i="20" s="1"/>
  <c r="BE36" i="20"/>
  <c r="BD36" i="20" s="1"/>
  <c r="AL36" i="20" s="1"/>
  <c r="BE37" i="20"/>
  <c r="BD37" i="20" s="1"/>
  <c r="AL37" i="20" s="1"/>
  <c r="BE38" i="20"/>
  <c r="BD38" i="20" s="1"/>
  <c r="AL38" i="20" s="1"/>
  <c r="BE39" i="20"/>
  <c r="BD39" i="20" s="1"/>
  <c r="AL39" i="20" s="1"/>
  <c r="BE40" i="20"/>
  <c r="BD40" i="20" s="1"/>
  <c r="AL40" i="20" s="1"/>
  <c r="BE41" i="20"/>
  <c r="BD41" i="20" s="1"/>
  <c r="AL41" i="20" s="1"/>
  <c r="BE42" i="20"/>
  <c r="BD42" i="20" s="1"/>
  <c r="AL42" i="20" s="1"/>
  <c r="BE43" i="20"/>
  <c r="BD43" i="20" s="1"/>
  <c r="AL43" i="20" s="1"/>
  <c r="BE44" i="20"/>
  <c r="BD44" i="20" s="1"/>
  <c r="AL44" i="20" s="1"/>
  <c r="BE45" i="20"/>
  <c r="BD45" i="20" s="1"/>
  <c r="AL45" i="20" s="1"/>
  <c r="BE46" i="20"/>
  <c r="BD46" i="20" s="1"/>
  <c r="AL46" i="20" s="1"/>
  <c r="BE47" i="20"/>
  <c r="BD47" i="20" s="1"/>
  <c r="AL47" i="20" s="1"/>
  <c r="BE48" i="20"/>
  <c r="BD48" i="20" s="1"/>
  <c r="AL48" i="20" s="1"/>
  <c r="BE49" i="20"/>
  <c r="BD49" i="20" s="1"/>
  <c r="AL49" i="20" s="1"/>
  <c r="BE50" i="20"/>
  <c r="BD50" i="20" s="1"/>
  <c r="AL50" i="20" s="1"/>
  <c r="BE51" i="20"/>
  <c r="BD51" i="20" s="1"/>
  <c r="AL51" i="20" s="1"/>
  <c r="BE52" i="20"/>
  <c r="BD52" i="20" s="1"/>
  <c r="AL52" i="20" s="1"/>
  <c r="BE53" i="20"/>
  <c r="BD53" i="20" s="1"/>
  <c r="AL53" i="20" s="1"/>
  <c r="BE54" i="20"/>
  <c r="BD54" i="20" s="1"/>
  <c r="AL54" i="20" s="1"/>
  <c r="BE55" i="20"/>
  <c r="BD55" i="20" s="1"/>
  <c r="AL55" i="20" s="1"/>
  <c r="BE56" i="20"/>
  <c r="BD56" i="20" s="1"/>
  <c r="AL56" i="20" s="1"/>
  <c r="BE57" i="20"/>
  <c r="BD57" i="20" s="1"/>
  <c r="AL57" i="20" s="1"/>
  <c r="BE58" i="20"/>
  <c r="BD58" i="20" s="1"/>
  <c r="AL58" i="20" s="1"/>
  <c r="BE59" i="20"/>
  <c r="BD59" i="20" s="1"/>
  <c r="AL59" i="20" s="1"/>
  <c r="BE60" i="20"/>
  <c r="BD60" i="20" s="1"/>
  <c r="AL60" i="20" s="1"/>
  <c r="BE61" i="20"/>
  <c r="BD61" i="20" s="1"/>
  <c r="AL61" i="20" s="1"/>
  <c r="BE62" i="20"/>
  <c r="BD62" i="20" s="1"/>
  <c r="AL62" i="20" s="1"/>
  <c r="BE63" i="20"/>
  <c r="BD63" i="20" s="1"/>
  <c r="AL63" i="20" s="1"/>
  <c r="BE64" i="20"/>
  <c r="BD64" i="20" s="1"/>
  <c r="AL64" i="20" s="1"/>
  <c r="BE65" i="20"/>
  <c r="BD65" i="20" s="1"/>
  <c r="AL65" i="20" s="1"/>
  <c r="BE66" i="20"/>
  <c r="BD66" i="20" s="1"/>
  <c r="AL66" i="20" s="1"/>
  <c r="BE67" i="20"/>
  <c r="BD67" i="20" s="1"/>
  <c r="AL67" i="20" s="1"/>
  <c r="BE68" i="20"/>
  <c r="BD68" i="20" s="1"/>
  <c r="AL68" i="20" s="1"/>
  <c r="BE69" i="20"/>
  <c r="BD69" i="20" s="1"/>
  <c r="AL69" i="20" s="1"/>
  <c r="BE70" i="20"/>
  <c r="BD70" i="20" s="1"/>
  <c r="AL70" i="20" s="1"/>
  <c r="BE71" i="20"/>
  <c r="BD71" i="20" s="1"/>
  <c r="AL71" i="20" s="1"/>
  <c r="BE72" i="20"/>
  <c r="BD72" i="20" s="1"/>
  <c r="AL72" i="20" s="1"/>
  <c r="BE73" i="20"/>
  <c r="BD73" i="20" s="1"/>
  <c r="AL73" i="20" s="1"/>
  <c r="BE74" i="20"/>
  <c r="BD74" i="20" s="1"/>
  <c r="AL74" i="20" s="1"/>
  <c r="BE75" i="20"/>
  <c r="BD75" i="20" s="1"/>
  <c r="AL75" i="20" s="1"/>
  <c r="BE76" i="20"/>
  <c r="BD76" i="20" s="1"/>
  <c r="AL76" i="20" s="1"/>
  <c r="BE77" i="20"/>
  <c r="BD77" i="20" s="1"/>
  <c r="AL77" i="20" s="1"/>
  <c r="BE78" i="20"/>
  <c r="BD78" i="20" s="1"/>
  <c r="AL78" i="20" s="1"/>
  <c r="BE79" i="20"/>
  <c r="BD79" i="20" s="1"/>
  <c r="AL79" i="20" s="1"/>
  <c r="BE80" i="20"/>
  <c r="BD80" i="20" s="1"/>
  <c r="AL80" i="20" s="1"/>
  <c r="BE81" i="20"/>
  <c r="BD81" i="20" s="1"/>
  <c r="AL81" i="20" s="1"/>
  <c r="BE82" i="20"/>
  <c r="BD82" i="20" s="1"/>
  <c r="AL82" i="20" s="1"/>
  <c r="BE83" i="20"/>
  <c r="BD83" i="20" s="1"/>
  <c r="AL83" i="20" s="1"/>
  <c r="BE84" i="20"/>
  <c r="BD84" i="20" s="1"/>
  <c r="AL84" i="20" s="1"/>
  <c r="BE85" i="20"/>
  <c r="BD85" i="20" s="1"/>
  <c r="AL85" i="20" s="1"/>
  <c r="BE86" i="20"/>
  <c r="BD86" i="20" s="1"/>
  <c r="AL86" i="20" s="1"/>
  <c r="BE87" i="20"/>
  <c r="BD87" i="20" s="1"/>
  <c r="AL87" i="20" s="1"/>
  <c r="BE88" i="20"/>
  <c r="BD88" i="20" s="1"/>
  <c r="AL88" i="20" s="1"/>
  <c r="BE89" i="20"/>
  <c r="BD89" i="20" s="1"/>
  <c r="AL89" i="20" s="1"/>
  <c r="BE90" i="20"/>
  <c r="BD90" i="20" s="1"/>
  <c r="AL90" i="20" s="1"/>
  <c r="BE91" i="20"/>
  <c r="BD91" i="20" s="1"/>
  <c r="AL91" i="20" s="1"/>
  <c r="BE92" i="20"/>
  <c r="BD92" i="20" s="1"/>
  <c r="AL92" i="20" s="1"/>
  <c r="BE17" i="20"/>
  <c r="BD17" i="20" s="1"/>
  <c r="AL17" i="20" s="1"/>
  <c r="BE15" i="20"/>
  <c r="BD15" i="20" s="1"/>
  <c r="AL15" i="20" s="1"/>
  <c r="BE8" i="20"/>
  <c r="BD8" i="20" s="1"/>
  <c r="AL8" i="20" s="1"/>
  <c r="BE6" i="20"/>
  <c r="BD6" i="20" s="1"/>
  <c r="AL6" i="20" s="1"/>
  <c r="BE22" i="20"/>
  <c r="BD22" i="20" s="1"/>
  <c r="AL22" i="20" s="1"/>
  <c r="BE18" i="20"/>
  <c r="BD18" i="20" s="1"/>
  <c r="AL18" i="20" s="1"/>
  <c r="BB6" i="19"/>
  <c r="BB7" i="19"/>
  <c r="BC93" i="19"/>
  <c r="BC6" i="19"/>
  <c r="BC8" i="19"/>
  <c r="AO93" i="19"/>
  <c r="O93" i="19"/>
  <c r="BC4" i="19"/>
  <c r="BC92" i="18"/>
  <c r="AQ93" i="18"/>
  <c r="AT93" i="18"/>
  <c r="AS93" i="18"/>
  <c r="AP93" i="18"/>
  <c r="AR93" i="18"/>
  <c r="AU93" i="18"/>
  <c r="AX93" i="18"/>
  <c r="BA93" i="18"/>
  <c r="AZ93" i="18"/>
  <c r="AY93" i="18"/>
  <c r="AW93" i="18"/>
  <c r="AV93" i="18"/>
  <c r="O92" i="18"/>
  <c r="AO92" i="18"/>
  <c r="BC92" i="17"/>
  <c r="AP93" i="17"/>
  <c r="AT93" i="17"/>
  <c r="AS93" i="17"/>
  <c r="AR93" i="17"/>
  <c r="AV93" i="17"/>
  <c r="AU93" i="17"/>
  <c r="AQ93" i="17"/>
  <c r="AY93" i="17"/>
  <c r="AX93" i="17"/>
  <c r="BA93" i="17"/>
  <c r="AZ93" i="17"/>
  <c r="AW93" i="17"/>
  <c r="O92" i="17"/>
  <c r="AO92" i="17"/>
  <c r="E93" i="16"/>
  <c r="F93" i="16"/>
  <c r="D93" i="16"/>
  <c r="J93" i="16"/>
  <c r="C93" i="16"/>
  <c r="B93" i="16" s="1"/>
  <c r="H93" i="16"/>
  <c r="N93" i="16"/>
  <c r="I93" i="16"/>
  <c r="L93" i="16"/>
  <c r="G93" i="16"/>
  <c r="K93" i="16"/>
  <c r="D4" i="16"/>
  <c r="D6" i="16"/>
  <c r="I4" i="16"/>
  <c r="K4" i="16"/>
  <c r="H4" i="16"/>
  <c r="H6" i="16"/>
  <c r="G4" i="16"/>
  <c r="E6" i="16"/>
  <c r="C4" i="16"/>
  <c r="B4" i="16" s="1"/>
  <c r="C6" i="16"/>
  <c r="B6" i="16" s="1"/>
  <c r="L4" i="16"/>
  <c r="N6" i="16"/>
  <c r="E4" i="16"/>
  <c r="K6" i="16"/>
  <c r="N4" i="16"/>
  <c r="G6" i="16"/>
  <c r="J4" i="16"/>
  <c r="L6" i="16"/>
  <c r="F4" i="16"/>
  <c r="F6" i="16"/>
  <c r="J6" i="16"/>
  <c r="I6" i="16"/>
  <c r="H5" i="16"/>
  <c r="L5" i="16"/>
  <c r="K8" i="16"/>
  <c r="G8" i="16"/>
  <c r="F5" i="16"/>
  <c r="N5" i="16"/>
  <c r="E8" i="16"/>
  <c r="E5" i="16"/>
  <c r="I8" i="16"/>
  <c r="K5" i="16"/>
  <c r="F8" i="16"/>
  <c r="D8" i="16"/>
  <c r="J8" i="16"/>
  <c r="I5" i="16"/>
  <c r="H8" i="16"/>
  <c r="L8" i="16"/>
  <c r="G5" i="16"/>
  <c r="D5" i="16"/>
  <c r="C5" i="16"/>
  <c r="B5" i="16" s="1"/>
  <c r="J5" i="16"/>
  <c r="N8" i="16"/>
  <c r="C8" i="16"/>
  <c r="B8" i="16" s="1"/>
  <c r="G7" i="16"/>
  <c r="H10" i="16"/>
  <c r="F7" i="16"/>
  <c r="I10" i="16"/>
  <c r="C7" i="16"/>
  <c r="B7" i="16" s="1"/>
  <c r="D10" i="16"/>
  <c r="J10" i="16"/>
  <c r="K10" i="16"/>
  <c r="J7" i="16"/>
  <c r="E7" i="16"/>
  <c r="G10" i="16"/>
  <c r="C10" i="16"/>
  <c r="B10" i="16" s="1"/>
  <c r="K7" i="16"/>
  <c r="D7" i="16"/>
  <c r="E10" i="16"/>
  <c r="N7" i="16"/>
  <c r="H7" i="16"/>
  <c r="F10" i="16"/>
  <c r="N10" i="16"/>
  <c r="L10" i="16"/>
  <c r="L7" i="16"/>
  <c r="I7" i="16"/>
  <c r="F9" i="16"/>
  <c r="E9" i="16"/>
  <c r="D9" i="16"/>
  <c r="N9" i="16"/>
  <c r="L9" i="16"/>
  <c r="I9" i="16"/>
  <c r="G9" i="16"/>
  <c r="K9" i="16"/>
  <c r="J9" i="16"/>
  <c r="H9" i="16"/>
  <c r="C9" i="16"/>
  <c r="B9" i="16" s="1"/>
  <c r="C11" i="16"/>
  <c r="B11" i="16" s="1"/>
  <c r="K13" i="16"/>
  <c r="F11" i="16"/>
  <c r="L13" i="16"/>
  <c r="N11" i="16"/>
  <c r="J13" i="16"/>
  <c r="N13" i="16"/>
  <c r="I11" i="16"/>
  <c r="K11" i="16"/>
  <c r="G13" i="16"/>
  <c r="H13" i="16"/>
  <c r="F13" i="16"/>
  <c r="E13" i="16"/>
  <c r="J11" i="16"/>
  <c r="I13" i="16"/>
  <c r="H11" i="16"/>
  <c r="D13" i="16"/>
  <c r="G11" i="16"/>
  <c r="E11" i="16"/>
  <c r="D11" i="16"/>
  <c r="C13" i="16"/>
  <c r="B13" i="16" s="1"/>
  <c r="L11" i="16"/>
  <c r="H12" i="16"/>
  <c r="J12" i="16"/>
  <c r="G12" i="16"/>
  <c r="E12" i="16"/>
  <c r="D12" i="16"/>
  <c r="L12" i="16"/>
  <c r="K12" i="16"/>
  <c r="I12" i="16"/>
  <c r="N12" i="16"/>
  <c r="F12" i="16"/>
  <c r="C12" i="16"/>
  <c r="B12" i="16" s="1"/>
  <c r="H14" i="16"/>
  <c r="D14" i="16"/>
  <c r="G14" i="16"/>
  <c r="F14" i="16"/>
  <c r="N14" i="16"/>
  <c r="I14" i="16"/>
  <c r="J14" i="16"/>
  <c r="C14" i="16"/>
  <c r="B14" i="16" s="1"/>
  <c r="E14" i="16"/>
  <c r="L14" i="16"/>
  <c r="K14" i="16"/>
  <c r="I15" i="16"/>
  <c r="C15" i="16"/>
  <c r="B15" i="16" s="1"/>
  <c r="G15" i="16"/>
  <c r="F15" i="16"/>
  <c r="E15" i="16"/>
  <c r="D15" i="16"/>
  <c r="J15" i="16"/>
  <c r="K15" i="16"/>
  <c r="N15" i="16"/>
  <c r="H15" i="16"/>
  <c r="L15" i="16"/>
  <c r="E16" i="16"/>
  <c r="L16" i="16"/>
  <c r="K16" i="16"/>
  <c r="J16" i="16"/>
  <c r="G16" i="16"/>
  <c r="C16" i="16"/>
  <c r="B16" i="16" s="1"/>
  <c r="I16" i="16"/>
  <c r="F16" i="16"/>
  <c r="D16" i="16"/>
  <c r="N16" i="16"/>
  <c r="H16" i="16"/>
  <c r="L17" i="16"/>
  <c r="J17" i="16"/>
  <c r="F17" i="16"/>
  <c r="K17" i="16"/>
  <c r="G17" i="16"/>
  <c r="C17" i="16"/>
  <c r="B17" i="16" s="1"/>
  <c r="I17" i="16"/>
  <c r="E17" i="16"/>
  <c r="D17" i="16"/>
  <c r="H17" i="16"/>
  <c r="N17" i="16"/>
  <c r="K18" i="16"/>
  <c r="E18" i="16"/>
  <c r="C18" i="16"/>
  <c r="B18" i="16" s="1"/>
  <c r="D18" i="16"/>
  <c r="J18" i="16"/>
  <c r="L18" i="16"/>
  <c r="G18" i="16"/>
  <c r="H18" i="16"/>
  <c r="F18" i="16"/>
  <c r="N18" i="16"/>
  <c r="I18" i="16"/>
  <c r="F19" i="16"/>
  <c r="C19" i="16"/>
  <c r="B19" i="16" s="1"/>
  <c r="I19" i="16"/>
  <c r="N19" i="16"/>
  <c r="G19" i="16"/>
  <c r="J19" i="16"/>
  <c r="E19" i="16"/>
  <c r="D19" i="16"/>
  <c r="L19" i="16"/>
  <c r="K19" i="16"/>
  <c r="H19" i="16"/>
  <c r="G20" i="16"/>
  <c r="H20" i="16"/>
  <c r="C20" i="16"/>
  <c r="B20" i="16" s="1"/>
  <c r="N20" i="16"/>
  <c r="E20" i="16"/>
  <c r="L20" i="16"/>
  <c r="D20" i="16"/>
  <c r="K20" i="16"/>
  <c r="I20" i="16"/>
  <c r="F20" i="16"/>
  <c r="J20" i="16"/>
  <c r="C21" i="16"/>
  <c r="B21" i="16" s="1"/>
  <c r="I21" i="16"/>
  <c r="G21" i="16"/>
  <c r="F21" i="16"/>
  <c r="K21" i="16"/>
  <c r="J21" i="16"/>
  <c r="D21" i="16"/>
  <c r="E21" i="16"/>
  <c r="L21" i="16"/>
  <c r="H21" i="16"/>
  <c r="N21" i="16"/>
  <c r="I22" i="16"/>
  <c r="G22" i="16"/>
  <c r="D22" i="16"/>
  <c r="J22" i="16"/>
  <c r="H22" i="16"/>
  <c r="F22" i="16"/>
  <c r="L22" i="16"/>
  <c r="K22" i="16"/>
  <c r="N22" i="16"/>
  <c r="C22" i="16"/>
  <c r="B22" i="16" s="1"/>
  <c r="E22" i="16"/>
  <c r="L23" i="16"/>
  <c r="H23" i="16"/>
  <c r="N23" i="16"/>
  <c r="E23" i="16"/>
  <c r="K23" i="16"/>
  <c r="J23" i="16"/>
  <c r="I23" i="16"/>
  <c r="G23" i="16"/>
  <c r="D23" i="16"/>
  <c r="C23" i="16"/>
  <c r="B23" i="16" s="1"/>
  <c r="F23" i="16"/>
  <c r="E24" i="16"/>
  <c r="G24" i="16"/>
  <c r="F24" i="16"/>
  <c r="D24" i="16"/>
  <c r="C24" i="16"/>
  <c r="B24" i="16" s="1"/>
  <c r="L24" i="16"/>
  <c r="I24" i="16"/>
  <c r="H24" i="16"/>
  <c r="J24" i="16"/>
  <c r="K24" i="16"/>
  <c r="N24" i="16"/>
  <c r="J25" i="16"/>
  <c r="C25" i="16"/>
  <c r="B25" i="16" s="1"/>
  <c r="E25" i="16"/>
  <c r="H25" i="16"/>
  <c r="K25" i="16"/>
  <c r="F25" i="16"/>
  <c r="D25" i="16"/>
  <c r="N25" i="16"/>
  <c r="I25" i="16"/>
  <c r="G25" i="16"/>
  <c r="L25" i="16"/>
  <c r="J26" i="16"/>
  <c r="G26" i="16"/>
  <c r="L26" i="16"/>
  <c r="D26" i="16"/>
  <c r="E26" i="16"/>
  <c r="N26" i="16"/>
  <c r="I26" i="16"/>
  <c r="F26" i="16"/>
  <c r="K26" i="16"/>
  <c r="H26" i="16"/>
  <c r="C26" i="16"/>
  <c r="B26" i="16" s="1"/>
  <c r="F27" i="16"/>
  <c r="L27" i="16"/>
  <c r="H27" i="16"/>
  <c r="D27" i="16"/>
  <c r="G27" i="16"/>
  <c r="E27" i="16"/>
  <c r="C27" i="16"/>
  <c r="B27" i="16" s="1"/>
  <c r="N27" i="16"/>
  <c r="K27" i="16"/>
  <c r="I27" i="16"/>
  <c r="J27" i="16"/>
  <c r="N28" i="16"/>
  <c r="L28" i="16"/>
  <c r="C28" i="16"/>
  <c r="B28" i="16" s="1"/>
  <c r="K28" i="16"/>
  <c r="J28" i="16"/>
  <c r="H28" i="16"/>
  <c r="E28" i="16"/>
  <c r="D28" i="16"/>
  <c r="G28" i="16"/>
  <c r="F28" i="16"/>
  <c r="I28" i="16"/>
  <c r="D29" i="16"/>
  <c r="G29" i="16"/>
  <c r="C29" i="16"/>
  <c r="B29" i="16" s="1"/>
  <c r="K29" i="16"/>
  <c r="L29" i="16"/>
  <c r="N29" i="16"/>
  <c r="J29" i="16"/>
  <c r="I29" i="16"/>
  <c r="F29" i="16"/>
  <c r="E29" i="16"/>
  <c r="H29" i="16"/>
  <c r="H30" i="16"/>
  <c r="D30" i="16"/>
  <c r="K30" i="16"/>
  <c r="N30" i="16"/>
  <c r="F30" i="16"/>
  <c r="E30" i="16"/>
  <c r="J30" i="16"/>
  <c r="I30" i="16"/>
  <c r="C30" i="16"/>
  <c r="B30" i="16" s="1"/>
  <c r="G30" i="16"/>
  <c r="L30" i="16"/>
  <c r="L31" i="16"/>
  <c r="G31" i="16"/>
  <c r="D31" i="16"/>
  <c r="C31" i="16"/>
  <c r="B31" i="16" s="1"/>
  <c r="K31" i="16"/>
  <c r="I31" i="16"/>
  <c r="J31" i="16"/>
  <c r="H31" i="16"/>
  <c r="F31" i="16"/>
  <c r="N31" i="16"/>
  <c r="E31" i="16"/>
  <c r="G32" i="16"/>
  <c r="E32" i="16"/>
  <c r="D32" i="16"/>
  <c r="K32" i="16"/>
  <c r="H32" i="16"/>
  <c r="F32" i="16"/>
  <c r="L32" i="16"/>
  <c r="N32" i="16"/>
  <c r="C32" i="16"/>
  <c r="B32" i="16" s="1"/>
  <c r="J32" i="16"/>
  <c r="I32" i="16"/>
  <c r="D33" i="16"/>
  <c r="C33" i="16"/>
  <c r="B33" i="16" s="1"/>
  <c r="L33" i="16"/>
  <c r="G33" i="16"/>
  <c r="N33" i="16"/>
  <c r="K33" i="16"/>
  <c r="J33" i="16"/>
  <c r="E33" i="16"/>
  <c r="F33" i="16"/>
  <c r="I33" i="16"/>
  <c r="H33" i="16"/>
  <c r="C34" i="16"/>
  <c r="B34" i="16" s="1"/>
  <c r="J34" i="16"/>
  <c r="E34" i="16"/>
  <c r="L34" i="16"/>
  <c r="N34" i="16"/>
  <c r="G34" i="16"/>
  <c r="I34" i="16"/>
  <c r="H34" i="16"/>
  <c r="F34" i="16"/>
  <c r="D34" i="16"/>
  <c r="K34" i="16"/>
  <c r="D35" i="16"/>
  <c r="E35" i="16"/>
  <c r="L35" i="16"/>
  <c r="C35" i="16"/>
  <c r="B35" i="16" s="1"/>
  <c r="J35" i="16"/>
  <c r="H35" i="16"/>
  <c r="G35" i="16"/>
  <c r="I35" i="16"/>
  <c r="F35" i="16"/>
  <c r="N35" i="16"/>
  <c r="K35" i="16"/>
  <c r="N36" i="16"/>
  <c r="G36" i="16"/>
  <c r="K36" i="16"/>
  <c r="E36" i="16"/>
  <c r="H36" i="16"/>
  <c r="D36" i="16"/>
  <c r="C36" i="16"/>
  <c r="B36" i="16" s="1"/>
  <c r="L36" i="16"/>
  <c r="F36" i="16"/>
  <c r="J36" i="16"/>
  <c r="I36" i="16"/>
  <c r="G37" i="16"/>
  <c r="E37" i="16"/>
  <c r="N37" i="16"/>
  <c r="D37" i="16"/>
  <c r="C37" i="16"/>
  <c r="B37" i="16" s="1"/>
  <c r="K37" i="16"/>
  <c r="H37" i="16"/>
  <c r="F37" i="16"/>
  <c r="I37" i="16"/>
  <c r="J37" i="16"/>
  <c r="L37" i="16"/>
  <c r="J38" i="16"/>
  <c r="L38" i="16"/>
  <c r="I38" i="16"/>
  <c r="N38" i="16"/>
  <c r="K38" i="16"/>
  <c r="H38" i="16"/>
  <c r="F38" i="16"/>
  <c r="E38" i="16"/>
  <c r="C38" i="16"/>
  <c r="B38" i="16" s="1"/>
  <c r="G38" i="16"/>
  <c r="D38" i="16"/>
  <c r="E39" i="16"/>
  <c r="N39" i="16"/>
  <c r="K39" i="16"/>
  <c r="I39" i="16"/>
  <c r="J39" i="16"/>
  <c r="L39" i="16"/>
  <c r="D39" i="16"/>
  <c r="C39" i="16"/>
  <c r="B39" i="16" s="1"/>
  <c r="F39" i="16"/>
  <c r="H39" i="16"/>
  <c r="G39" i="16"/>
  <c r="N40" i="16"/>
  <c r="K40" i="16"/>
  <c r="F40" i="16"/>
  <c r="L40" i="16"/>
  <c r="J40" i="16"/>
  <c r="I40" i="16"/>
  <c r="G40" i="16"/>
  <c r="E40" i="16"/>
  <c r="C40" i="16"/>
  <c r="B40" i="16" s="1"/>
  <c r="H40" i="16"/>
  <c r="D40" i="16"/>
  <c r="N41" i="16"/>
  <c r="K41" i="16"/>
  <c r="J41" i="16"/>
  <c r="C41" i="16"/>
  <c r="B41" i="16" s="1"/>
  <c r="G41" i="16"/>
  <c r="E41" i="16"/>
  <c r="D41" i="16"/>
  <c r="I41" i="16"/>
  <c r="F41" i="16"/>
  <c r="L41" i="16"/>
  <c r="H41" i="16"/>
  <c r="J42" i="16"/>
  <c r="I42" i="16"/>
  <c r="G42" i="16"/>
  <c r="H42" i="16"/>
  <c r="D42" i="16"/>
  <c r="C42" i="16"/>
  <c r="B42" i="16" s="1"/>
  <c r="E42" i="16"/>
  <c r="L42" i="16"/>
  <c r="N42" i="16"/>
  <c r="K42" i="16"/>
  <c r="F42" i="16"/>
  <c r="F43" i="16"/>
  <c r="H43" i="16"/>
  <c r="L43" i="16"/>
  <c r="K43" i="16"/>
  <c r="J43" i="16"/>
  <c r="D43" i="16"/>
  <c r="G43" i="16"/>
  <c r="E43" i="16"/>
  <c r="I43" i="16"/>
  <c r="C43" i="16"/>
  <c r="B43" i="16" s="1"/>
  <c r="N43" i="16"/>
  <c r="D44" i="16"/>
  <c r="F44" i="16"/>
  <c r="J44" i="16"/>
  <c r="I44" i="16"/>
  <c r="G44" i="16"/>
  <c r="C44" i="16"/>
  <c r="B44" i="16" s="1"/>
  <c r="H44" i="16"/>
  <c r="N44" i="16"/>
  <c r="E44" i="16"/>
  <c r="L44" i="16"/>
  <c r="K44" i="16"/>
  <c r="D45" i="16"/>
  <c r="L45" i="16"/>
  <c r="H45" i="16"/>
  <c r="E45" i="16"/>
  <c r="C45" i="16"/>
  <c r="B45" i="16" s="1"/>
  <c r="N45" i="16"/>
  <c r="K45" i="16"/>
  <c r="J45" i="16"/>
  <c r="G45" i="16"/>
  <c r="I45" i="16"/>
  <c r="F45" i="16"/>
  <c r="E46" i="16"/>
  <c r="K46" i="16"/>
  <c r="C46" i="16"/>
  <c r="B46" i="16" s="1"/>
  <c r="H46" i="16"/>
  <c r="F46" i="16"/>
  <c r="I46" i="16"/>
  <c r="N46" i="16"/>
  <c r="G46" i="16"/>
  <c r="D46" i="16"/>
  <c r="L46" i="16"/>
  <c r="J46" i="16"/>
  <c r="C47" i="16"/>
  <c r="B47" i="16" s="1"/>
  <c r="E47" i="16"/>
  <c r="K47" i="16"/>
  <c r="L47" i="16"/>
  <c r="D47" i="16"/>
  <c r="I47" i="16"/>
  <c r="H47" i="16"/>
  <c r="G47" i="16"/>
  <c r="N47" i="16"/>
  <c r="J47" i="16"/>
  <c r="F47" i="16"/>
  <c r="G48" i="16"/>
  <c r="I48" i="16"/>
  <c r="F48" i="16"/>
  <c r="K48" i="16"/>
  <c r="J48" i="16"/>
  <c r="E48" i="16"/>
  <c r="C48" i="16"/>
  <c r="B48" i="16" s="1"/>
  <c r="H48" i="16"/>
  <c r="N48" i="16"/>
  <c r="L48" i="16"/>
  <c r="D48" i="16"/>
  <c r="L49" i="16"/>
  <c r="F49" i="16"/>
  <c r="G49" i="16"/>
  <c r="K49" i="16"/>
  <c r="C49" i="16"/>
  <c r="B49" i="16" s="1"/>
  <c r="E49" i="16"/>
  <c r="D49" i="16"/>
  <c r="N49" i="16"/>
  <c r="J49" i="16"/>
  <c r="I49" i="16"/>
  <c r="H49" i="16"/>
  <c r="L50" i="16"/>
  <c r="N50" i="16"/>
  <c r="K50" i="16"/>
  <c r="D50" i="16"/>
  <c r="E50" i="16"/>
  <c r="C50" i="16"/>
  <c r="B50" i="16" s="1"/>
  <c r="H50" i="16"/>
  <c r="I50" i="16"/>
  <c r="G50" i="16"/>
  <c r="F50" i="16"/>
  <c r="J50" i="16"/>
  <c r="I51" i="16"/>
  <c r="G51" i="16"/>
  <c r="F51" i="16"/>
  <c r="H51" i="16"/>
  <c r="K51" i="16"/>
  <c r="D51" i="16"/>
  <c r="E51" i="16"/>
  <c r="C51" i="16"/>
  <c r="B51" i="16" s="1"/>
  <c r="N51" i="16"/>
  <c r="J51" i="16"/>
  <c r="L51" i="16"/>
  <c r="G52" i="16"/>
  <c r="K52" i="16"/>
  <c r="F52" i="16"/>
  <c r="L52" i="16"/>
  <c r="J52" i="16"/>
  <c r="I52" i="16"/>
  <c r="E52" i="16"/>
  <c r="H52" i="16"/>
  <c r="D52" i="16"/>
  <c r="N52" i="16"/>
  <c r="C52" i="16"/>
  <c r="B52" i="16" s="1"/>
  <c r="I53" i="16"/>
  <c r="L53" i="16"/>
  <c r="H53" i="16"/>
  <c r="G53" i="16"/>
  <c r="D53" i="16"/>
  <c r="C53" i="16"/>
  <c r="B53" i="16" s="1"/>
  <c r="J53" i="16"/>
  <c r="E53" i="16"/>
  <c r="N53" i="16"/>
  <c r="F53" i="16"/>
  <c r="K53" i="16"/>
  <c r="H54" i="16"/>
  <c r="N54" i="16"/>
  <c r="D54" i="16"/>
  <c r="L54" i="16"/>
  <c r="K54" i="16"/>
  <c r="G54" i="16"/>
  <c r="J54" i="16"/>
  <c r="C54" i="16"/>
  <c r="B54" i="16" s="1"/>
  <c r="I54" i="16"/>
  <c r="F54" i="16"/>
  <c r="E54" i="16"/>
  <c r="G55" i="16"/>
  <c r="J55" i="16"/>
  <c r="N55" i="16"/>
  <c r="K55" i="16"/>
  <c r="F55" i="16"/>
  <c r="H55" i="16"/>
  <c r="I55" i="16"/>
  <c r="L55" i="16"/>
  <c r="D55" i="16"/>
  <c r="C55" i="16"/>
  <c r="B55" i="16" s="1"/>
  <c r="E55" i="16"/>
  <c r="N56" i="16"/>
  <c r="I56" i="16"/>
  <c r="H56" i="16"/>
  <c r="L56" i="16"/>
  <c r="K56" i="16"/>
  <c r="D56" i="16"/>
  <c r="J56" i="16"/>
  <c r="C56" i="16"/>
  <c r="B56" i="16" s="1"/>
  <c r="F56" i="16"/>
  <c r="E56" i="16"/>
  <c r="G56" i="16"/>
  <c r="N57" i="16"/>
  <c r="L57" i="16"/>
  <c r="F57" i="16"/>
  <c r="I57" i="16"/>
  <c r="H57" i="16"/>
  <c r="E57" i="16"/>
  <c r="D57" i="16"/>
  <c r="C57" i="16"/>
  <c r="B57" i="16" s="1"/>
  <c r="K57" i="16"/>
  <c r="J57" i="16"/>
  <c r="G57" i="16"/>
  <c r="K58" i="16"/>
  <c r="D58" i="16"/>
  <c r="C58" i="16"/>
  <c r="B58" i="16" s="1"/>
  <c r="J58" i="16"/>
  <c r="I58" i="16"/>
  <c r="L58" i="16"/>
  <c r="H58" i="16"/>
  <c r="G58" i="16"/>
  <c r="N58" i="16"/>
  <c r="F58" i="16"/>
  <c r="E58" i="16"/>
  <c r="N59" i="16"/>
  <c r="E59" i="16"/>
  <c r="H59" i="16"/>
  <c r="D59" i="16"/>
  <c r="I59" i="16"/>
  <c r="K59" i="16"/>
  <c r="J59" i="16"/>
  <c r="L59" i="16"/>
  <c r="G59" i="16"/>
  <c r="C59" i="16"/>
  <c r="B59" i="16" s="1"/>
  <c r="F59" i="16"/>
  <c r="N60" i="16"/>
  <c r="J60" i="16"/>
  <c r="D60" i="16"/>
  <c r="C60" i="16"/>
  <c r="B60" i="16" s="1"/>
  <c r="L60" i="16"/>
  <c r="G60" i="16"/>
  <c r="K60" i="16"/>
  <c r="H60" i="16"/>
  <c r="F60" i="16"/>
  <c r="E60" i="16"/>
  <c r="I60" i="16"/>
  <c r="H61" i="16"/>
  <c r="L61" i="16"/>
  <c r="J61" i="16"/>
  <c r="D61" i="16"/>
  <c r="N61" i="16"/>
  <c r="K61" i="16"/>
  <c r="I61" i="16"/>
  <c r="E61" i="16"/>
  <c r="F61" i="16"/>
  <c r="G61" i="16"/>
  <c r="C61" i="16"/>
  <c r="B61" i="16" s="1"/>
  <c r="F62" i="16"/>
  <c r="E62" i="16"/>
  <c r="L62" i="16"/>
  <c r="J62" i="16"/>
  <c r="N62" i="16"/>
  <c r="I62" i="16"/>
  <c r="H62" i="16"/>
  <c r="G62" i="16"/>
  <c r="D62" i="16"/>
  <c r="K62" i="16"/>
  <c r="C62" i="16"/>
  <c r="B62" i="16" s="1"/>
  <c r="L63" i="16"/>
  <c r="C63" i="16"/>
  <c r="B63" i="16" s="1"/>
  <c r="D63" i="16"/>
  <c r="I63" i="16"/>
  <c r="N63" i="16"/>
  <c r="K63" i="16"/>
  <c r="J63" i="16"/>
  <c r="G63" i="16"/>
  <c r="H63" i="16"/>
  <c r="F63" i="16"/>
  <c r="E63" i="16"/>
  <c r="G64" i="16"/>
  <c r="F64" i="16"/>
  <c r="N64" i="16"/>
  <c r="K64" i="16"/>
  <c r="J64" i="16"/>
  <c r="H64" i="16"/>
  <c r="D64" i="16"/>
  <c r="C64" i="16"/>
  <c r="B64" i="16" s="1"/>
  <c r="L64" i="16"/>
  <c r="E64" i="16"/>
  <c r="I64" i="16"/>
  <c r="N65" i="16"/>
  <c r="G65" i="16"/>
  <c r="C65" i="16"/>
  <c r="B65" i="16" s="1"/>
  <c r="E65" i="16"/>
  <c r="D65" i="16"/>
  <c r="J65" i="16"/>
  <c r="I65" i="16"/>
  <c r="H65" i="16"/>
  <c r="F65" i="16"/>
  <c r="L65" i="16"/>
  <c r="K65" i="16"/>
  <c r="H66" i="16"/>
  <c r="I66" i="16"/>
  <c r="K66" i="16"/>
  <c r="L66" i="16"/>
  <c r="G66" i="16"/>
  <c r="N66" i="16"/>
  <c r="F66" i="16"/>
  <c r="E66" i="16"/>
  <c r="D66" i="16"/>
  <c r="C66" i="16"/>
  <c r="B66" i="16" s="1"/>
  <c r="J66" i="16"/>
  <c r="L67" i="16"/>
  <c r="K67" i="16"/>
  <c r="J67" i="16"/>
  <c r="F67" i="16"/>
  <c r="G67" i="16"/>
  <c r="E67" i="16"/>
  <c r="N67" i="16"/>
  <c r="C67" i="16"/>
  <c r="B67" i="16" s="1"/>
  <c r="D67" i="16"/>
  <c r="H67" i="16"/>
  <c r="I67" i="16"/>
  <c r="K68" i="16"/>
  <c r="I68" i="16"/>
  <c r="F68" i="16"/>
  <c r="E68" i="16"/>
  <c r="J68" i="16"/>
  <c r="H68" i="16"/>
  <c r="L68" i="16"/>
  <c r="C68" i="16"/>
  <c r="B68" i="16" s="1"/>
  <c r="N68" i="16"/>
  <c r="G68" i="16"/>
  <c r="D68" i="16"/>
  <c r="G69" i="16"/>
  <c r="L69" i="16"/>
  <c r="J69" i="16"/>
  <c r="D69" i="16"/>
  <c r="N69" i="16"/>
  <c r="C69" i="16"/>
  <c r="B69" i="16" s="1"/>
  <c r="I69" i="16"/>
  <c r="H69" i="16"/>
  <c r="F69" i="16"/>
  <c r="K69" i="16"/>
  <c r="E69" i="16"/>
  <c r="N70" i="16"/>
  <c r="J70" i="16"/>
  <c r="I70" i="16"/>
  <c r="F70" i="16"/>
  <c r="E70" i="16"/>
  <c r="H70" i="16"/>
  <c r="D70" i="16"/>
  <c r="C70" i="16"/>
  <c r="B70" i="16" s="1"/>
  <c r="G70" i="16"/>
  <c r="K70" i="16"/>
  <c r="L70" i="16"/>
  <c r="H71" i="16"/>
  <c r="F71" i="16"/>
  <c r="E71" i="16"/>
  <c r="K71" i="16"/>
  <c r="C71" i="16"/>
  <c r="B71" i="16" s="1"/>
  <c r="J71" i="16"/>
  <c r="N71" i="16"/>
  <c r="L71" i="16"/>
  <c r="G71" i="16"/>
  <c r="I71" i="16"/>
  <c r="D71" i="16"/>
  <c r="N72" i="16"/>
  <c r="I72" i="16"/>
  <c r="K72" i="16"/>
  <c r="H72" i="16"/>
  <c r="C72" i="16"/>
  <c r="B72" i="16" s="1"/>
  <c r="G72" i="16"/>
  <c r="F72" i="16"/>
  <c r="E72" i="16"/>
  <c r="L72" i="16"/>
  <c r="J72" i="16"/>
  <c r="D72" i="16"/>
  <c r="C73" i="16"/>
  <c r="B73" i="16" s="1"/>
  <c r="K73" i="16"/>
  <c r="D73" i="16"/>
  <c r="H73" i="16"/>
  <c r="J73" i="16"/>
  <c r="N73" i="16"/>
  <c r="L73" i="16"/>
  <c r="E73" i="16"/>
  <c r="I73" i="16"/>
  <c r="G73" i="16"/>
  <c r="F73" i="16"/>
  <c r="K74" i="16"/>
  <c r="C74" i="16"/>
  <c r="B74" i="16" s="1"/>
  <c r="E74" i="16"/>
  <c r="I74" i="16"/>
  <c r="D74" i="16"/>
  <c r="F74" i="16"/>
  <c r="L74" i="16"/>
  <c r="J74" i="16"/>
  <c r="G74" i="16"/>
  <c r="N74" i="16"/>
  <c r="H74" i="16"/>
  <c r="E75" i="16"/>
  <c r="H75" i="16"/>
  <c r="D75" i="16"/>
  <c r="J75" i="16"/>
  <c r="L75" i="16"/>
  <c r="F75" i="16"/>
  <c r="N75" i="16"/>
  <c r="C75" i="16"/>
  <c r="B75" i="16" s="1"/>
  <c r="I75" i="16"/>
  <c r="G75" i="16"/>
  <c r="K75" i="16"/>
  <c r="D76" i="16"/>
  <c r="G76" i="16"/>
  <c r="E76" i="16"/>
  <c r="N76" i="16"/>
  <c r="K76" i="16"/>
  <c r="H76" i="16"/>
  <c r="J76" i="16"/>
  <c r="I76" i="16"/>
  <c r="F76" i="16"/>
  <c r="C76" i="16"/>
  <c r="B76" i="16" s="1"/>
  <c r="L76" i="16"/>
  <c r="I77" i="16"/>
  <c r="G77" i="16"/>
  <c r="N77" i="16"/>
  <c r="K77" i="16"/>
  <c r="F77" i="16"/>
  <c r="D77" i="16"/>
  <c r="J77" i="16"/>
  <c r="E77" i="16"/>
  <c r="L77" i="16"/>
  <c r="C77" i="16"/>
  <c r="B77" i="16" s="1"/>
  <c r="H77" i="16"/>
  <c r="N78" i="16"/>
  <c r="K78" i="16"/>
  <c r="D78" i="16"/>
  <c r="C78" i="16"/>
  <c r="B78" i="16" s="1"/>
  <c r="L78" i="16"/>
  <c r="H78" i="16"/>
  <c r="G78" i="16"/>
  <c r="J78" i="16"/>
  <c r="F78" i="16"/>
  <c r="E78" i="16"/>
  <c r="I78" i="16"/>
  <c r="F79" i="16"/>
  <c r="G79" i="16"/>
  <c r="C79" i="16"/>
  <c r="B79" i="16" s="1"/>
  <c r="D79" i="16"/>
  <c r="L79" i="16"/>
  <c r="H79" i="16"/>
  <c r="J79" i="16"/>
  <c r="K79" i="16"/>
  <c r="N79" i="16"/>
  <c r="I79" i="16"/>
  <c r="E79" i="16"/>
  <c r="G80" i="16"/>
  <c r="I80" i="16"/>
  <c r="H80" i="16"/>
  <c r="D80" i="16"/>
  <c r="C80" i="16"/>
  <c r="B80" i="16" s="1"/>
  <c r="E80" i="16"/>
  <c r="L80" i="16"/>
  <c r="J80" i="16"/>
  <c r="K80" i="16"/>
  <c r="N80" i="16"/>
  <c r="F80" i="16"/>
  <c r="N81" i="16"/>
  <c r="H81" i="16"/>
  <c r="K81" i="16"/>
  <c r="G81" i="16"/>
  <c r="I81" i="16"/>
  <c r="C81" i="16"/>
  <c r="B81" i="16" s="1"/>
  <c r="J81" i="16"/>
  <c r="D81" i="16"/>
  <c r="L81" i="16"/>
  <c r="F81" i="16"/>
  <c r="E81" i="16"/>
  <c r="K82" i="16"/>
  <c r="I82" i="16"/>
  <c r="N82" i="16"/>
  <c r="G82" i="16"/>
  <c r="L82" i="16"/>
  <c r="E82" i="16"/>
  <c r="J82" i="16"/>
  <c r="H82" i="16"/>
  <c r="C82" i="16"/>
  <c r="B82" i="16" s="1"/>
  <c r="F82" i="16"/>
  <c r="D82" i="16"/>
  <c r="L83" i="16"/>
  <c r="G83" i="16"/>
  <c r="E83" i="16"/>
  <c r="H83" i="16"/>
  <c r="D83" i="16"/>
  <c r="K83" i="16"/>
  <c r="I83" i="16"/>
  <c r="F83" i="16"/>
  <c r="N83" i="16"/>
  <c r="J83" i="16"/>
  <c r="C83" i="16"/>
  <c r="B83" i="16" s="1"/>
  <c r="J84" i="16"/>
  <c r="C84" i="16"/>
  <c r="B84" i="16" s="1"/>
  <c r="D84" i="16"/>
  <c r="L84" i="16"/>
  <c r="H84" i="16"/>
  <c r="F84" i="16"/>
  <c r="G84" i="16"/>
  <c r="N84" i="16"/>
  <c r="K84" i="16"/>
  <c r="I84" i="16"/>
  <c r="E84" i="16"/>
  <c r="D85" i="16"/>
  <c r="I85" i="16"/>
  <c r="G85" i="16"/>
  <c r="J85" i="16"/>
  <c r="E85" i="16"/>
  <c r="F85" i="16"/>
  <c r="C85" i="16"/>
  <c r="B85" i="16" s="1"/>
  <c r="H85" i="16"/>
  <c r="N85" i="16"/>
  <c r="L85" i="16"/>
  <c r="K85" i="16"/>
  <c r="E86" i="16"/>
  <c r="F86" i="16"/>
  <c r="N86" i="16"/>
  <c r="K86" i="16"/>
  <c r="C86" i="16"/>
  <c r="B86" i="16" s="1"/>
  <c r="H86" i="16"/>
  <c r="D86" i="16"/>
  <c r="I86" i="16"/>
  <c r="G86" i="16"/>
  <c r="L86" i="16"/>
  <c r="J86" i="16"/>
  <c r="L87" i="16"/>
  <c r="I87" i="16"/>
  <c r="J87" i="16"/>
  <c r="H87" i="16"/>
  <c r="G87" i="16"/>
  <c r="K87" i="16"/>
  <c r="C87" i="16"/>
  <c r="B87" i="16" s="1"/>
  <c r="F87" i="16"/>
  <c r="E87" i="16"/>
  <c r="D87" i="16"/>
  <c r="N87" i="16"/>
  <c r="G88" i="16"/>
  <c r="D88" i="16"/>
  <c r="E88" i="16"/>
  <c r="I88" i="16"/>
  <c r="H88" i="16"/>
  <c r="F88" i="16"/>
  <c r="L88" i="16"/>
  <c r="C88" i="16"/>
  <c r="B88" i="16" s="1"/>
  <c r="N88" i="16"/>
  <c r="K88" i="16"/>
  <c r="J88" i="16"/>
  <c r="J89" i="16"/>
  <c r="D89" i="16"/>
  <c r="G89" i="16"/>
  <c r="L89" i="16"/>
  <c r="K89" i="16"/>
  <c r="C89" i="16"/>
  <c r="B89" i="16" s="1"/>
  <c r="H89" i="16"/>
  <c r="N89" i="16"/>
  <c r="I89" i="16"/>
  <c r="E89" i="16"/>
  <c r="F89" i="16"/>
  <c r="F90" i="16"/>
  <c r="C90" i="16"/>
  <c r="B90" i="16" s="1"/>
  <c r="D90" i="16"/>
  <c r="L90" i="16"/>
  <c r="K90" i="16"/>
  <c r="I90" i="16"/>
  <c r="G90" i="16"/>
  <c r="J90" i="16"/>
  <c r="E90" i="16"/>
  <c r="N90" i="16"/>
  <c r="H90" i="16"/>
  <c r="G91" i="16"/>
  <c r="L91" i="16"/>
  <c r="J91" i="16"/>
  <c r="E91" i="16"/>
  <c r="I91" i="16"/>
  <c r="F91" i="16"/>
  <c r="N91" i="16"/>
  <c r="H91" i="16"/>
  <c r="C91" i="16"/>
  <c r="B91" i="16" s="1"/>
  <c r="K91" i="16"/>
  <c r="D91" i="16"/>
  <c r="J92" i="16"/>
  <c r="H92" i="16"/>
  <c r="C92" i="16"/>
  <c r="B92" i="16" s="1"/>
  <c r="I92" i="16"/>
  <c r="N92" i="16"/>
  <c r="K92" i="16"/>
  <c r="G92" i="16"/>
  <c r="F92" i="16"/>
  <c r="E92" i="16"/>
  <c r="L92" i="16"/>
  <c r="D92" i="16"/>
  <c r="BE13" i="15"/>
  <c r="BD13" i="15" s="1"/>
  <c r="AL13" i="15" s="1"/>
  <c r="BE12" i="15"/>
  <c r="BD12" i="15" s="1"/>
  <c r="AL12" i="15" s="1"/>
  <c r="BE10" i="15"/>
  <c r="BD10" i="15" s="1"/>
  <c r="AL10" i="15" s="1"/>
  <c r="BE11" i="15"/>
  <c r="BD11" i="15" s="1"/>
  <c r="AL11" i="15" s="1"/>
  <c r="BE21" i="15"/>
  <c r="BD21" i="15" s="1"/>
  <c r="AL21" i="15" s="1"/>
  <c r="BE203" i="15"/>
  <c r="BE187" i="15"/>
  <c r="BE171" i="15"/>
  <c r="BE155" i="15"/>
  <c r="BE139" i="15"/>
  <c r="BE123" i="15"/>
  <c r="BE107" i="15"/>
  <c r="BE189" i="15"/>
  <c r="BE173" i="15"/>
  <c r="BE157" i="15"/>
  <c r="BE141" i="15"/>
  <c r="BE125" i="15"/>
  <c r="BE109" i="15"/>
  <c r="BE192" i="15"/>
  <c r="BE182" i="15"/>
  <c r="BE154" i="15"/>
  <c r="BE132" i="15"/>
  <c r="BE104" i="15"/>
  <c r="BE183" i="15"/>
  <c r="BE174" i="15"/>
  <c r="BE162" i="15"/>
  <c r="BE133" i="15"/>
  <c r="BE113" i="15"/>
  <c r="BE105" i="15"/>
  <c r="BE95" i="15"/>
  <c r="BE193" i="15"/>
  <c r="BE178" i="15"/>
  <c r="BE148" i="15"/>
  <c r="BE134" i="15"/>
  <c r="BE116" i="15"/>
  <c r="BE111" i="15"/>
  <c r="BE164" i="15"/>
  <c r="BE158" i="15"/>
  <c r="BE149" i="15"/>
  <c r="BE135" i="15"/>
  <c r="BE127" i="15"/>
  <c r="BE96" i="15"/>
  <c r="BE176" i="15"/>
  <c r="BE153" i="15"/>
  <c r="BE120" i="15"/>
  <c r="BE110" i="15"/>
  <c r="BE159" i="15"/>
  <c r="BE172" i="15"/>
  <c r="BE146" i="15"/>
  <c r="BE140" i="15"/>
  <c r="BE118" i="15"/>
  <c r="BE194" i="15"/>
  <c r="BE190" i="15"/>
  <c r="BE185" i="15"/>
  <c r="BE180" i="15"/>
  <c r="BE145" i="15"/>
  <c r="BE114" i="15"/>
  <c r="BE106" i="15"/>
  <c r="BE167" i="15"/>
  <c r="BE168" i="15"/>
  <c r="BE126" i="15"/>
  <c r="BE98" i="15"/>
  <c r="BE94" i="15"/>
  <c r="BE191" i="15"/>
  <c r="BE175" i="15"/>
  <c r="BE169" i="15"/>
  <c r="BE163" i="15"/>
  <c r="BE150" i="15"/>
  <c r="BE136" i="15"/>
  <c r="BE130" i="15"/>
  <c r="BE170" i="15"/>
  <c r="BE122" i="15"/>
  <c r="BE177" i="15"/>
  <c r="BE165" i="15"/>
  <c r="BE128" i="15"/>
  <c r="BE124" i="15"/>
  <c r="BE117" i="15"/>
  <c r="BE166" i="15"/>
  <c r="BE99" i="15"/>
  <c r="BE186" i="15"/>
  <c r="BE137" i="15"/>
  <c r="BE129" i="15"/>
  <c r="BE181" i="15"/>
  <c r="BE161" i="15"/>
  <c r="BE195" i="15"/>
  <c r="BE121" i="15"/>
  <c r="BE142" i="15"/>
  <c r="BE131" i="15"/>
  <c r="BE101" i="15"/>
  <c r="BE4" i="15"/>
  <c r="BD4" i="15" s="1"/>
  <c r="AL4" i="15" s="1"/>
  <c r="BE102" i="15"/>
  <c r="BE108" i="15"/>
  <c r="BE112" i="15"/>
  <c r="BE119" i="15"/>
  <c r="BE197" i="15"/>
  <c r="BE147" i="15"/>
  <c r="BE151" i="15"/>
  <c r="BE199" i="15"/>
  <c r="BE200" i="15"/>
  <c r="BE97" i="15"/>
  <c r="BE152" i="15"/>
  <c r="BE202" i="15"/>
  <c r="BE196" i="15"/>
  <c r="BE103" i="15"/>
  <c r="BE143" i="15"/>
  <c r="BE198" i="15"/>
  <c r="BE179" i="15"/>
  <c r="BE100" i="15"/>
  <c r="BE156" i="15"/>
  <c r="BE184" i="15"/>
  <c r="BE115" i="15"/>
  <c r="BE138" i="15"/>
  <c r="BE188" i="15"/>
  <c r="BE144" i="15"/>
  <c r="BE201" i="15"/>
  <c r="BE160" i="15"/>
  <c r="BE23" i="15"/>
  <c r="BD23" i="15" s="1"/>
  <c r="AL23" i="15" s="1"/>
  <c r="BE24" i="15"/>
  <c r="BD24" i="15" s="1"/>
  <c r="AL24" i="15" s="1"/>
  <c r="BE25" i="15"/>
  <c r="BD25" i="15" s="1"/>
  <c r="AL25" i="15" s="1"/>
  <c r="BE26" i="15"/>
  <c r="BD26" i="15" s="1"/>
  <c r="AL26" i="15" s="1"/>
  <c r="BE27" i="15"/>
  <c r="BD27" i="15" s="1"/>
  <c r="AL27" i="15" s="1"/>
  <c r="BE28" i="15"/>
  <c r="BD28" i="15" s="1"/>
  <c r="AL28" i="15" s="1"/>
  <c r="BE29" i="15"/>
  <c r="BD29" i="15" s="1"/>
  <c r="AL29" i="15" s="1"/>
  <c r="BE30" i="15"/>
  <c r="BD30" i="15" s="1"/>
  <c r="AL30" i="15" s="1"/>
  <c r="BE31" i="15"/>
  <c r="BD31" i="15" s="1"/>
  <c r="AL31" i="15" s="1"/>
  <c r="BE32" i="15"/>
  <c r="BD32" i="15" s="1"/>
  <c r="AL32" i="15" s="1"/>
  <c r="BE33" i="15"/>
  <c r="BD33" i="15" s="1"/>
  <c r="AL33" i="15" s="1"/>
  <c r="BE34" i="15"/>
  <c r="BD34" i="15" s="1"/>
  <c r="AL34" i="15" s="1"/>
  <c r="BE35" i="15"/>
  <c r="BD35" i="15" s="1"/>
  <c r="AL35" i="15" s="1"/>
  <c r="BE36" i="15"/>
  <c r="BD36" i="15" s="1"/>
  <c r="AL36" i="15" s="1"/>
  <c r="BE37" i="15"/>
  <c r="BD37" i="15" s="1"/>
  <c r="AL37" i="15" s="1"/>
  <c r="BE38" i="15"/>
  <c r="BD38" i="15" s="1"/>
  <c r="AL38" i="15" s="1"/>
  <c r="BE39" i="15"/>
  <c r="BD39" i="15" s="1"/>
  <c r="AL39" i="15" s="1"/>
  <c r="BE40" i="15"/>
  <c r="BD40" i="15" s="1"/>
  <c r="AL40" i="15" s="1"/>
  <c r="BE41" i="15"/>
  <c r="BD41" i="15" s="1"/>
  <c r="AL41" i="15" s="1"/>
  <c r="BE42" i="15"/>
  <c r="BD42" i="15" s="1"/>
  <c r="AL42" i="15" s="1"/>
  <c r="BE43" i="15"/>
  <c r="BD43" i="15" s="1"/>
  <c r="AL43" i="15" s="1"/>
  <c r="BE44" i="15"/>
  <c r="BD44" i="15" s="1"/>
  <c r="AL44" i="15" s="1"/>
  <c r="BE45" i="15"/>
  <c r="BD45" i="15" s="1"/>
  <c r="AL45" i="15" s="1"/>
  <c r="BE46" i="15"/>
  <c r="BD46" i="15" s="1"/>
  <c r="AL46" i="15" s="1"/>
  <c r="BE47" i="15"/>
  <c r="BD47" i="15" s="1"/>
  <c r="AL47" i="15" s="1"/>
  <c r="BE48" i="15"/>
  <c r="BD48" i="15" s="1"/>
  <c r="AL48" i="15" s="1"/>
  <c r="BE49" i="15"/>
  <c r="BD49" i="15" s="1"/>
  <c r="AL49" i="15" s="1"/>
  <c r="BE50" i="15"/>
  <c r="BD50" i="15" s="1"/>
  <c r="AL50" i="15" s="1"/>
  <c r="BE51" i="15"/>
  <c r="BD51" i="15" s="1"/>
  <c r="AL51" i="15" s="1"/>
  <c r="BE52" i="15"/>
  <c r="BD52" i="15" s="1"/>
  <c r="AL52" i="15" s="1"/>
  <c r="BE53" i="15"/>
  <c r="BD53" i="15" s="1"/>
  <c r="AL53" i="15" s="1"/>
  <c r="BE54" i="15"/>
  <c r="BD54" i="15" s="1"/>
  <c r="AL54" i="15" s="1"/>
  <c r="BE55" i="15"/>
  <c r="BD55" i="15" s="1"/>
  <c r="AL55" i="15" s="1"/>
  <c r="BE56" i="15"/>
  <c r="BD56" i="15" s="1"/>
  <c r="AL56" i="15" s="1"/>
  <c r="BE57" i="15"/>
  <c r="BD57" i="15" s="1"/>
  <c r="AL57" i="15" s="1"/>
  <c r="BE58" i="15"/>
  <c r="BD58" i="15" s="1"/>
  <c r="AL58" i="15" s="1"/>
  <c r="BE59" i="15"/>
  <c r="BD59" i="15" s="1"/>
  <c r="AL59" i="15" s="1"/>
  <c r="BE60" i="15"/>
  <c r="BD60" i="15" s="1"/>
  <c r="AL60" i="15" s="1"/>
  <c r="BE61" i="15"/>
  <c r="BD61" i="15" s="1"/>
  <c r="AL61" i="15" s="1"/>
  <c r="BE62" i="15"/>
  <c r="BD62" i="15" s="1"/>
  <c r="AL62" i="15" s="1"/>
  <c r="BE63" i="15"/>
  <c r="BD63" i="15" s="1"/>
  <c r="AL63" i="15" s="1"/>
  <c r="BE64" i="15"/>
  <c r="BD64" i="15" s="1"/>
  <c r="AL64" i="15" s="1"/>
  <c r="BE65" i="15"/>
  <c r="BD65" i="15" s="1"/>
  <c r="AL65" i="15" s="1"/>
  <c r="BE66" i="15"/>
  <c r="BD66" i="15" s="1"/>
  <c r="AL66" i="15" s="1"/>
  <c r="BE67" i="15"/>
  <c r="BD67" i="15" s="1"/>
  <c r="AL67" i="15" s="1"/>
  <c r="BE68" i="15"/>
  <c r="BD68" i="15" s="1"/>
  <c r="AL68" i="15" s="1"/>
  <c r="BE69" i="15"/>
  <c r="BD69" i="15" s="1"/>
  <c r="AL69" i="15" s="1"/>
  <c r="BE70" i="15"/>
  <c r="BD70" i="15" s="1"/>
  <c r="AL70" i="15" s="1"/>
  <c r="BE71" i="15"/>
  <c r="BD71" i="15" s="1"/>
  <c r="AL71" i="15" s="1"/>
  <c r="BE72" i="15"/>
  <c r="BD72" i="15" s="1"/>
  <c r="AL72" i="15" s="1"/>
  <c r="BE73" i="15"/>
  <c r="BD73" i="15" s="1"/>
  <c r="AL73" i="15" s="1"/>
  <c r="BE74" i="15"/>
  <c r="BD74" i="15" s="1"/>
  <c r="AL74" i="15" s="1"/>
  <c r="BE75" i="15"/>
  <c r="BD75" i="15" s="1"/>
  <c r="AL75" i="15" s="1"/>
  <c r="BE76" i="15"/>
  <c r="BD76" i="15" s="1"/>
  <c r="AL76" i="15" s="1"/>
  <c r="BE77" i="15"/>
  <c r="BD77" i="15" s="1"/>
  <c r="AL77" i="15" s="1"/>
  <c r="BE78" i="15"/>
  <c r="BD78" i="15" s="1"/>
  <c r="AL78" i="15" s="1"/>
  <c r="BE79" i="15"/>
  <c r="BD79" i="15" s="1"/>
  <c r="AL79" i="15" s="1"/>
  <c r="BE80" i="15"/>
  <c r="BD80" i="15" s="1"/>
  <c r="AL80" i="15" s="1"/>
  <c r="BE81" i="15"/>
  <c r="BD81" i="15" s="1"/>
  <c r="AL81" i="15" s="1"/>
  <c r="BE82" i="15"/>
  <c r="BD82" i="15" s="1"/>
  <c r="AL82" i="15" s="1"/>
  <c r="BE83" i="15"/>
  <c r="BD83" i="15" s="1"/>
  <c r="AL83" i="15" s="1"/>
  <c r="BE84" i="15"/>
  <c r="BD84" i="15" s="1"/>
  <c r="AL84" i="15" s="1"/>
  <c r="BE85" i="15"/>
  <c r="BD85" i="15" s="1"/>
  <c r="AL85" i="15" s="1"/>
  <c r="BE86" i="15"/>
  <c r="BD86" i="15" s="1"/>
  <c r="AL86" i="15" s="1"/>
  <c r="BE87" i="15"/>
  <c r="BD87" i="15" s="1"/>
  <c r="AL87" i="15" s="1"/>
  <c r="BE88" i="15"/>
  <c r="BD88" i="15" s="1"/>
  <c r="AL88" i="15" s="1"/>
  <c r="BE89" i="15"/>
  <c r="BD89" i="15" s="1"/>
  <c r="AL89" i="15" s="1"/>
  <c r="BE90" i="15"/>
  <c r="BD90" i="15" s="1"/>
  <c r="AL90" i="15" s="1"/>
  <c r="BE91" i="15"/>
  <c r="BD91" i="15" s="1"/>
  <c r="AL91" i="15" s="1"/>
  <c r="BE92" i="15"/>
  <c r="BD92" i="15" s="1"/>
  <c r="AL92" i="15" s="1"/>
  <c r="BE15" i="15"/>
  <c r="BD15" i="15" s="1"/>
  <c r="AL15" i="15" s="1"/>
  <c r="BE18" i="15"/>
  <c r="BD18" i="15" s="1"/>
  <c r="AL18" i="15" s="1"/>
  <c r="BE14" i="15"/>
  <c r="BD14" i="15" s="1"/>
  <c r="AL14" i="15" s="1"/>
  <c r="BE8" i="15"/>
  <c r="BD8" i="15" s="1"/>
  <c r="AL8" i="15" s="1"/>
  <c r="BE6" i="15"/>
  <c r="BD6" i="15" s="1"/>
  <c r="AL6" i="15" s="1"/>
  <c r="BE7" i="15"/>
  <c r="BD7" i="15" s="1"/>
  <c r="AL7" i="15" s="1"/>
  <c r="BE19" i="15"/>
  <c r="BD19" i="15" s="1"/>
  <c r="AL19" i="15" s="1"/>
  <c r="BE20" i="15"/>
  <c r="BD20" i="15" s="1"/>
  <c r="AL20" i="15" s="1"/>
  <c r="BE93" i="15"/>
  <c r="BD93" i="15" s="1"/>
  <c r="AL93" i="15" s="1"/>
  <c r="BE9" i="15"/>
  <c r="BD9" i="15" s="1"/>
  <c r="AL9" i="15" s="1"/>
  <c r="BE5" i="15"/>
  <c r="BD5" i="15" s="1"/>
  <c r="AL5" i="15" s="1"/>
  <c r="BE16" i="15"/>
  <c r="BD16" i="15" s="1"/>
  <c r="AL16" i="15" s="1"/>
  <c r="BE22" i="15"/>
  <c r="BD22" i="15" s="1"/>
  <c r="AL22" i="15" s="1"/>
  <c r="BE17" i="15"/>
  <c r="BD17" i="15" s="1"/>
  <c r="AL17" i="15" s="1"/>
  <c r="AY92" i="1"/>
  <c r="AX92" i="1"/>
  <c r="AV92" i="1"/>
  <c r="AT92" i="1"/>
  <c r="AR92" i="1"/>
  <c r="AQ92" i="1"/>
  <c r="AP92" i="1"/>
  <c r="O92" i="1" s="1"/>
  <c r="AZ92" i="1"/>
  <c r="AU92" i="1"/>
  <c r="AS92" i="1"/>
  <c r="BA92" i="1"/>
  <c r="AW92" i="1"/>
  <c r="BC90" i="1"/>
  <c r="AM93" i="1"/>
  <c r="AO91" i="1"/>
  <c r="BB91" i="1"/>
  <c r="BE58" i="19" l="1"/>
  <c r="BD58" i="19" s="1"/>
  <c r="AL58" i="19" s="1"/>
  <c r="BE8" i="19"/>
  <c r="BD8" i="19" s="1"/>
  <c r="AL8" i="19" s="1"/>
  <c r="BE122" i="19"/>
  <c r="BE11" i="19"/>
  <c r="BD11" i="19" s="1"/>
  <c r="AL11" i="19" s="1"/>
  <c r="BE7" i="19"/>
  <c r="BD7" i="19" s="1"/>
  <c r="AL7" i="19" s="1"/>
  <c r="BE4" i="19"/>
  <c r="BD4" i="19" s="1"/>
  <c r="AL4" i="19" s="1"/>
  <c r="BE192" i="19"/>
  <c r="BE53" i="19"/>
  <c r="BD53" i="19" s="1"/>
  <c r="AL53" i="19" s="1"/>
  <c r="BE5" i="19"/>
  <c r="BD5" i="19" s="1"/>
  <c r="AL5" i="19" s="1"/>
  <c r="BE46" i="19"/>
  <c r="BD46" i="19" s="1"/>
  <c r="AL46" i="19" s="1"/>
  <c r="BE173" i="19"/>
  <c r="BE77" i="19"/>
  <c r="BD77" i="19" s="1"/>
  <c r="AL77" i="19" s="1"/>
  <c r="BE118" i="19"/>
  <c r="BE169" i="19"/>
  <c r="BE10" i="19"/>
  <c r="BD10" i="19" s="1"/>
  <c r="AL10" i="19" s="1"/>
  <c r="BE34" i="19"/>
  <c r="BD34" i="19" s="1"/>
  <c r="AL34" i="19" s="1"/>
  <c r="BE140" i="19"/>
  <c r="BE76" i="19"/>
  <c r="BD76" i="19" s="1"/>
  <c r="AL76" i="19" s="1"/>
  <c r="BE83" i="19"/>
  <c r="BD83" i="19" s="1"/>
  <c r="AL83" i="19" s="1"/>
  <c r="BE195" i="19"/>
  <c r="BE165" i="19"/>
  <c r="BE60" i="19"/>
  <c r="BD60" i="19" s="1"/>
  <c r="AL60" i="19" s="1"/>
  <c r="BE66" i="19"/>
  <c r="BD66" i="19" s="1"/>
  <c r="AL66" i="19" s="1"/>
  <c r="BE91" i="19"/>
  <c r="BD91" i="19" s="1"/>
  <c r="AL91" i="19" s="1"/>
  <c r="BE81" i="19"/>
  <c r="BD81" i="19" s="1"/>
  <c r="AL81" i="19" s="1"/>
  <c r="BE158" i="19"/>
  <c r="BE147" i="19"/>
  <c r="BE75" i="19"/>
  <c r="BD75" i="19" s="1"/>
  <c r="AL75" i="19" s="1"/>
  <c r="BE110" i="19"/>
  <c r="BE202" i="19"/>
  <c r="BE20" i="19"/>
  <c r="BD20" i="19" s="1"/>
  <c r="AL20" i="19" s="1"/>
  <c r="BE186" i="19"/>
  <c r="BE149" i="19"/>
  <c r="BE89" i="19"/>
  <c r="BD89" i="19" s="1"/>
  <c r="AL89" i="19" s="1"/>
  <c r="BE19" i="19"/>
  <c r="BD19" i="19" s="1"/>
  <c r="AL19" i="19" s="1"/>
  <c r="BE95" i="19"/>
  <c r="BE179" i="19"/>
  <c r="BE198" i="19"/>
  <c r="BE64" i="19"/>
  <c r="BD64" i="19" s="1"/>
  <c r="AL64" i="19" s="1"/>
  <c r="BE24" i="19"/>
  <c r="BD24" i="19" s="1"/>
  <c r="AL24" i="19" s="1"/>
  <c r="BE172" i="19"/>
  <c r="BE61" i="19"/>
  <c r="BD61" i="19" s="1"/>
  <c r="AL61" i="19" s="1"/>
  <c r="BE102" i="19"/>
  <c r="BE130" i="19"/>
  <c r="BE178" i="19"/>
  <c r="BE54" i="19"/>
  <c r="BD54" i="19" s="1"/>
  <c r="AL54" i="19" s="1"/>
  <c r="BE41" i="19"/>
  <c r="BD41" i="19" s="1"/>
  <c r="AL41" i="19" s="1"/>
  <c r="BE35" i="19"/>
  <c r="BD35" i="19" s="1"/>
  <c r="AL35" i="19" s="1"/>
  <c r="BE143" i="19"/>
  <c r="BE90" i="19"/>
  <c r="BD90" i="19" s="1"/>
  <c r="AL90" i="19" s="1"/>
  <c r="BE63" i="19"/>
  <c r="BD63" i="19" s="1"/>
  <c r="AL63" i="19" s="1"/>
  <c r="BE106" i="19"/>
  <c r="BE42" i="19"/>
  <c r="BD42" i="19" s="1"/>
  <c r="AL42" i="19" s="1"/>
  <c r="BE108" i="19"/>
  <c r="BE105" i="19"/>
  <c r="BE44" i="19"/>
  <c r="BD44" i="19" s="1"/>
  <c r="AL44" i="19" s="1"/>
  <c r="BE65" i="19"/>
  <c r="BD65" i="19" s="1"/>
  <c r="AL65" i="19" s="1"/>
  <c r="BE156" i="19"/>
  <c r="BE40" i="19"/>
  <c r="BD40" i="19" s="1"/>
  <c r="AL40" i="19" s="1"/>
  <c r="BE48" i="19"/>
  <c r="BD48" i="19" s="1"/>
  <c r="AL48" i="19" s="1"/>
  <c r="BE109" i="19"/>
  <c r="BE151" i="19"/>
  <c r="BE15" i="19"/>
  <c r="BD15" i="19" s="1"/>
  <c r="AL15" i="19" s="1"/>
  <c r="BE45" i="19"/>
  <c r="BD45" i="19" s="1"/>
  <c r="AL45" i="19" s="1"/>
  <c r="BE18" i="19"/>
  <c r="BD18" i="19" s="1"/>
  <c r="AL18" i="19" s="1"/>
  <c r="BE123" i="19"/>
  <c r="BE114" i="19"/>
  <c r="BE146" i="19"/>
  <c r="BE25" i="19"/>
  <c r="BD25" i="19" s="1"/>
  <c r="AL25" i="19" s="1"/>
  <c r="BE51" i="19"/>
  <c r="BD51" i="19" s="1"/>
  <c r="AL51" i="19" s="1"/>
  <c r="BE22" i="19"/>
  <c r="BD22" i="19" s="1"/>
  <c r="AL22" i="19" s="1"/>
  <c r="BE94" i="19"/>
  <c r="BE189" i="19"/>
  <c r="BE37" i="19"/>
  <c r="BD37" i="19" s="1"/>
  <c r="AL37" i="19" s="1"/>
  <c r="BE199" i="19"/>
  <c r="BE82" i="19"/>
  <c r="BD82" i="19" s="1"/>
  <c r="AL82" i="19" s="1"/>
  <c r="BE112" i="19"/>
  <c r="BE6" i="19"/>
  <c r="BD6" i="19" s="1"/>
  <c r="AL6" i="19" s="1"/>
  <c r="BE176" i="19"/>
  <c r="BE59" i="19"/>
  <c r="BD59" i="19" s="1"/>
  <c r="AL59" i="19" s="1"/>
  <c r="BE131" i="19"/>
  <c r="BE52" i="19"/>
  <c r="BD52" i="19" s="1"/>
  <c r="AL52" i="19" s="1"/>
  <c r="BE97" i="19"/>
  <c r="BE73" i="19"/>
  <c r="BD73" i="19" s="1"/>
  <c r="AL73" i="19" s="1"/>
  <c r="BE80" i="19"/>
  <c r="BD80" i="19" s="1"/>
  <c r="AL80" i="19" s="1"/>
  <c r="BE14" i="19"/>
  <c r="BD14" i="19" s="1"/>
  <c r="AL14" i="19" s="1"/>
  <c r="BE32" i="19"/>
  <c r="BD32" i="19" s="1"/>
  <c r="AL32" i="19" s="1"/>
  <c r="BE153" i="19"/>
  <c r="BE79" i="19"/>
  <c r="BD79" i="19" s="1"/>
  <c r="AL79" i="19" s="1"/>
  <c r="BE88" i="19"/>
  <c r="BD88" i="19" s="1"/>
  <c r="AL88" i="19" s="1"/>
  <c r="BE29" i="19"/>
  <c r="BD29" i="19" s="1"/>
  <c r="AL29" i="19" s="1"/>
  <c r="BE181" i="19"/>
  <c r="BE136" i="19"/>
  <c r="BE103" i="19"/>
  <c r="BE113" i="19"/>
  <c r="BE132" i="19"/>
  <c r="BE55" i="19"/>
  <c r="BD55" i="19" s="1"/>
  <c r="AL55" i="19" s="1"/>
  <c r="BE111" i="19"/>
  <c r="BE92" i="19"/>
  <c r="BD92" i="19" s="1"/>
  <c r="AL92" i="19" s="1"/>
  <c r="BE184" i="19"/>
  <c r="BE100" i="19"/>
  <c r="BE135" i="19"/>
  <c r="BE187" i="19"/>
  <c r="BE161" i="19"/>
  <c r="BE154" i="19"/>
  <c r="BE170" i="19"/>
  <c r="BE138" i="19"/>
  <c r="BE133" i="19"/>
  <c r="BE121" i="19"/>
  <c r="BE129" i="19"/>
  <c r="BE31" i="19"/>
  <c r="BD31" i="19" s="1"/>
  <c r="AL31" i="19" s="1"/>
  <c r="BE168" i="19"/>
  <c r="BE201" i="19"/>
  <c r="BE164" i="19"/>
  <c r="BE141" i="19"/>
  <c r="M40" i="16"/>
  <c r="BE93" i="19"/>
  <c r="BD93" i="19" s="1"/>
  <c r="AL93" i="19" s="1"/>
  <c r="BE107" i="19"/>
  <c r="BE197" i="19"/>
  <c r="BE116" i="19"/>
  <c r="BE23" i="19"/>
  <c r="BD23" i="19" s="1"/>
  <c r="AL23" i="19" s="1"/>
  <c r="BE101" i="19"/>
  <c r="BE124" i="19"/>
  <c r="BE203" i="19"/>
  <c r="BE86" i="19"/>
  <c r="BD86" i="19" s="1"/>
  <c r="AL86" i="19" s="1"/>
  <c r="BE67" i="19"/>
  <c r="BD67" i="19" s="1"/>
  <c r="AL67" i="19" s="1"/>
  <c r="BE185" i="19"/>
  <c r="BE30" i="19"/>
  <c r="BD30" i="19" s="1"/>
  <c r="AL30" i="19" s="1"/>
  <c r="BE196" i="19"/>
  <c r="BE137" i="19"/>
  <c r="BE191" i="19"/>
  <c r="BE28" i="19"/>
  <c r="BD28" i="19" s="1"/>
  <c r="AL28" i="19" s="1"/>
  <c r="BE134" i="19"/>
  <c r="BE193" i="19"/>
  <c r="BE21" i="19"/>
  <c r="BD21" i="19" s="1"/>
  <c r="AL21" i="19" s="1"/>
  <c r="BE127" i="19"/>
  <c r="BE96" i="19"/>
  <c r="BE43" i="19"/>
  <c r="BD43" i="19" s="1"/>
  <c r="AL43" i="19" s="1"/>
  <c r="BE33" i="19"/>
  <c r="BD33" i="19" s="1"/>
  <c r="AL33" i="19" s="1"/>
  <c r="BE117" i="19"/>
  <c r="BE26" i="19"/>
  <c r="BD26" i="19" s="1"/>
  <c r="AL26" i="19" s="1"/>
  <c r="BE57" i="19"/>
  <c r="BD57" i="19" s="1"/>
  <c r="AL57" i="19" s="1"/>
  <c r="M72" i="16"/>
  <c r="BE144" i="19"/>
  <c r="BE157" i="19"/>
  <c r="BE78" i="19"/>
  <c r="BD78" i="19" s="1"/>
  <c r="AL78" i="19" s="1"/>
  <c r="BE125" i="19"/>
  <c r="BE72" i="19"/>
  <c r="BD72" i="19" s="1"/>
  <c r="AL72" i="19" s="1"/>
  <c r="BE47" i="19"/>
  <c r="BD47" i="19" s="1"/>
  <c r="AL47" i="19" s="1"/>
  <c r="BE38" i="19"/>
  <c r="BD38" i="19" s="1"/>
  <c r="AL38" i="19" s="1"/>
  <c r="BE98" i="19"/>
  <c r="BE150" i="19"/>
  <c r="BE69" i="19"/>
  <c r="BD69" i="19" s="1"/>
  <c r="AL69" i="19" s="1"/>
  <c r="BE142" i="19"/>
  <c r="BE12" i="19"/>
  <c r="BD12" i="19" s="1"/>
  <c r="AL12" i="19" s="1"/>
  <c r="BE190" i="19"/>
  <c r="BE36" i="19"/>
  <c r="BD36" i="19" s="1"/>
  <c r="AL36" i="19" s="1"/>
  <c r="BE62" i="19"/>
  <c r="BD62" i="19" s="1"/>
  <c r="AL62" i="19" s="1"/>
  <c r="BE70" i="19"/>
  <c r="BD70" i="19" s="1"/>
  <c r="AL70" i="19" s="1"/>
  <c r="BE39" i="19"/>
  <c r="BD39" i="19" s="1"/>
  <c r="AL39" i="19" s="1"/>
  <c r="BE160" i="19"/>
  <c r="BE183" i="19"/>
  <c r="BE166" i="19"/>
  <c r="BE17" i="19"/>
  <c r="BD17" i="19" s="1"/>
  <c r="AL17" i="19" s="1"/>
  <c r="M21" i="16"/>
  <c r="M79" i="16"/>
  <c r="M36" i="16"/>
  <c r="M66" i="16"/>
  <c r="M49" i="16"/>
  <c r="M89" i="16"/>
  <c r="M54" i="16"/>
  <c r="M20" i="16"/>
  <c r="M9" i="16"/>
  <c r="I93" i="15"/>
  <c r="M92" i="16"/>
  <c r="M82" i="16"/>
  <c r="BE175" i="19"/>
  <c r="BE104" i="19"/>
  <c r="BE49" i="19"/>
  <c r="BD49" i="19" s="1"/>
  <c r="AL49" i="19" s="1"/>
  <c r="BE16" i="19"/>
  <c r="BD16" i="19" s="1"/>
  <c r="AL16" i="19" s="1"/>
  <c r="BE119" i="19"/>
  <c r="BE155" i="19"/>
  <c r="BE27" i="19"/>
  <c r="BD27" i="19" s="1"/>
  <c r="AL27" i="19" s="1"/>
  <c r="BE9" i="19"/>
  <c r="BD9" i="19" s="1"/>
  <c r="AL9" i="19" s="1"/>
  <c r="M63" i="16"/>
  <c r="M31" i="16"/>
  <c r="BE85" i="19"/>
  <c r="BD85" i="19" s="1"/>
  <c r="AL85" i="19" s="1"/>
  <c r="BE188" i="19"/>
  <c r="BE162" i="19"/>
  <c r="BE56" i="19"/>
  <c r="BD56" i="19" s="1"/>
  <c r="AL56" i="19" s="1"/>
  <c r="BE99" i="19"/>
  <c r="BE13" i="19"/>
  <c r="BD13" i="19" s="1"/>
  <c r="AL13" i="19" s="1"/>
  <c r="BE200" i="19"/>
  <c r="M68" i="16"/>
  <c r="BE182" i="19"/>
  <c r="BE12" i="21"/>
  <c r="BD12" i="21" s="1"/>
  <c r="AL12" i="21" s="1"/>
  <c r="BE8" i="21"/>
  <c r="BD8" i="21" s="1"/>
  <c r="AL8" i="21" s="1"/>
  <c r="BE19" i="21"/>
  <c r="BD19" i="21" s="1"/>
  <c r="AL19" i="21" s="1"/>
  <c r="BE21" i="21"/>
  <c r="BD21" i="21" s="1"/>
  <c r="AL21" i="21" s="1"/>
  <c r="BE203" i="21"/>
  <c r="BE187" i="21"/>
  <c r="BE171" i="21"/>
  <c r="BE155" i="21"/>
  <c r="BE139" i="21"/>
  <c r="BE123" i="21"/>
  <c r="BE107" i="21"/>
  <c r="BE188" i="21"/>
  <c r="BE172" i="21"/>
  <c r="BE156" i="21"/>
  <c r="BE140" i="21"/>
  <c r="BE124" i="21"/>
  <c r="BE108" i="21"/>
  <c r="BE182" i="21"/>
  <c r="BE161" i="21"/>
  <c r="BE153" i="21"/>
  <c r="BE130" i="21"/>
  <c r="BE100" i="21"/>
  <c r="BE192" i="21"/>
  <c r="BE183" i="21"/>
  <c r="BE174" i="21"/>
  <c r="BE154" i="21"/>
  <c r="BE143" i="21"/>
  <c r="BE131" i="21"/>
  <c r="BE101" i="21"/>
  <c r="BE157" i="21"/>
  <c r="BE149" i="21"/>
  <c r="BE142" i="21"/>
  <c r="BE115" i="21"/>
  <c r="BE193" i="21"/>
  <c r="BE178" i="21"/>
  <c r="BE150" i="21"/>
  <c r="BE134" i="21"/>
  <c r="BE127" i="21"/>
  <c r="BE116" i="21"/>
  <c r="BE168" i="21"/>
  <c r="BE151" i="21"/>
  <c r="BE117" i="21"/>
  <c r="BE177" i="21"/>
  <c r="BE164" i="21"/>
  <c r="BE147" i="21"/>
  <c r="BE129" i="21"/>
  <c r="BE111" i="21"/>
  <c r="BE184" i="21"/>
  <c r="BE173" i="21"/>
  <c r="BE165" i="21"/>
  <c r="BE189" i="21"/>
  <c r="BE148" i="21"/>
  <c r="BE135" i="21"/>
  <c r="BE97" i="21"/>
  <c r="BE118" i="21"/>
  <c r="BE105" i="21"/>
  <c r="BE159" i="21"/>
  <c r="BE125" i="21"/>
  <c r="BE158" i="21"/>
  <c r="BE144" i="21"/>
  <c r="BE138" i="21"/>
  <c r="BE119" i="21"/>
  <c r="BE104" i="21"/>
  <c r="BE99" i="21"/>
  <c r="BE191" i="21"/>
  <c r="BE110" i="21"/>
  <c r="BE162" i="21"/>
  <c r="BE126" i="21"/>
  <c r="BE163" i="21"/>
  <c r="BE114" i="21"/>
  <c r="BE109" i="21"/>
  <c r="BE95" i="21"/>
  <c r="BE167" i="21"/>
  <c r="BE195" i="21"/>
  <c r="BE120" i="21"/>
  <c r="BE96" i="21"/>
  <c r="BE145" i="21"/>
  <c r="BE186" i="21"/>
  <c r="BE179" i="21"/>
  <c r="BE160" i="21"/>
  <c r="BE197" i="21"/>
  <c r="BE194" i="21"/>
  <c r="BE112" i="21"/>
  <c r="BE198" i="21"/>
  <c r="BE196" i="21"/>
  <c r="BE190" i="21"/>
  <c r="BE170" i="21"/>
  <c r="BE121" i="21"/>
  <c r="BE106" i="21"/>
  <c r="BE102" i="21"/>
  <c r="BE175" i="21"/>
  <c r="BE146" i="21"/>
  <c r="BE122" i="21"/>
  <c r="BE180" i="21"/>
  <c r="BE152" i="21"/>
  <c r="BE103" i="21"/>
  <c r="BE176" i="21"/>
  <c r="BE133" i="21"/>
  <c r="BE141" i="21"/>
  <c r="BE4" i="21"/>
  <c r="BD4" i="21" s="1"/>
  <c r="AL4" i="21" s="1"/>
  <c r="BE185" i="21"/>
  <c r="BE128" i="21"/>
  <c r="BE94" i="21"/>
  <c r="BE199" i="21"/>
  <c r="BE137" i="21"/>
  <c r="BE181" i="21"/>
  <c r="BE200" i="21"/>
  <c r="BE201" i="21"/>
  <c r="BE98" i="21"/>
  <c r="BE169" i="21"/>
  <c r="BE166" i="21"/>
  <c r="BE202" i="21"/>
  <c r="BE136" i="21"/>
  <c r="BE132" i="21"/>
  <c r="BE113" i="21"/>
  <c r="BE23" i="21"/>
  <c r="BD23" i="21" s="1"/>
  <c r="AL23" i="21" s="1"/>
  <c r="BE24" i="21"/>
  <c r="BD24" i="21" s="1"/>
  <c r="AL24" i="21" s="1"/>
  <c r="BE26" i="21"/>
  <c r="BD26" i="21" s="1"/>
  <c r="AL26" i="21" s="1"/>
  <c r="BE25" i="21"/>
  <c r="BD25" i="21" s="1"/>
  <c r="AL25" i="21" s="1"/>
  <c r="BE27" i="21"/>
  <c r="BD27" i="21" s="1"/>
  <c r="AL27" i="21" s="1"/>
  <c r="BE28" i="21"/>
  <c r="BD28" i="21" s="1"/>
  <c r="AL28" i="21" s="1"/>
  <c r="BE29" i="21"/>
  <c r="BD29" i="21" s="1"/>
  <c r="AL29" i="21" s="1"/>
  <c r="BE30" i="21"/>
  <c r="BD30" i="21" s="1"/>
  <c r="AL30" i="21" s="1"/>
  <c r="BE31" i="21"/>
  <c r="BD31" i="21" s="1"/>
  <c r="AL31" i="21" s="1"/>
  <c r="BE32" i="21"/>
  <c r="BD32" i="21" s="1"/>
  <c r="AL32" i="21" s="1"/>
  <c r="BE33" i="21"/>
  <c r="BD33" i="21" s="1"/>
  <c r="AL33" i="21" s="1"/>
  <c r="BE34" i="21"/>
  <c r="BD34" i="21" s="1"/>
  <c r="AL34" i="21" s="1"/>
  <c r="BE35" i="21"/>
  <c r="BD35" i="21" s="1"/>
  <c r="AL35" i="21" s="1"/>
  <c r="BE36" i="21"/>
  <c r="BD36" i="21" s="1"/>
  <c r="AL36" i="21" s="1"/>
  <c r="BE37" i="21"/>
  <c r="BD37" i="21" s="1"/>
  <c r="AL37" i="21" s="1"/>
  <c r="BE38" i="21"/>
  <c r="BD38" i="21" s="1"/>
  <c r="AL38" i="21" s="1"/>
  <c r="BE39" i="21"/>
  <c r="BD39" i="21" s="1"/>
  <c r="AL39" i="21" s="1"/>
  <c r="BE40" i="21"/>
  <c r="BD40" i="21" s="1"/>
  <c r="AL40" i="21" s="1"/>
  <c r="BE41" i="21"/>
  <c r="BD41" i="21" s="1"/>
  <c r="AL41" i="21" s="1"/>
  <c r="BE42" i="21"/>
  <c r="BD42" i="21" s="1"/>
  <c r="AL42" i="21" s="1"/>
  <c r="BE43" i="21"/>
  <c r="BD43" i="21" s="1"/>
  <c r="AL43" i="21" s="1"/>
  <c r="BE44" i="21"/>
  <c r="BD44" i="21" s="1"/>
  <c r="AL44" i="21" s="1"/>
  <c r="BE45" i="21"/>
  <c r="BD45" i="21" s="1"/>
  <c r="AL45" i="21" s="1"/>
  <c r="BE46" i="21"/>
  <c r="BD46" i="21" s="1"/>
  <c r="AL46" i="21" s="1"/>
  <c r="BE47" i="21"/>
  <c r="BD47" i="21" s="1"/>
  <c r="AL47" i="21" s="1"/>
  <c r="BE48" i="21"/>
  <c r="BD48" i="21" s="1"/>
  <c r="AL48" i="21" s="1"/>
  <c r="BE49" i="21"/>
  <c r="BD49" i="21" s="1"/>
  <c r="AL49" i="21" s="1"/>
  <c r="BE50" i="21"/>
  <c r="BD50" i="21" s="1"/>
  <c r="AL50" i="21" s="1"/>
  <c r="BE51" i="21"/>
  <c r="BD51" i="21" s="1"/>
  <c r="AL51" i="21" s="1"/>
  <c r="BE52" i="21"/>
  <c r="BD52" i="21" s="1"/>
  <c r="AL52" i="21" s="1"/>
  <c r="BE53" i="21"/>
  <c r="BD53" i="21" s="1"/>
  <c r="AL53" i="21" s="1"/>
  <c r="BE54" i="21"/>
  <c r="BD54" i="21" s="1"/>
  <c r="AL54" i="21" s="1"/>
  <c r="BE55" i="21"/>
  <c r="BD55" i="21" s="1"/>
  <c r="AL55" i="21" s="1"/>
  <c r="BE56" i="21"/>
  <c r="BD56" i="21" s="1"/>
  <c r="AL56" i="21" s="1"/>
  <c r="BE57" i="21"/>
  <c r="BD57" i="21" s="1"/>
  <c r="AL57" i="21" s="1"/>
  <c r="BE58" i="21"/>
  <c r="BD58" i="21" s="1"/>
  <c r="AL58" i="21" s="1"/>
  <c r="BE59" i="21"/>
  <c r="BD59" i="21" s="1"/>
  <c r="AL59" i="21" s="1"/>
  <c r="BE60" i="21"/>
  <c r="BD60" i="21" s="1"/>
  <c r="AL60" i="21" s="1"/>
  <c r="BE61" i="21"/>
  <c r="BD61" i="21" s="1"/>
  <c r="AL61" i="21" s="1"/>
  <c r="BE62" i="21"/>
  <c r="BD62" i="21" s="1"/>
  <c r="AL62" i="21" s="1"/>
  <c r="BE63" i="21"/>
  <c r="BD63" i="21" s="1"/>
  <c r="AL63" i="21" s="1"/>
  <c r="BE64" i="21"/>
  <c r="BD64" i="21" s="1"/>
  <c r="AL64" i="21" s="1"/>
  <c r="BE65" i="21"/>
  <c r="BD65" i="21" s="1"/>
  <c r="AL65" i="21" s="1"/>
  <c r="BE66" i="21"/>
  <c r="BD66" i="21" s="1"/>
  <c r="AL66" i="21" s="1"/>
  <c r="BE67" i="21"/>
  <c r="BD67" i="21" s="1"/>
  <c r="AL67" i="21" s="1"/>
  <c r="BE68" i="21"/>
  <c r="BD68" i="21" s="1"/>
  <c r="AL68" i="21" s="1"/>
  <c r="BE69" i="21"/>
  <c r="BD69" i="21" s="1"/>
  <c r="AL69" i="21" s="1"/>
  <c r="BE70" i="21"/>
  <c r="BD70" i="21" s="1"/>
  <c r="AL70" i="21" s="1"/>
  <c r="BE71" i="21"/>
  <c r="BD71" i="21" s="1"/>
  <c r="AL71" i="21" s="1"/>
  <c r="BE72" i="21"/>
  <c r="BD72" i="21" s="1"/>
  <c r="AL72" i="21" s="1"/>
  <c r="BE73" i="21"/>
  <c r="BD73" i="21" s="1"/>
  <c r="AL73" i="21" s="1"/>
  <c r="BE74" i="21"/>
  <c r="BD74" i="21" s="1"/>
  <c r="AL74" i="21" s="1"/>
  <c r="BE75" i="21"/>
  <c r="BD75" i="21" s="1"/>
  <c r="AL75" i="21" s="1"/>
  <c r="BE76" i="21"/>
  <c r="BD76" i="21" s="1"/>
  <c r="AL76" i="21" s="1"/>
  <c r="BE77" i="21"/>
  <c r="BD77" i="21" s="1"/>
  <c r="AL77" i="21" s="1"/>
  <c r="BE78" i="21"/>
  <c r="BD78" i="21" s="1"/>
  <c r="AL78" i="21" s="1"/>
  <c r="BE79" i="21"/>
  <c r="BD79" i="21" s="1"/>
  <c r="AL79" i="21" s="1"/>
  <c r="BE80" i="21"/>
  <c r="BD80" i="21" s="1"/>
  <c r="AL80" i="21" s="1"/>
  <c r="BE81" i="21"/>
  <c r="BD81" i="21" s="1"/>
  <c r="AL81" i="21" s="1"/>
  <c r="BE82" i="21"/>
  <c r="BD82" i="21" s="1"/>
  <c r="AL82" i="21" s="1"/>
  <c r="BE83" i="21"/>
  <c r="BD83" i="21" s="1"/>
  <c r="AL83" i="21" s="1"/>
  <c r="BE84" i="21"/>
  <c r="BD84" i="21" s="1"/>
  <c r="AL84" i="21" s="1"/>
  <c r="BE85" i="21"/>
  <c r="BD85" i="21" s="1"/>
  <c r="AL85" i="21" s="1"/>
  <c r="BE86" i="21"/>
  <c r="BD86" i="21" s="1"/>
  <c r="AL86" i="21" s="1"/>
  <c r="BE87" i="21"/>
  <c r="BD87" i="21" s="1"/>
  <c r="AL87" i="21" s="1"/>
  <c r="BE88" i="21"/>
  <c r="BD88" i="21" s="1"/>
  <c r="AL88" i="21" s="1"/>
  <c r="BE89" i="21"/>
  <c r="BD89" i="21" s="1"/>
  <c r="AL89" i="21" s="1"/>
  <c r="BE90" i="21"/>
  <c r="BD90" i="21" s="1"/>
  <c r="AL90" i="21" s="1"/>
  <c r="BE91" i="21"/>
  <c r="BD91" i="21" s="1"/>
  <c r="AL91" i="21" s="1"/>
  <c r="BE92" i="21"/>
  <c r="BD92" i="21" s="1"/>
  <c r="AL92" i="21" s="1"/>
  <c r="BE16" i="21"/>
  <c r="BD16" i="21" s="1"/>
  <c r="AL16" i="21" s="1"/>
  <c r="BE14" i="21"/>
  <c r="BD14" i="21" s="1"/>
  <c r="AL14" i="21" s="1"/>
  <c r="BE10" i="21"/>
  <c r="BD10" i="21" s="1"/>
  <c r="AL10" i="21" s="1"/>
  <c r="BE9" i="21"/>
  <c r="BD9" i="21" s="1"/>
  <c r="AL9" i="21" s="1"/>
  <c r="BE11" i="21"/>
  <c r="BD11" i="21" s="1"/>
  <c r="AL11" i="21" s="1"/>
  <c r="BE7" i="21"/>
  <c r="BD7" i="21" s="1"/>
  <c r="AL7" i="21" s="1"/>
  <c r="BE20" i="21"/>
  <c r="BD20" i="21" s="1"/>
  <c r="AL20" i="21" s="1"/>
  <c r="BE93" i="21"/>
  <c r="BD93" i="21" s="1"/>
  <c r="AL93" i="21" s="1"/>
  <c r="BE15" i="21"/>
  <c r="BD15" i="21" s="1"/>
  <c r="AL15" i="21" s="1"/>
  <c r="BE6" i="21"/>
  <c r="BD6" i="21" s="1"/>
  <c r="AL6" i="21" s="1"/>
  <c r="BE22" i="21"/>
  <c r="BD22" i="21" s="1"/>
  <c r="AL22" i="21" s="1"/>
  <c r="BE18" i="21"/>
  <c r="BD18" i="21" s="1"/>
  <c r="AL18" i="21" s="1"/>
  <c r="BE13" i="21"/>
  <c r="BD13" i="21" s="1"/>
  <c r="AL13" i="21" s="1"/>
  <c r="BE5" i="21"/>
  <c r="BD5" i="21" s="1"/>
  <c r="AL5" i="21" s="1"/>
  <c r="BE17" i="21"/>
  <c r="BD17" i="21" s="1"/>
  <c r="AL17" i="21" s="1"/>
  <c r="D93" i="20"/>
  <c r="H93" i="20"/>
  <c r="E93" i="20"/>
  <c r="I93" i="20"/>
  <c r="N93" i="20"/>
  <c r="F93" i="20"/>
  <c r="K93" i="20"/>
  <c r="I4" i="20"/>
  <c r="E4" i="20"/>
  <c r="N4" i="20"/>
  <c r="H4" i="20"/>
  <c r="D4" i="20"/>
  <c r="L4" i="20"/>
  <c r="J4" i="20"/>
  <c r="C4" i="20"/>
  <c r="B4" i="20" s="1"/>
  <c r="F4" i="20"/>
  <c r="K4" i="20"/>
  <c r="G4" i="20"/>
  <c r="F5" i="20"/>
  <c r="E5" i="20"/>
  <c r="K5" i="20"/>
  <c r="D5" i="20"/>
  <c r="I5" i="20"/>
  <c r="J5" i="20"/>
  <c r="C5" i="20"/>
  <c r="B5" i="20" s="1"/>
  <c r="N5" i="20"/>
  <c r="H5" i="20"/>
  <c r="G5" i="20"/>
  <c r="L5" i="20"/>
  <c r="J6" i="20"/>
  <c r="N8" i="20"/>
  <c r="I6" i="20"/>
  <c r="L8" i="20"/>
  <c r="H6" i="20"/>
  <c r="K8" i="20"/>
  <c r="F6" i="20"/>
  <c r="G8" i="20"/>
  <c r="D6" i="20"/>
  <c r="E6" i="20"/>
  <c r="H8" i="20"/>
  <c r="I8" i="20"/>
  <c r="K6" i="20"/>
  <c r="G6" i="20"/>
  <c r="C8" i="20"/>
  <c r="B8" i="20" s="1"/>
  <c r="F8" i="20"/>
  <c r="D8" i="20"/>
  <c r="N6" i="20"/>
  <c r="L6" i="20"/>
  <c r="C6" i="20"/>
  <c r="B6" i="20" s="1"/>
  <c r="J8" i="20"/>
  <c r="E8" i="20"/>
  <c r="D10" i="20"/>
  <c r="C7" i="20"/>
  <c r="B7" i="20" s="1"/>
  <c r="I10" i="20"/>
  <c r="J10" i="20"/>
  <c r="G11" i="20"/>
  <c r="F10" i="20"/>
  <c r="C10" i="20"/>
  <c r="B10" i="20" s="1"/>
  <c r="I7" i="20"/>
  <c r="H7" i="20"/>
  <c r="J7" i="20"/>
  <c r="N11" i="20"/>
  <c r="D7" i="20"/>
  <c r="N10" i="20"/>
  <c r="K7" i="20"/>
  <c r="L10" i="20"/>
  <c r="L7" i="20"/>
  <c r="I11" i="20"/>
  <c r="G10" i="20"/>
  <c r="K11" i="20"/>
  <c r="J11" i="20"/>
  <c r="H10" i="20"/>
  <c r="L11" i="20"/>
  <c r="K10" i="20"/>
  <c r="H11" i="20"/>
  <c r="E10" i="20"/>
  <c r="D11" i="20"/>
  <c r="N7" i="20"/>
  <c r="F11" i="20"/>
  <c r="G7" i="20"/>
  <c r="E11" i="20"/>
  <c r="F7" i="20"/>
  <c r="C11" i="20"/>
  <c r="B11" i="20" s="1"/>
  <c r="E7" i="20"/>
  <c r="D9" i="20"/>
  <c r="E9" i="20"/>
  <c r="N9" i="20"/>
  <c r="K9" i="20"/>
  <c r="L9" i="20"/>
  <c r="H9" i="20"/>
  <c r="J9" i="20"/>
  <c r="G9" i="20"/>
  <c r="I9" i="20"/>
  <c r="C9" i="20"/>
  <c r="B9" i="20" s="1"/>
  <c r="F9" i="20"/>
  <c r="E12" i="20"/>
  <c r="C12" i="20"/>
  <c r="B12" i="20" s="1"/>
  <c r="H12" i="20"/>
  <c r="K12" i="20"/>
  <c r="J12" i="20"/>
  <c r="D12" i="20"/>
  <c r="L12" i="20"/>
  <c r="I12" i="20"/>
  <c r="N12" i="20"/>
  <c r="G12" i="20"/>
  <c r="F12" i="20"/>
  <c r="I13" i="20"/>
  <c r="H13" i="20"/>
  <c r="G13" i="20"/>
  <c r="F13" i="20"/>
  <c r="E13" i="20"/>
  <c r="C13" i="20"/>
  <c r="B13" i="20" s="1"/>
  <c r="L13" i="20"/>
  <c r="N13" i="20"/>
  <c r="K13" i="20"/>
  <c r="D13" i="20"/>
  <c r="J13" i="20"/>
  <c r="F14" i="20"/>
  <c r="L14" i="20"/>
  <c r="G14" i="20"/>
  <c r="I14" i="20"/>
  <c r="H14" i="20"/>
  <c r="C14" i="20"/>
  <c r="B14" i="20" s="1"/>
  <c r="E14" i="20"/>
  <c r="N14" i="20"/>
  <c r="K14" i="20"/>
  <c r="J14" i="20"/>
  <c r="D14" i="20"/>
  <c r="C15" i="20"/>
  <c r="B15" i="20" s="1"/>
  <c r="N15" i="20"/>
  <c r="L15" i="20"/>
  <c r="G15" i="20"/>
  <c r="F15" i="20"/>
  <c r="E15" i="20"/>
  <c r="D15" i="20"/>
  <c r="K15" i="20"/>
  <c r="H15" i="20"/>
  <c r="J15" i="20"/>
  <c r="I15" i="20"/>
  <c r="C16" i="20"/>
  <c r="B16" i="20" s="1"/>
  <c r="E16" i="20"/>
  <c r="L16" i="20"/>
  <c r="J16" i="20"/>
  <c r="H16" i="20"/>
  <c r="G16" i="20"/>
  <c r="F16" i="20"/>
  <c r="K16" i="20"/>
  <c r="D16" i="20"/>
  <c r="I16" i="20"/>
  <c r="N16" i="20"/>
  <c r="G17" i="20"/>
  <c r="E17" i="20"/>
  <c r="F17" i="20"/>
  <c r="J17" i="20"/>
  <c r="D17" i="20"/>
  <c r="C17" i="20"/>
  <c r="B17" i="20" s="1"/>
  <c r="L17" i="20"/>
  <c r="K17" i="20"/>
  <c r="I17" i="20"/>
  <c r="H17" i="20"/>
  <c r="N17" i="20"/>
  <c r="L18" i="20"/>
  <c r="E18" i="20"/>
  <c r="D18" i="20"/>
  <c r="C18" i="20"/>
  <c r="B18" i="20" s="1"/>
  <c r="F18" i="20"/>
  <c r="K18" i="20"/>
  <c r="H18" i="20"/>
  <c r="J18" i="20"/>
  <c r="G18" i="20"/>
  <c r="I18" i="20"/>
  <c r="N18" i="20"/>
  <c r="E19" i="20"/>
  <c r="K19" i="20"/>
  <c r="J19" i="20"/>
  <c r="H19" i="20"/>
  <c r="F19" i="20"/>
  <c r="D19" i="20"/>
  <c r="G19" i="20"/>
  <c r="C19" i="20"/>
  <c r="B19" i="20" s="1"/>
  <c r="I19" i="20"/>
  <c r="L19" i="20"/>
  <c r="N19" i="20"/>
  <c r="G20" i="20"/>
  <c r="I20" i="20"/>
  <c r="F20" i="20"/>
  <c r="E20" i="20"/>
  <c r="D20" i="20"/>
  <c r="H20" i="20"/>
  <c r="K20" i="20"/>
  <c r="L20" i="20"/>
  <c r="J20" i="20"/>
  <c r="C20" i="20"/>
  <c r="B20" i="20" s="1"/>
  <c r="N20" i="20"/>
  <c r="C21" i="20"/>
  <c r="B21" i="20" s="1"/>
  <c r="I21" i="20"/>
  <c r="G21" i="20"/>
  <c r="F21" i="20"/>
  <c r="E21" i="20"/>
  <c r="N21" i="20"/>
  <c r="L21" i="20"/>
  <c r="K21" i="20"/>
  <c r="H21" i="20"/>
  <c r="J21" i="20"/>
  <c r="D21" i="20"/>
  <c r="D22" i="20"/>
  <c r="L22" i="20"/>
  <c r="J22" i="20"/>
  <c r="G22" i="20"/>
  <c r="I22" i="20"/>
  <c r="H22" i="20"/>
  <c r="F22" i="20"/>
  <c r="E22" i="20"/>
  <c r="N22" i="20"/>
  <c r="C22" i="20"/>
  <c r="B22" i="20" s="1"/>
  <c r="K22" i="20"/>
  <c r="F23" i="20"/>
  <c r="D23" i="20"/>
  <c r="C23" i="20"/>
  <c r="B23" i="20" s="1"/>
  <c r="N23" i="20"/>
  <c r="G23" i="20"/>
  <c r="E23" i="20"/>
  <c r="L23" i="20"/>
  <c r="K23" i="20"/>
  <c r="H23" i="20"/>
  <c r="I23" i="20"/>
  <c r="J23" i="20"/>
  <c r="N24" i="20"/>
  <c r="I24" i="20"/>
  <c r="G24" i="20"/>
  <c r="D24" i="20"/>
  <c r="H24" i="20"/>
  <c r="F24" i="20"/>
  <c r="E24" i="20"/>
  <c r="C24" i="20"/>
  <c r="B24" i="20" s="1"/>
  <c r="J24" i="20"/>
  <c r="L24" i="20"/>
  <c r="K24" i="20"/>
  <c r="N25" i="20"/>
  <c r="D25" i="20"/>
  <c r="K25" i="20"/>
  <c r="J25" i="20"/>
  <c r="L25" i="20"/>
  <c r="E25" i="20"/>
  <c r="C25" i="20"/>
  <c r="B25" i="20" s="1"/>
  <c r="I25" i="20"/>
  <c r="H25" i="20"/>
  <c r="G25" i="20"/>
  <c r="F25" i="20"/>
  <c r="H26" i="20"/>
  <c r="N26" i="20"/>
  <c r="L26" i="20"/>
  <c r="K26" i="20"/>
  <c r="G26" i="20"/>
  <c r="F26" i="20"/>
  <c r="E26" i="20"/>
  <c r="D26" i="20"/>
  <c r="C26" i="20"/>
  <c r="B26" i="20" s="1"/>
  <c r="J26" i="20"/>
  <c r="I26" i="20"/>
  <c r="K27" i="20"/>
  <c r="N27" i="20"/>
  <c r="E27" i="20"/>
  <c r="I27" i="20"/>
  <c r="J27" i="20"/>
  <c r="G27" i="20"/>
  <c r="F27" i="20"/>
  <c r="H27" i="20"/>
  <c r="C27" i="20"/>
  <c r="B27" i="20" s="1"/>
  <c r="L27" i="20"/>
  <c r="D27" i="20"/>
  <c r="I28" i="20"/>
  <c r="N28" i="20"/>
  <c r="H28" i="20"/>
  <c r="E28" i="20"/>
  <c r="L28" i="20"/>
  <c r="K28" i="20"/>
  <c r="G28" i="20"/>
  <c r="C28" i="20"/>
  <c r="B28" i="20" s="1"/>
  <c r="F28" i="20"/>
  <c r="D28" i="20"/>
  <c r="J28" i="20"/>
  <c r="C29" i="20"/>
  <c r="B29" i="20" s="1"/>
  <c r="H29" i="20"/>
  <c r="N29" i="20"/>
  <c r="I29" i="20"/>
  <c r="G29" i="20"/>
  <c r="F29" i="20"/>
  <c r="E29" i="20"/>
  <c r="D29" i="20"/>
  <c r="K29" i="20"/>
  <c r="J29" i="20"/>
  <c r="L29" i="20"/>
  <c r="J30" i="20"/>
  <c r="C30" i="20"/>
  <c r="B30" i="20" s="1"/>
  <c r="H30" i="20"/>
  <c r="G30" i="20"/>
  <c r="E30" i="20"/>
  <c r="N30" i="20"/>
  <c r="K30" i="20"/>
  <c r="F30" i="20"/>
  <c r="L30" i="20"/>
  <c r="D30" i="20"/>
  <c r="I30" i="20"/>
  <c r="F31" i="20"/>
  <c r="J31" i="20"/>
  <c r="C31" i="20"/>
  <c r="B31" i="20" s="1"/>
  <c r="I31" i="20"/>
  <c r="K31" i="20"/>
  <c r="H31" i="20"/>
  <c r="G31" i="20"/>
  <c r="D31" i="20"/>
  <c r="L31" i="20"/>
  <c r="E31" i="20"/>
  <c r="N31" i="20"/>
  <c r="G32" i="20"/>
  <c r="L32" i="20"/>
  <c r="K32" i="20"/>
  <c r="F32" i="20"/>
  <c r="I32" i="20"/>
  <c r="E32" i="20"/>
  <c r="D32" i="20"/>
  <c r="J32" i="20"/>
  <c r="C32" i="20"/>
  <c r="B32" i="20" s="1"/>
  <c r="H32" i="20"/>
  <c r="N32" i="20"/>
  <c r="F33" i="20"/>
  <c r="E33" i="20"/>
  <c r="D33" i="20"/>
  <c r="H33" i="20"/>
  <c r="N33" i="20"/>
  <c r="L33" i="20"/>
  <c r="K33" i="20"/>
  <c r="J33" i="20"/>
  <c r="I33" i="20"/>
  <c r="C33" i="20"/>
  <c r="B33" i="20" s="1"/>
  <c r="G33" i="20"/>
  <c r="D34" i="20"/>
  <c r="K34" i="20"/>
  <c r="E34" i="20"/>
  <c r="C34" i="20"/>
  <c r="B34" i="20" s="1"/>
  <c r="G34" i="20"/>
  <c r="F34" i="20"/>
  <c r="I34" i="20"/>
  <c r="N34" i="20"/>
  <c r="L34" i="20"/>
  <c r="J34" i="20"/>
  <c r="H34" i="20"/>
  <c r="L35" i="20"/>
  <c r="J35" i="20"/>
  <c r="H35" i="20"/>
  <c r="E35" i="20"/>
  <c r="N35" i="20"/>
  <c r="I35" i="20"/>
  <c r="G35" i="20"/>
  <c r="F35" i="20"/>
  <c r="D35" i="20"/>
  <c r="C35" i="20"/>
  <c r="B35" i="20" s="1"/>
  <c r="K35" i="20"/>
  <c r="E36" i="20"/>
  <c r="D36" i="20"/>
  <c r="J36" i="20"/>
  <c r="L36" i="20"/>
  <c r="C36" i="20"/>
  <c r="B36" i="20" s="1"/>
  <c r="F36" i="20"/>
  <c r="N36" i="20"/>
  <c r="K36" i="20"/>
  <c r="I36" i="20"/>
  <c r="H36" i="20"/>
  <c r="G36" i="20"/>
  <c r="J37" i="20"/>
  <c r="H37" i="20"/>
  <c r="D37" i="20"/>
  <c r="G37" i="20"/>
  <c r="F37" i="20"/>
  <c r="E37" i="20"/>
  <c r="N37" i="20"/>
  <c r="C37" i="20"/>
  <c r="B37" i="20" s="1"/>
  <c r="L37" i="20"/>
  <c r="I37" i="20"/>
  <c r="K37" i="20"/>
  <c r="J38" i="20"/>
  <c r="F38" i="20"/>
  <c r="E38" i="20"/>
  <c r="G38" i="20"/>
  <c r="H38" i="20"/>
  <c r="D38" i="20"/>
  <c r="N38" i="20"/>
  <c r="C38" i="20"/>
  <c r="B38" i="20" s="1"/>
  <c r="K38" i="20"/>
  <c r="I38" i="20"/>
  <c r="L38" i="20"/>
  <c r="L39" i="20"/>
  <c r="K39" i="20"/>
  <c r="J39" i="20"/>
  <c r="H39" i="20"/>
  <c r="C39" i="20"/>
  <c r="B39" i="20" s="1"/>
  <c r="F39" i="20"/>
  <c r="D39" i="20"/>
  <c r="N39" i="20"/>
  <c r="E39" i="20"/>
  <c r="G39" i="20"/>
  <c r="I39" i="20"/>
  <c r="D40" i="20"/>
  <c r="E40" i="20"/>
  <c r="F40" i="20"/>
  <c r="N40" i="20"/>
  <c r="C40" i="20"/>
  <c r="B40" i="20" s="1"/>
  <c r="G40" i="20"/>
  <c r="L40" i="20"/>
  <c r="H40" i="20"/>
  <c r="K40" i="20"/>
  <c r="J40" i="20"/>
  <c r="I40" i="20"/>
  <c r="D41" i="20"/>
  <c r="F41" i="20"/>
  <c r="E41" i="20"/>
  <c r="H41" i="20"/>
  <c r="C41" i="20"/>
  <c r="B41" i="20" s="1"/>
  <c r="N41" i="20"/>
  <c r="G41" i="20"/>
  <c r="L41" i="20"/>
  <c r="K41" i="20"/>
  <c r="J41" i="20"/>
  <c r="I41" i="20"/>
  <c r="F42" i="20"/>
  <c r="H42" i="20"/>
  <c r="L42" i="20"/>
  <c r="N42" i="20"/>
  <c r="K42" i="20"/>
  <c r="I42" i="20"/>
  <c r="C42" i="20"/>
  <c r="B42" i="20" s="1"/>
  <c r="G42" i="20"/>
  <c r="E42" i="20"/>
  <c r="D42" i="20"/>
  <c r="J42" i="20"/>
  <c r="K43" i="20"/>
  <c r="C43" i="20"/>
  <c r="B43" i="20" s="1"/>
  <c r="J43" i="20"/>
  <c r="I43" i="20"/>
  <c r="H43" i="20"/>
  <c r="G43" i="20"/>
  <c r="N43" i="20"/>
  <c r="F43" i="20"/>
  <c r="L43" i="20"/>
  <c r="E43" i="20"/>
  <c r="D43" i="20"/>
  <c r="D44" i="20"/>
  <c r="H44" i="20"/>
  <c r="F44" i="20"/>
  <c r="G44" i="20"/>
  <c r="C44" i="20"/>
  <c r="B44" i="20" s="1"/>
  <c r="N44" i="20"/>
  <c r="I44" i="20"/>
  <c r="L44" i="20"/>
  <c r="J44" i="20"/>
  <c r="K44" i="20"/>
  <c r="E44" i="20"/>
  <c r="G45" i="20"/>
  <c r="E45" i="20"/>
  <c r="L45" i="20"/>
  <c r="H45" i="20"/>
  <c r="I45" i="20"/>
  <c r="D45" i="20"/>
  <c r="N45" i="20"/>
  <c r="K45" i="20"/>
  <c r="J45" i="20"/>
  <c r="F45" i="20"/>
  <c r="C45" i="20"/>
  <c r="B45" i="20" s="1"/>
  <c r="K46" i="20"/>
  <c r="E46" i="20"/>
  <c r="D46" i="20"/>
  <c r="H46" i="20"/>
  <c r="C46" i="20"/>
  <c r="B46" i="20" s="1"/>
  <c r="N46" i="20"/>
  <c r="J46" i="20"/>
  <c r="L46" i="20"/>
  <c r="I46" i="20"/>
  <c r="G46" i="20"/>
  <c r="F46" i="20"/>
  <c r="L47" i="20"/>
  <c r="G47" i="20"/>
  <c r="I47" i="20"/>
  <c r="F47" i="20"/>
  <c r="H47" i="20"/>
  <c r="C47" i="20"/>
  <c r="B47" i="20" s="1"/>
  <c r="E47" i="20"/>
  <c r="D47" i="20"/>
  <c r="K47" i="20"/>
  <c r="J47" i="20"/>
  <c r="N47" i="20"/>
  <c r="F48" i="20"/>
  <c r="N48" i="20"/>
  <c r="L48" i="20"/>
  <c r="E48" i="20"/>
  <c r="D48" i="20"/>
  <c r="C48" i="20"/>
  <c r="B48" i="20" s="1"/>
  <c r="I48" i="20"/>
  <c r="G48" i="20"/>
  <c r="K48" i="20"/>
  <c r="J48" i="20"/>
  <c r="H48" i="20"/>
  <c r="G49" i="20"/>
  <c r="K49" i="20"/>
  <c r="J49" i="20"/>
  <c r="F49" i="20"/>
  <c r="N49" i="20"/>
  <c r="C49" i="20"/>
  <c r="B49" i="20" s="1"/>
  <c r="E49" i="20"/>
  <c r="I49" i="20"/>
  <c r="H49" i="20"/>
  <c r="D49" i="20"/>
  <c r="L49" i="20"/>
  <c r="I50" i="20"/>
  <c r="E50" i="20"/>
  <c r="L50" i="20"/>
  <c r="J50" i="20"/>
  <c r="F50" i="20"/>
  <c r="H50" i="20"/>
  <c r="C50" i="20"/>
  <c r="B50" i="20" s="1"/>
  <c r="N50" i="20"/>
  <c r="K50" i="20"/>
  <c r="G50" i="20"/>
  <c r="D50" i="20"/>
  <c r="C51" i="20"/>
  <c r="B51" i="20" s="1"/>
  <c r="K51" i="20"/>
  <c r="F51" i="20"/>
  <c r="I51" i="20"/>
  <c r="J51" i="20"/>
  <c r="L51" i="20"/>
  <c r="D51" i="20"/>
  <c r="G51" i="20"/>
  <c r="N51" i="20"/>
  <c r="E51" i="20"/>
  <c r="H51" i="20"/>
  <c r="K52" i="20"/>
  <c r="L52" i="20"/>
  <c r="H52" i="20"/>
  <c r="F52" i="20"/>
  <c r="G52" i="20"/>
  <c r="N52" i="20"/>
  <c r="J52" i="20"/>
  <c r="C52" i="20"/>
  <c r="B52" i="20" s="1"/>
  <c r="D52" i="20"/>
  <c r="I52" i="20"/>
  <c r="E52" i="20"/>
  <c r="G53" i="20"/>
  <c r="E53" i="20"/>
  <c r="F53" i="20"/>
  <c r="K53" i="20"/>
  <c r="C53" i="20"/>
  <c r="B53" i="20" s="1"/>
  <c r="N53" i="20"/>
  <c r="D53" i="20"/>
  <c r="L53" i="20"/>
  <c r="J53" i="20"/>
  <c r="I53" i="20"/>
  <c r="H53" i="20"/>
  <c r="D54" i="20"/>
  <c r="N54" i="20"/>
  <c r="J54" i="20"/>
  <c r="C54" i="20"/>
  <c r="B54" i="20" s="1"/>
  <c r="G54" i="20"/>
  <c r="L54" i="20"/>
  <c r="I54" i="20"/>
  <c r="F54" i="20"/>
  <c r="K54" i="20"/>
  <c r="E54" i="20"/>
  <c r="H54" i="20"/>
  <c r="K55" i="20"/>
  <c r="N55" i="20"/>
  <c r="G55" i="20"/>
  <c r="H55" i="20"/>
  <c r="J55" i="20"/>
  <c r="F55" i="20"/>
  <c r="E55" i="20"/>
  <c r="L55" i="20"/>
  <c r="C55" i="20"/>
  <c r="B55" i="20" s="1"/>
  <c r="D55" i="20"/>
  <c r="I55" i="20"/>
  <c r="F56" i="20"/>
  <c r="J56" i="20"/>
  <c r="G56" i="20"/>
  <c r="N56" i="20"/>
  <c r="L56" i="20"/>
  <c r="C56" i="20"/>
  <c r="B56" i="20" s="1"/>
  <c r="D56" i="20"/>
  <c r="E56" i="20"/>
  <c r="I56" i="20"/>
  <c r="H56" i="20"/>
  <c r="K56" i="20"/>
  <c r="K57" i="20"/>
  <c r="I57" i="20"/>
  <c r="D57" i="20"/>
  <c r="G57" i="20"/>
  <c r="H57" i="20"/>
  <c r="F57" i="20"/>
  <c r="E57" i="20"/>
  <c r="L57" i="20"/>
  <c r="C57" i="20"/>
  <c r="B57" i="20" s="1"/>
  <c r="N57" i="20"/>
  <c r="J57" i="20"/>
  <c r="N58" i="20"/>
  <c r="K58" i="20"/>
  <c r="J58" i="20"/>
  <c r="F58" i="20"/>
  <c r="H58" i="20"/>
  <c r="E58" i="20"/>
  <c r="I58" i="20"/>
  <c r="G58" i="20"/>
  <c r="L58" i="20"/>
  <c r="C58" i="20"/>
  <c r="B58" i="20" s="1"/>
  <c r="D58" i="20"/>
  <c r="C59" i="20"/>
  <c r="B59" i="20" s="1"/>
  <c r="N59" i="20"/>
  <c r="H59" i="20"/>
  <c r="D59" i="20"/>
  <c r="L59" i="20"/>
  <c r="J59" i="20"/>
  <c r="K59" i="20"/>
  <c r="F59" i="20"/>
  <c r="I59" i="20"/>
  <c r="G59" i="20"/>
  <c r="E59" i="20"/>
  <c r="K60" i="20"/>
  <c r="J60" i="20"/>
  <c r="L60" i="20"/>
  <c r="H60" i="20"/>
  <c r="D60" i="20"/>
  <c r="F60" i="20"/>
  <c r="N60" i="20"/>
  <c r="G60" i="20"/>
  <c r="E60" i="20"/>
  <c r="C60" i="20"/>
  <c r="B60" i="20" s="1"/>
  <c r="I60" i="20"/>
  <c r="G61" i="20"/>
  <c r="I61" i="20"/>
  <c r="J61" i="20"/>
  <c r="E61" i="20"/>
  <c r="F61" i="20"/>
  <c r="K61" i="20"/>
  <c r="H61" i="20"/>
  <c r="C61" i="20"/>
  <c r="B61" i="20" s="1"/>
  <c r="L61" i="20"/>
  <c r="D61" i="20"/>
  <c r="N61" i="20"/>
  <c r="C62" i="20"/>
  <c r="B62" i="20" s="1"/>
  <c r="K62" i="20"/>
  <c r="N62" i="20"/>
  <c r="D62" i="20"/>
  <c r="F62" i="20"/>
  <c r="H62" i="20"/>
  <c r="E62" i="20"/>
  <c r="L62" i="20"/>
  <c r="J62" i="20"/>
  <c r="I62" i="20"/>
  <c r="G62" i="20"/>
  <c r="H63" i="20"/>
  <c r="G63" i="20"/>
  <c r="E63" i="20"/>
  <c r="N63" i="20"/>
  <c r="J63" i="20"/>
  <c r="F63" i="20"/>
  <c r="K63" i="20"/>
  <c r="D63" i="20"/>
  <c r="L63" i="20"/>
  <c r="I63" i="20"/>
  <c r="C63" i="20"/>
  <c r="B63" i="20" s="1"/>
  <c r="N64" i="20"/>
  <c r="K64" i="20"/>
  <c r="F64" i="20"/>
  <c r="D64" i="20"/>
  <c r="H64" i="20"/>
  <c r="G64" i="20"/>
  <c r="L64" i="20"/>
  <c r="E64" i="20"/>
  <c r="I64" i="20"/>
  <c r="C64" i="20"/>
  <c r="B64" i="20" s="1"/>
  <c r="J64" i="20"/>
  <c r="D65" i="20"/>
  <c r="L65" i="20"/>
  <c r="J65" i="20"/>
  <c r="I65" i="20"/>
  <c r="F65" i="20"/>
  <c r="E65" i="20"/>
  <c r="C65" i="20"/>
  <c r="B65" i="20" s="1"/>
  <c r="H65" i="20"/>
  <c r="N65" i="20"/>
  <c r="G65" i="20"/>
  <c r="K65" i="20"/>
  <c r="H66" i="20"/>
  <c r="E66" i="20"/>
  <c r="K66" i="20"/>
  <c r="J66" i="20"/>
  <c r="C66" i="20"/>
  <c r="B66" i="20" s="1"/>
  <c r="I66" i="20"/>
  <c r="N66" i="20"/>
  <c r="F66" i="20"/>
  <c r="L66" i="20"/>
  <c r="D66" i="20"/>
  <c r="G66" i="20"/>
  <c r="G67" i="20"/>
  <c r="F67" i="20"/>
  <c r="E67" i="20"/>
  <c r="H67" i="20"/>
  <c r="D67" i="20"/>
  <c r="C67" i="20"/>
  <c r="B67" i="20" s="1"/>
  <c r="K67" i="20"/>
  <c r="I67" i="20"/>
  <c r="L67" i="20"/>
  <c r="N67" i="20"/>
  <c r="J67" i="20"/>
  <c r="N68" i="20"/>
  <c r="K68" i="20"/>
  <c r="F68" i="20"/>
  <c r="L68" i="20"/>
  <c r="I68" i="20"/>
  <c r="J68" i="20"/>
  <c r="D68" i="20"/>
  <c r="C68" i="20"/>
  <c r="B68" i="20" s="1"/>
  <c r="E68" i="20"/>
  <c r="G68" i="20"/>
  <c r="H68" i="20"/>
  <c r="H69" i="20"/>
  <c r="I69" i="20"/>
  <c r="G69" i="20"/>
  <c r="K69" i="20"/>
  <c r="J69" i="20"/>
  <c r="L69" i="20"/>
  <c r="C69" i="20"/>
  <c r="B69" i="20" s="1"/>
  <c r="F69" i="20"/>
  <c r="N69" i="20"/>
  <c r="E69" i="20"/>
  <c r="D69" i="20"/>
  <c r="E70" i="20"/>
  <c r="D70" i="20"/>
  <c r="K70" i="20"/>
  <c r="L70" i="20"/>
  <c r="F70" i="20"/>
  <c r="J70" i="20"/>
  <c r="I70" i="20"/>
  <c r="C70" i="20"/>
  <c r="B70" i="20" s="1"/>
  <c r="H70" i="20"/>
  <c r="G70" i="20"/>
  <c r="N70" i="20"/>
  <c r="L71" i="20"/>
  <c r="E71" i="20"/>
  <c r="K71" i="20"/>
  <c r="J71" i="20"/>
  <c r="H71" i="20"/>
  <c r="N71" i="20"/>
  <c r="I71" i="20"/>
  <c r="C71" i="20"/>
  <c r="B71" i="20" s="1"/>
  <c r="D71" i="20"/>
  <c r="G71" i="20"/>
  <c r="F71" i="20"/>
  <c r="N72" i="20"/>
  <c r="C72" i="20"/>
  <c r="B72" i="20" s="1"/>
  <c r="L72" i="20"/>
  <c r="K72" i="20"/>
  <c r="E72" i="20"/>
  <c r="J72" i="20"/>
  <c r="G72" i="20"/>
  <c r="D72" i="20"/>
  <c r="I72" i="20"/>
  <c r="F72" i="20"/>
  <c r="H72" i="20"/>
  <c r="C73" i="20"/>
  <c r="B73" i="20" s="1"/>
  <c r="G73" i="20"/>
  <c r="E73" i="20"/>
  <c r="K73" i="20"/>
  <c r="N73" i="20"/>
  <c r="F73" i="20"/>
  <c r="L73" i="20"/>
  <c r="J73" i="20"/>
  <c r="I73" i="20"/>
  <c r="H73" i="20"/>
  <c r="D73" i="20"/>
  <c r="N74" i="20"/>
  <c r="K74" i="20"/>
  <c r="E74" i="20"/>
  <c r="H74" i="20"/>
  <c r="J74" i="20"/>
  <c r="F74" i="20"/>
  <c r="L74" i="20"/>
  <c r="G74" i="20"/>
  <c r="I74" i="20"/>
  <c r="C74" i="20"/>
  <c r="B74" i="20" s="1"/>
  <c r="D74" i="20"/>
  <c r="E75" i="20"/>
  <c r="D75" i="20"/>
  <c r="K75" i="20"/>
  <c r="G75" i="20"/>
  <c r="I75" i="20"/>
  <c r="F75" i="20"/>
  <c r="C75" i="20"/>
  <c r="B75" i="20" s="1"/>
  <c r="J75" i="20"/>
  <c r="N75" i="20"/>
  <c r="H75" i="20"/>
  <c r="L75" i="20"/>
  <c r="N76" i="20"/>
  <c r="D76" i="20"/>
  <c r="C76" i="20"/>
  <c r="B76" i="20" s="1"/>
  <c r="E76" i="20"/>
  <c r="L76" i="20"/>
  <c r="F76" i="20"/>
  <c r="K76" i="20"/>
  <c r="J76" i="20"/>
  <c r="I76" i="20"/>
  <c r="H76" i="20"/>
  <c r="G76" i="20"/>
  <c r="G77" i="20"/>
  <c r="J77" i="20"/>
  <c r="I77" i="20"/>
  <c r="F77" i="20"/>
  <c r="L77" i="20"/>
  <c r="K77" i="20"/>
  <c r="D77" i="20"/>
  <c r="H77" i="20"/>
  <c r="C77" i="20"/>
  <c r="B77" i="20" s="1"/>
  <c r="E77" i="20"/>
  <c r="N77" i="20"/>
  <c r="K78" i="20"/>
  <c r="I78" i="20"/>
  <c r="J78" i="20"/>
  <c r="C78" i="20"/>
  <c r="B78" i="20" s="1"/>
  <c r="L78" i="20"/>
  <c r="G78" i="20"/>
  <c r="H78" i="20"/>
  <c r="N78" i="20"/>
  <c r="E78" i="20"/>
  <c r="D78" i="20"/>
  <c r="F78" i="20"/>
  <c r="H79" i="20"/>
  <c r="I79" i="20"/>
  <c r="L79" i="20"/>
  <c r="K79" i="20"/>
  <c r="C79" i="20"/>
  <c r="B79" i="20" s="1"/>
  <c r="G79" i="20"/>
  <c r="F79" i="20"/>
  <c r="E79" i="20"/>
  <c r="D79" i="20"/>
  <c r="N79" i="20"/>
  <c r="J79" i="20"/>
  <c r="F80" i="20"/>
  <c r="I80" i="20"/>
  <c r="G80" i="20"/>
  <c r="E80" i="20"/>
  <c r="H80" i="20"/>
  <c r="N80" i="20"/>
  <c r="C80" i="20"/>
  <c r="B80" i="20" s="1"/>
  <c r="D80" i="20"/>
  <c r="J80" i="20"/>
  <c r="L80" i="20"/>
  <c r="K80" i="20"/>
  <c r="G81" i="20"/>
  <c r="D81" i="20"/>
  <c r="F81" i="20"/>
  <c r="N81" i="20"/>
  <c r="C81" i="20"/>
  <c r="B81" i="20" s="1"/>
  <c r="E81" i="20"/>
  <c r="K81" i="20"/>
  <c r="L81" i="20"/>
  <c r="I81" i="20"/>
  <c r="H81" i="20"/>
  <c r="J81" i="20"/>
  <c r="L82" i="20"/>
  <c r="G82" i="20"/>
  <c r="F82" i="20"/>
  <c r="N82" i="20"/>
  <c r="C82" i="20"/>
  <c r="B82" i="20" s="1"/>
  <c r="K82" i="20"/>
  <c r="J82" i="20"/>
  <c r="I82" i="20"/>
  <c r="E82" i="20"/>
  <c r="D82" i="20"/>
  <c r="H82" i="20"/>
  <c r="E83" i="20"/>
  <c r="H83" i="20"/>
  <c r="K83" i="20"/>
  <c r="L83" i="20"/>
  <c r="F83" i="20"/>
  <c r="D83" i="20"/>
  <c r="I83" i="20"/>
  <c r="C83" i="20"/>
  <c r="B83" i="20" s="1"/>
  <c r="G83" i="20"/>
  <c r="N83" i="20"/>
  <c r="J83" i="20"/>
  <c r="H84" i="20"/>
  <c r="G84" i="20"/>
  <c r="I84" i="20"/>
  <c r="F84" i="20"/>
  <c r="L84" i="20"/>
  <c r="N84" i="20"/>
  <c r="K84" i="20"/>
  <c r="D84" i="20"/>
  <c r="C84" i="20"/>
  <c r="B84" i="20" s="1"/>
  <c r="J84" i="20"/>
  <c r="E84" i="20"/>
  <c r="I85" i="20"/>
  <c r="H85" i="20"/>
  <c r="G85" i="20"/>
  <c r="J85" i="20"/>
  <c r="F85" i="20"/>
  <c r="E85" i="20"/>
  <c r="K85" i="20"/>
  <c r="D85" i="20"/>
  <c r="C85" i="20"/>
  <c r="B85" i="20" s="1"/>
  <c r="N85" i="20"/>
  <c r="L85" i="20"/>
  <c r="G86" i="20"/>
  <c r="F86" i="20"/>
  <c r="E86" i="20"/>
  <c r="L86" i="20"/>
  <c r="C86" i="20"/>
  <c r="B86" i="20" s="1"/>
  <c r="K86" i="20"/>
  <c r="J86" i="20"/>
  <c r="I86" i="20"/>
  <c r="H86" i="20"/>
  <c r="D86" i="20"/>
  <c r="N86" i="20"/>
  <c r="J87" i="20"/>
  <c r="H87" i="20"/>
  <c r="C87" i="20"/>
  <c r="B87" i="20" s="1"/>
  <c r="L87" i="20"/>
  <c r="K87" i="20"/>
  <c r="E87" i="20"/>
  <c r="I87" i="20"/>
  <c r="N87" i="20"/>
  <c r="F87" i="20"/>
  <c r="G87" i="20"/>
  <c r="D87" i="20"/>
  <c r="N88" i="20"/>
  <c r="D88" i="20"/>
  <c r="H88" i="20"/>
  <c r="C88" i="20"/>
  <c r="B88" i="20" s="1"/>
  <c r="G88" i="20"/>
  <c r="F88" i="20"/>
  <c r="E88" i="20"/>
  <c r="I88" i="20"/>
  <c r="K88" i="20"/>
  <c r="L88" i="20"/>
  <c r="J88" i="20"/>
  <c r="N89" i="20"/>
  <c r="J89" i="20"/>
  <c r="L89" i="20"/>
  <c r="E89" i="20"/>
  <c r="I89" i="20"/>
  <c r="K89" i="20"/>
  <c r="C89" i="20"/>
  <c r="B89" i="20" s="1"/>
  <c r="G89" i="20"/>
  <c r="H89" i="20"/>
  <c r="F89" i="20"/>
  <c r="D89" i="20"/>
  <c r="K90" i="20"/>
  <c r="J90" i="20"/>
  <c r="I90" i="20"/>
  <c r="G90" i="20"/>
  <c r="N90" i="20"/>
  <c r="L90" i="20"/>
  <c r="F90" i="20"/>
  <c r="E90" i="20"/>
  <c r="D90" i="20"/>
  <c r="C90" i="20"/>
  <c r="B90" i="20" s="1"/>
  <c r="H90" i="20"/>
  <c r="E91" i="20"/>
  <c r="L91" i="20"/>
  <c r="N91" i="20"/>
  <c r="D91" i="20"/>
  <c r="J91" i="20"/>
  <c r="I91" i="20"/>
  <c r="F91" i="20"/>
  <c r="C91" i="20"/>
  <c r="B91" i="20" s="1"/>
  <c r="K91" i="20"/>
  <c r="H91" i="20"/>
  <c r="G91" i="20"/>
  <c r="N92" i="20"/>
  <c r="I92" i="20"/>
  <c r="D92" i="20"/>
  <c r="L92" i="20"/>
  <c r="J92" i="20"/>
  <c r="F92" i="20"/>
  <c r="H92" i="20"/>
  <c r="C92" i="20"/>
  <c r="B92" i="20" s="1"/>
  <c r="G92" i="20"/>
  <c r="E92" i="20"/>
  <c r="K92" i="20"/>
  <c r="C93" i="20"/>
  <c r="B93" i="20" s="1"/>
  <c r="L93" i="20"/>
  <c r="J93" i="20"/>
  <c r="G93" i="20"/>
  <c r="BE159" i="19"/>
  <c r="BE139" i="19"/>
  <c r="BE145" i="19"/>
  <c r="BE148" i="19"/>
  <c r="BE115" i="19"/>
  <c r="BE194" i="19"/>
  <c r="BE180" i="19"/>
  <c r="BE152" i="19"/>
  <c r="BE177" i="19"/>
  <c r="BE84" i="19"/>
  <c r="BD84" i="19" s="1"/>
  <c r="AL84" i="19" s="1"/>
  <c r="BE128" i="19"/>
  <c r="BE126" i="19"/>
  <c r="BE74" i="19"/>
  <c r="BD74" i="19" s="1"/>
  <c r="AL74" i="19" s="1"/>
  <c r="BE167" i="19"/>
  <c r="BE68" i="19"/>
  <c r="BD68" i="19" s="1"/>
  <c r="AL68" i="19" s="1"/>
  <c r="BE174" i="19"/>
  <c r="BE50" i="19"/>
  <c r="BD50" i="19" s="1"/>
  <c r="AL50" i="19" s="1"/>
  <c r="BE163" i="19"/>
  <c r="BE120" i="19"/>
  <c r="BE87" i="19"/>
  <c r="BD87" i="19" s="1"/>
  <c r="AL87" i="19" s="1"/>
  <c r="BE71" i="19"/>
  <c r="BD71" i="19" s="1"/>
  <c r="AL71" i="19" s="1"/>
  <c r="BE171" i="19"/>
  <c r="BC93" i="18"/>
  <c r="BC4" i="18"/>
  <c r="BC8" i="18"/>
  <c r="BC7" i="18"/>
  <c r="BC5" i="18"/>
  <c r="BC6" i="18"/>
  <c r="BC10" i="18"/>
  <c r="BC13" i="18"/>
  <c r="BC9" i="18"/>
  <c r="BC11" i="18"/>
  <c r="BC12" i="18"/>
  <c r="BC15" i="18"/>
  <c r="BC14" i="18"/>
  <c r="BC17" i="18"/>
  <c r="BC16" i="18"/>
  <c r="BC18" i="18"/>
  <c r="BC20" i="18"/>
  <c r="BC22" i="18"/>
  <c r="BC19" i="18"/>
  <c r="BC21" i="18"/>
  <c r="AO93" i="18"/>
  <c r="O93" i="18"/>
  <c r="BB93" i="18"/>
  <c r="BB5" i="18"/>
  <c r="BB4" i="18"/>
  <c r="BB6" i="18"/>
  <c r="BB7" i="18"/>
  <c r="BB10" i="18"/>
  <c r="BB8" i="18"/>
  <c r="BB9" i="18"/>
  <c r="BB11" i="18"/>
  <c r="BB12" i="18"/>
  <c r="BB14" i="18"/>
  <c r="BB16" i="18"/>
  <c r="BB13" i="18"/>
  <c r="BB17" i="18"/>
  <c r="BB15" i="18"/>
  <c r="BB18" i="18"/>
  <c r="BB19" i="18"/>
  <c r="BB21" i="18"/>
  <c r="BB20" i="18"/>
  <c r="BB22" i="18"/>
  <c r="AO93" i="17"/>
  <c r="O93" i="17"/>
  <c r="BB93" i="17"/>
  <c r="BB4" i="17"/>
  <c r="BB6" i="17"/>
  <c r="BB7" i="17"/>
  <c r="BB5" i="17"/>
  <c r="BB8" i="17"/>
  <c r="BB10" i="17"/>
  <c r="BB9" i="17"/>
  <c r="BB12" i="17"/>
  <c r="BB11" i="17"/>
  <c r="BB13" i="17"/>
  <c r="BB14" i="17"/>
  <c r="BB15" i="17"/>
  <c r="BB16" i="17"/>
  <c r="BB17" i="17"/>
  <c r="BB18" i="17"/>
  <c r="BB20" i="17"/>
  <c r="BB21" i="17"/>
  <c r="BB19" i="17"/>
  <c r="BB22" i="17"/>
  <c r="BC93" i="17"/>
  <c r="BC4" i="17"/>
  <c r="BC6" i="17"/>
  <c r="BC5" i="17"/>
  <c r="BC9" i="17"/>
  <c r="BC7" i="17"/>
  <c r="BC8" i="17"/>
  <c r="BC10" i="17"/>
  <c r="BC12" i="17"/>
  <c r="BC11" i="17"/>
  <c r="BC15" i="17"/>
  <c r="BC13" i="17"/>
  <c r="BC14" i="17"/>
  <c r="BC16" i="17"/>
  <c r="BC17" i="17"/>
  <c r="BC19" i="17"/>
  <c r="BC18" i="17"/>
  <c r="BC20" i="17"/>
  <c r="BC22" i="17"/>
  <c r="BC21" i="17"/>
  <c r="M93" i="16"/>
  <c r="M86" i="16"/>
  <c r="M52" i="16"/>
  <c r="M45" i="16"/>
  <c r="M35" i="16"/>
  <c r="M33" i="16"/>
  <c r="M26" i="16"/>
  <c r="M17" i="16"/>
  <c r="M14" i="16"/>
  <c r="M12" i="16"/>
  <c r="M69" i="16"/>
  <c r="M32" i="16"/>
  <c r="M7" i="16"/>
  <c r="M56" i="16"/>
  <c r="M43" i="16"/>
  <c r="M65" i="16"/>
  <c r="M91" i="16"/>
  <c r="M88" i="16"/>
  <c r="M28" i="16"/>
  <c r="M75" i="16"/>
  <c r="M5" i="16"/>
  <c r="M8" i="16"/>
  <c r="M76" i="16"/>
  <c r="M61" i="16"/>
  <c r="M47" i="16"/>
  <c r="M10" i="16"/>
  <c r="M74" i="16"/>
  <c r="M30" i="16"/>
  <c r="M39" i="16"/>
  <c r="M22" i="16"/>
  <c r="M11" i="16"/>
  <c r="M46" i="16"/>
  <c r="M15" i="16"/>
  <c r="M58" i="16"/>
  <c r="M41" i="16"/>
  <c r="M37" i="16"/>
  <c r="M29" i="16"/>
  <c r="M24" i="16"/>
  <c r="M4" i="16"/>
  <c r="M55" i="16"/>
  <c r="M19" i="16"/>
  <c r="M90" i="16"/>
  <c r="M84" i="16"/>
  <c r="M77" i="16"/>
  <c r="M70" i="16"/>
  <c r="M67" i="16"/>
  <c r="M87" i="16"/>
  <c r="M81" i="16"/>
  <c r="M80" i="16"/>
  <c r="M48" i="16"/>
  <c r="M25" i="16"/>
  <c r="M13" i="16"/>
  <c r="M53" i="16"/>
  <c r="M62" i="16"/>
  <c r="M50" i="16"/>
  <c r="M64" i="16"/>
  <c r="M38" i="16"/>
  <c r="M51" i="16"/>
  <c r="M42" i="16"/>
  <c r="M23" i="16"/>
  <c r="M16" i="16"/>
  <c r="M71" i="16"/>
  <c r="M27" i="16"/>
  <c r="M60" i="16"/>
  <c r="M44" i="16"/>
  <c r="M85" i="16"/>
  <c r="M73" i="16"/>
  <c r="M59" i="16"/>
  <c r="M57" i="16"/>
  <c r="M34" i="16"/>
  <c r="M18" i="16"/>
  <c r="M83" i="16"/>
  <c r="M78" i="16"/>
  <c r="M6" i="16"/>
  <c r="K93" i="15"/>
  <c r="L93" i="15"/>
  <c r="N93" i="15"/>
  <c r="E93" i="15"/>
  <c r="C93" i="15"/>
  <c r="B93" i="15" s="1"/>
  <c r="H93" i="15"/>
  <c r="F93" i="15"/>
  <c r="E4" i="15"/>
  <c r="H5" i="15"/>
  <c r="N4" i="15"/>
  <c r="G5" i="15"/>
  <c r="J4" i="15"/>
  <c r="L4" i="15"/>
  <c r="K5" i="15"/>
  <c r="J5" i="15"/>
  <c r="C4" i="15"/>
  <c r="B4" i="15" s="1"/>
  <c r="C5" i="15"/>
  <c r="B5" i="15" s="1"/>
  <c r="I5" i="15"/>
  <c r="K4" i="15"/>
  <c r="G4" i="15"/>
  <c r="L5" i="15"/>
  <c r="D4" i="15"/>
  <c r="F5" i="15"/>
  <c r="I4" i="15"/>
  <c r="D5" i="15"/>
  <c r="F4" i="15"/>
  <c r="N5" i="15"/>
  <c r="E5" i="15"/>
  <c r="H4" i="15"/>
  <c r="G6" i="15"/>
  <c r="L6" i="15"/>
  <c r="F6" i="15"/>
  <c r="H6" i="15"/>
  <c r="I6" i="15"/>
  <c r="K6" i="15"/>
  <c r="E6" i="15"/>
  <c r="N6" i="15"/>
  <c r="J6" i="15"/>
  <c r="C6" i="15"/>
  <c r="B6" i="15" s="1"/>
  <c r="D6" i="15"/>
  <c r="E7" i="15"/>
  <c r="F7" i="15"/>
  <c r="G7" i="15"/>
  <c r="J7" i="15"/>
  <c r="K7" i="15"/>
  <c r="C7" i="15"/>
  <c r="B7" i="15" s="1"/>
  <c r="N7" i="15"/>
  <c r="L7" i="15"/>
  <c r="I7" i="15"/>
  <c r="H7" i="15"/>
  <c r="D7" i="15"/>
  <c r="G8" i="15"/>
  <c r="J11" i="15"/>
  <c r="F8" i="15"/>
  <c r="I11" i="15"/>
  <c r="E11" i="15"/>
  <c r="L10" i="15"/>
  <c r="K11" i="15"/>
  <c r="H10" i="15"/>
  <c r="I8" i="15"/>
  <c r="H8" i="15"/>
  <c r="N8" i="15"/>
  <c r="D11" i="15"/>
  <c r="G11" i="15"/>
  <c r="N10" i="15"/>
  <c r="F11" i="15"/>
  <c r="D10" i="15"/>
  <c r="I10" i="15"/>
  <c r="J8" i="15"/>
  <c r="C11" i="15"/>
  <c r="B11" i="15" s="1"/>
  <c r="D8" i="15"/>
  <c r="F10" i="15"/>
  <c r="E8" i="15"/>
  <c r="L11" i="15"/>
  <c r="G10" i="15"/>
  <c r="N11" i="15"/>
  <c r="K10" i="15"/>
  <c r="J10" i="15"/>
  <c r="H11" i="15"/>
  <c r="L8" i="15"/>
  <c r="K8" i="15"/>
  <c r="E10" i="15"/>
  <c r="C10" i="15"/>
  <c r="B10" i="15" s="1"/>
  <c r="C8" i="15"/>
  <c r="B8" i="15" s="1"/>
  <c r="D9" i="15"/>
  <c r="F9" i="15"/>
  <c r="I9" i="15"/>
  <c r="H9" i="15"/>
  <c r="L9" i="15"/>
  <c r="E9" i="15"/>
  <c r="G9" i="15"/>
  <c r="J9" i="15"/>
  <c r="C9" i="15"/>
  <c r="B9" i="15" s="1"/>
  <c r="K9" i="15"/>
  <c r="N9" i="15"/>
  <c r="D12" i="15"/>
  <c r="C12" i="15"/>
  <c r="B12" i="15" s="1"/>
  <c r="K12" i="15"/>
  <c r="F12" i="15"/>
  <c r="L12" i="15"/>
  <c r="J12" i="15"/>
  <c r="H12" i="15"/>
  <c r="G12" i="15"/>
  <c r="E12" i="15"/>
  <c r="I12" i="15"/>
  <c r="N12" i="15"/>
  <c r="L13" i="15"/>
  <c r="D13" i="15"/>
  <c r="C13" i="15"/>
  <c r="B13" i="15" s="1"/>
  <c r="H13" i="15"/>
  <c r="F13" i="15"/>
  <c r="E13" i="15"/>
  <c r="N13" i="15"/>
  <c r="J13" i="15"/>
  <c r="K13" i="15"/>
  <c r="I13" i="15"/>
  <c r="G13" i="15"/>
  <c r="I14" i="15"/>
  <c r="K14" i="15"/>
  <c r="E14" i="15"/>
  <c r="H14" i="15"/>
  <c r="G14" i="15"/>
  <c r="D14" i="15"/>
  <c r="C14" i="15"/>
  <c r="B14" i="15" s="1"/>
  <c r="J14" i="15"/>
  <c r="F14" i="15"/>
  <c r="L14" i="15"/>
  <c r="N14" i="15"/>
  <c r="D15" i="15"/>
  <c r="C15" i="15"/>
  <c r="B15" i="15" s="1"/>
  <c r="I15" i="15"/>
  <c r="F15" i="15"/>
  <c r="E15" i="15"/>
  <c r="J15" i="15"/>
  <c r="H15" i="15"/>
  <c r="G15" i="15"/>
  <c r="N15" i="15"/>
  <c r="L15" i="15"/>
  <c r="K15" i="15"/>
  <c r="F16" i="15"/>
  <c r="K16" i="15"/>
  <c r="J16" i="15"/>
  <c r="G16" i="15"/>
  <c r="D16" i="15"/>
  <c r="N16" i="15"/>
  <c r="E16" i="15"/>
  <c r="I16" i="15"/>
  <c r="C16" i="15"/>
  <c r="B16" i="15" s="1"/>
  <c r="L16" i="15"/>
  <c r="H16" i="15"/>
  <c r="K17" i="15"/>
  <c r="G17" i="15"/>
  <c r="E17" i="15"/>
  <c r="N17" i="15"/>
  <c r="L17" i="15"/>
  <c r="I17" i="15"/>
  <c r="D17" i="15"/>
  <c r="C17" i="15"/>
  <c r="B17" i="15" s="1"/>
  <c r="F17" i="15"/>
  <c r="J17" i="15"/>
  <c r="H17" i="15"/>
  <c r="L18" i="15"/>
  <c r="C18" i="15"/>
  <c r="B18" i="15" s="1"/>
  <c r="I18" i="15"/>
  <c r="F18" i="15"/>
  <c r="K18" i="15"/>
  <c r="E18" i="15"/>
  <c r="D18" i="15"/>
  <c r="J18" i="15"/>
  <c r="H18" i="15"/>
  <c r="N18" i="15"/>
  <c r="G18" i="15"/>
  <c r="D19" i="15"/>
  <c r="I19" i="15"/>
  <c r="K19" i="15"/>
  <c r="N19" i="15"/>
  <c r="L19" i="15"/>
  <c r="F19" i="15"/>
  <c r="E19" i="15"/>
  <c r="J19" i="15"/>
  <c r="H19" i="15"/>
  <c r="C19" i="15"/>
  <c r="B19" i="15" s="1"/>
  <c r="G19" i="15"/>
  <c r="E20" i="15"/>
  <c r="I20" i="15"/>
  <c r="L20" i="15"/>
  <c r="J20" i="15"/>
  <c r="N20" i="15"/>
  <c r="F20" i="15"/>
  <c r="D20" i="15"/>
  <c r="G20" i="15"/>
  <c r="C20" i="15"/>
  <c r="B20" i="15" s="1"/>
  <c r="H20" i="15"/>
  <c r="K20" i="15"/>
  <c r="K21" i="15"/>
  <c r="N21" i="15"/>
  <c r="G21" i="15"/>
  <c r="L21" i="15"/>
  <c r="F21" i="15"/>
  <c r="J21" i="15"/>
  <c r="I21" i="15"/>
  <c r="E21" i="15"/>
  <c r="D21" i="15"/>
  <c r="H21" i="15"/>
  <c r="C21" i="15"/>
  <c r="B21" i="15" s="1"/>
  <c r="C22" i="15"/>
  <c r="B22" i="15" s="1"/>
  <c r="F22" i="15"/>
  <c r="N22" i="15"/>
  <c r="K22" i="15"/>
  <c r="J22" i="15"/>
  <c r="L22" i="15"/>
  <c r="H22" i="15"/>
  <c r="G22" i="15"/>
  <c r="I22" i="15"/>
  <c r="E22" i="15"/>
  <c r="D22" i="15"/>
  <c r="I23" i="15"/>
  <c r="C23" i="15"/>
  <c r="B23" i="15" s="1"/>
  <c r="F23" i="15"/>
  <c r="E23" i="15"/>
  <c r="J23" i="15"/>
  <c r="D23" i="15"/>
  <c r="N23" i="15"/>
  <c r="L23" i="15"/>
  <c r="H23" i="15"/>
  <c r="G23" i="15"/>
  <c r="K23" i="15"/>
  <c r="F24" i="15"/>
  <c r="K24" i="15"/>
  <c r="J24" i="15"/>
  <c r="D24" i="15"/>
  <c r="L24" i="15"/>
  <c r="N24" i="15"/>
  <c r="E24" i="15"/>
  <c r="H24" i="15"/>
  <c r="G24" i="15"/>
  <c r="C24" i="15"/>
  <c r="B24" i="15" s="1"/>
  <c r="I24" i="15"/>
  <c r="C25" i="15"/>
  <c r="B25" i="15" s="1"/>
  <c r="L25" i="15"/>
  <c r="I25" i="15"/>
  <c r="K25" i="15"/>
  <c r="J25" i="15"/>
  <c r="F25" i="15"/>
  <c r="G25" i="15"/>
  <c r="H25" i="15"/>
  <c r="N25" i="15"/>
  <c r="E25" i="15"/>
  <c r="D25" i="15"/>
  <c r="G26" i="15"/>
  <c r="I26" i="15"/>
  <c r="C26" i="15"/>
  <c r="B26" i="15" s="1"/>
  <c r="F26" i="15"/>
  <c r="E26" i="15"/>
  <c r="L26" i="15"/>
  <c r="D26" i="15"/>
  <c r="H26" i="15"/>
  <c r="N26" i="15"/>
  <c r="K26" i="15"/>
  <c r="J26" i="15"/>
  <c r="I27" i="15"/>
  <c r="H27" i="15"/>
  <c r="N27" i="15"/>
  <c r="G27" i="15"/>
  <c r="F27" i="15"/>
  <c r="L27" i="15"/>
  <c r="C27" i="15"/>
  <c r="B27" i="15" s="1"/>
  <c r="E27" i="15"/>
  <c r="K27" i="15"/>
  <c r="J27" i="15"/>
  <c r="D27" i="15"/>
  <c r="L28" i="15"/>
  <c r="D28" i="15"/>
  <c r="E28" i="15"/>
  <c r="K28" i="15"/>
  <c r="J28" i="15"/>
  <c r="I28" i="15"/>
  <c r="H28" i="15"/>
  <c r="C28" i="15"/>
  <c r="B28" i="15" s="1"/>
  <c r="F28" i="15"/>
  <c r="G28" i="15"/>
  <c r="N28" i="15"/>
  <c r="C29" i="15"/>
  <c r="B29" i="15" s="1"/>
  <c r="F29" i="15"/>
  <c r="L29" i="15"/>
  <c r="H29" i="15"/>
  <c r="J29" i="15"/>
  <c r="D29" i="15"/>
  <c r="E29" i="15"/>
  <c r="N29" i="15"/>
  <c r="K29" i="15"/>
  <c r="I29" i="15"/>
  <c r="G29" i="15"/>
  <c r="N30" i="15"/>
  <c r="L30" i="15"/>
  <c r="I30" i="15"/>
  <c r="H30" i="15"/>
  <c r="D30" i="15"/>
  <c r="C30" i="15"/>
  <c r="B30" i="15" s="1"/>
  <c r="K30" i="15"/>
  <c r="G30" i="15"/>
  <c r="J30" i="15"/>
  <c r="F30" i="15"/>
  <c r="E30" i="15"/>
  <c r="I31" i="15"/>
  <c r="E31" i="15"/>
  <c r="J31" i="15"/>
  <c r="C31" i="15"/>
  <c r="B31" i="15" s="1"/>
  <c r="K31" i="15"/>
  <c r="D31" i="15"/>
  <c r="H31" i="15"/>
  <c r="G31" i="15"/>
  <c r="L31" i="15"/>
  <c r="F31" i="15"/>
  <c r="N31" i="15"/>
  <c r="I32" i="15"/>
  <c r="D32" i="15"/>
  <c r="K32" i="15"/>
  <c r="J32" i="15"/>
  <c r="E32" i="15"/>
  <c r="N32" i="15"/>
  <c r="L32" i="15"/>
  <c r="G32" i="15"/>
  <c r="F32" i="15"/>
  <c r="H32" i="15"/>
  <c r="C32" i="15"/>
  <c r="B32" i="15" s="1"/>
  <c r="L33" i="15"/>
  <c r="C33" i="15"/>
  <c r="B33" i="15" s="1"/>
  <c r="E33" i="15"/>
  <c r="N33" i="15"/>
  <c r="J33" i="15"/>
  <c r="K33" i="15"/>
  <c r="D33" i="15"/>
  <c r="F33" i="15"/>
  <c r="H33" i="15"/>
  <c r="I33" i="15"/>
  <c r="G33" i="15"/>
  <c r="H34" i="15"/>
  <c r="K34" i="15"/>
  <c r="I34" i="15"/>
  <c r="G34" i="15"/>
  <c r="N34" i="15"/>
  <c r="C34" i="15"/>
  <c r="B34" i="15" s="1"/>
  <c r="J34" i="15"/>
  <c r="D34" i="15"/>
  <c r="L34" i="15"/>
  <c r="F34" i="15"/>
  <c r="E34" i="15"/>
  <c r="L35" i="15"/>
  <c r="J35" i="15"/>
  <c r="F35" i="15"/>
  <c r="E35" i="15"/>
  <c r="N35" i="15"/>
  <c r="D35" i="15"/>
  <c r="G35" i="15"/>
  <c r="I35" i="15"/>
  <c r="H35" i="15"/>
  <c r="C35" i="15"/>
  <c r="B35" i="15" s="1"/>
  <c r="K35" i="15"/>
  <c r="L36" i="15"/>
  <c r="I36" i="15"/>
  <c r="K36" i="15"/>
  <c r="J36" i="15"/>
  <c r="C36" i="15"/>
  <c r="B36" i="15" s="1"/>
  <c r="N36" i="15"/>
  <c r="D36" i="15"/>
  <c r="E36" i="15"/>
  <c r="H36" i="15"/>
  <c r="G36" i="15"/>
  <c r="F36" i="15"/>
  <c r="J37" i="15"/>
  <c r="C37" i="15"/>
  <c r="B37" i="15" s="1"/>
  <c r="N37" i="15"/>
  <c r="F37" i="15"/>
  <c r="E37" i="15"/>
  <c r="G37" i="15"/>
  <c r="K37" i="15"/>
  <c r="D37" i="15"/>
  <c r="H37" i="15"/>
  <c r="L37" i="15"/>
  <c r="I37" i="15"/>
  <c r="J38" i="15"/>
  <c r="G38" i="15"/>
  <c r="I38" i="15"/>
  <c r="N38" i="15"/>
  <c r="F38" i="15"/>
  <c r="D38" i="15"/>
  <c r="C38" i="15"/>
  <c r="B38" i="15" s="1"/>
  <c r="H38" i="15"/>
  <c r="K38" i="15"/>
  <c r="L38" i="15"/>
  <c r="E38" i="15"/>
  <c r="J39" i="15"/>
  <c r="C39" i="15"/>
  <c r="B39" i="15" s="1"/>
  <c r="I39" i="15"/>
  <c r="L39" i="15"/>
  <c r="F39" i="15"/>
  <c r="E39" i="15"/>
  <c r="D39" i="15"/>
  <c r="N39" i="15"/>
  <c r="H39" i="15"/>
  <c r="G39" i="15"/>
  <c r="K39" i="15"/>
  <c r="H40" i="15"/>
  <c r="D40" i="15"/>
  <c r="E40" i="15"/>
  <c r="N40" i="15"/>
  <c r="L40" i="15"/>
  <c r="C40" i="15"/>
  <c r="B40" i="15" s="1"/>
  <c r="F40" i="15"/>
  <c r="K40" i="15"/>
  <c r="J40" i="15"/>
  <c r="G40" i="15"/>
  <c r="I40" i="15"/>
  <c r="N41" i="15"/>
  <c r="D41" i="15"/>
  <c r="H41" i="15"/>
  <c r="C41" i="15"/>
  <c r="B41" i="15" s="1"/>
  <c r="J41" i="15"/>
  <c r="K41" i="15"/>
  <c r="L41" i="15"/>
  <c r="I41" i="15"/>
  <c r="F41" i="15"/>
  <c r="E41" i="15"/>
  <c r="G41" i="15"/>
  <c r="G42" i="15"/>
  <c r="D42" i="15"/>
  <c r="C42" i="15"/>
  <c r="B42" i="15" s="1"/>
  <c r="K42" i="15"/>
  <c r="H42" i="15"/>
  <c r="N42" i="15"/>
  <c r="J42" i="15"/>
  <c r="L42" i="15"/>
  <c r="I42" i="15"/>
  <c r="F42" i="15"/>
  <c r="E42" i="15"/>
  <c r="E43" i="15"/>
  <c r="K43" i="15"/>
  <c r="H43" i="15"/>
  <c r="I43" i="15"/>
  <c r="L43" i="15"/>
  <c r="G43" i="15"/>
  <c r="D43" i="15"/>
  <c r="F43" i="15"/>
  <c r="J43" i="15"/>
  <c r="C43" i="15"/>
  <c r="B43" i="15" s="1"/>
  <c r="N43" i="15"/>
  <c r="K44" i="15"/>
  <c r="J44" i="15"/>
  <c r="I44" i="15"/>
  <c r="N44" i="15"/>
  <c r="F44" i="15"/>
  <c r="L44" i="15"/>
  <c r="E44" i="15"/>
  <c r="C44" i="15"/>
  <c r="B44" i="15" s="1"/>
  <c r="H44" i="15"/>
  <c r="G44" i="15"/>
  <c r="D44" i="15"/>
  <c r="L45" i="15"/>
  <c r="I45" i="15"/>
  <c r="H45" i="15"/>
  <c r="E45" i="15"/>
  <c r="N45" i="15"/>
  <c r="F45" i="15"/>
  <c r="G45" i="15"/>
  <c r="J45" i="15"/>
  <c r="C45" i="15"/>
  <c r="B45" i="15" s="1"/>
  <c r="K45" i="15"/>
  <c r="D45" i="15"/>
  <c r="N46" i="15"/>
  <c r="C46" i="15"/>
  <c r="B46" i="15" s="1"/>
  <c r="L46" i="15"/>
  <c r="I46" i="15"/>
  <c r="K46" i="15"/>
  <c r="J46" i="15"/>
  <c r="H46" i="15"/>
  <c r="F46" i="15"/>
  <c r="G46" i="15"/>
  <c r="D46" i="15"/>
  <c r="E46" i="15"/>
  <c r="K47" i="15"/>
  <c r="N47" i="15"/>
  <c r="C47" i="15"/>
  <c r="B47" i="15" s="1"/>
  <c r="D47" i="15"/>
  <c r="G47" i="15"/>
  <c r="E47" i="15"/>
  <c r="J47" i="15"/>
  <c r="L47" i="15"/>
  <c r="I47" i="15"/>
  <c r="H47" i="15"/>
  <c r="F47" i="15"/>
  <c r="F48" i="15"/>
  <c r="G48" i="15"/>
  <c r="N48" i="15"/>
  <c r="E48" i="15"/>
  <c r="D48" i="15"/>
  <c r="I48" i="15"/>
  <c r="H48" i="15"/>
  <c r="C48" i="15"/>
  <c r="B48" i="15" s="1"/>
  <c r="K48" i="15"/>
  <c r="J48" i="15"/>
  <c r="L48" i="15"/>
  <c r="N49" i="15"/>
  <c r="C49" i="15"/>
  <c r="B49" i="15" s="1"/>
  <c r="J49" i="15"/>
  <c r="I49" i="15"/>
  <c r="E49" i="15"/>
  <c r="D49" i="15"/>
  <c r="H49" i="15"/>
  <c r="F49" i="15"/>
  <c r="L49" i="15"/>
  <c r="K49" i="15"/>
  <c r="G49" i="15"/>
  <c r="H50" i="15"/>
  <c r="L50" i="15"/>
  <c r="K50" i="15"/>
  <c r="G50" i="15"/>
  <c r="N50" i="15"/>
  <c r="I50" i="15"/>
  <c r="C50" i="15"/>
  <c r="B50" i="15" s="1"/>
  <c r="F50" i="15"/>
  <c r="J50" i="15"/>
  <c r="E50" i="15"/>
  <c r="D50" i="15"/>
  <c r="G51" i="15"/>
  <c r="F51" i="15"/>
  <c r="J51" i="15"/>
  <c r="C51" i="15"/>
  <c r="B51" i="15" s="1"/>
  <c r="E51" i="15"/>
  <c r="I51" i="15"/>
  <c r="K51" i="15"/>
  <c r="H51" i="15"/>
  <c r="N51" i="15"/>
  <c r="L51" i="15"/>
  <c r="D51" i="15"/>
  <c r="D52" i="15"/>
  <c r="L52" i="15"/>
  <c r="N52" i="15"/>
  <c r="K52" i="15"/>
  <c r="E52" i="15"/>
  <c r="C52" i="15"/>
  <c r="B52" i="15" s="1"/>
  <c r="H52" i="15"/>
  <c r="J52" i="15"/>
  <c r="I52" i="15"/>
  <c r="G52" i="15"/>
  <c r="F52" i="15"/>
  <c r="H53" i="15"/>
  <c r="J53" i="15"/>
  <c r="G53" i="15"/>
  <c r="D53" i="15"/>
  <c r="F53" i="15"/>
  <c r="L53" i="15"/>
  <c r="K53" i="15"/>
  <c r="N53" i="15"/>
  <c r="E53" i="15"/>
  <c r="C53" i="15"/>
  <c r="B53" i="15" s="1"/>
  <c r="I53" i="15"/>
  <c r="C54" i="15"/>
  <c r="B54" i="15" s="1"/>
  <c r="F54" i="15"/>
  <c r="L54" i="15"/>
  <c r="K54" i="15"/>
  <c r="N54" i="15"/>
  <c r="J54" i="15"/>
  <c r="E54" i="15"/>
  <c r="D54" i="15"/>
  <c r="H54" i="15"/>
  <c r="I54" i="15"/>
  <c r="G54" i="15"/>
  <c r="C55" i="15"/>
  <c r="B55" i="15" s="1"/>
  <c r="J55" i="15"/>
  <c r="I55" i="15"/>
  <c r="K55" i="15"/>
  <c r="N55" i="15"/>
  <c r="G55" i="15"/>
  <c r="F55" i="15"/>
  <c r="D55" i="15"/>
  <c r="E55" i="15"/>
  <c r="L55" i="15"/>
  <c r="H55" i="15"/>
  <c r="I56" i="15"/>
  <c r="K56" i="15"/>
  <c r="L56" i="15"/>
  <c r="D56" i="15"/>
  <c r="F56" i="15"/>
  <c r="H56" i="15"/>
  <c r="J56" i="15"/>
  <c r="C56" i="15"/>
  <c r="B56" i="15" s="1"/>
  <c r="N56" i="15"/>
  <c r="E56" i="15"/>
  <c r="G56" i="15"/>
  <c r="G57" i="15"/>
  <c r="F57" i="15"/>
  <c r="K57" i="15"/>
  <c r="E57" i="15"/>
  <c r="I57" i="15"/>
  <c r="D57" i="15"/>
  <c r="J57" i="15"/>
  <c r="C57" i="15"/>
  <c r="B57" i="15" s="1"/>
  <c r="N57" i="15"/>
  <c r="L57" i="15"/>
  <c r="H57" i="15"/>
  <c r="L58" i="15"/>
  <c r="K58" i="15"/>
  <c r="C58" i="15"/>
  <c r="B58" i="15" s="1"/>
  <c r="F58" i="15"/>
  <c r="H58" i="15"/>
  <c r="G58" i="15"/>
  <c r="J58" i="15"/>
  <c r="E58" i="15"/>
  <c r="N58" i="15"/>
  <c r="I58" i="15"/>
  <c r="D58" i="15"/>
  <c r="J59" i="15"/>
  <c r="I59" i="15"/>
  <c r="F59" i="15"/>
  <c r="D59" i="15"/>
  <c r="H59" i="15"/>
  <c r="G59" i="15"/>
  <c r="E59" i="15"/>
  <c r="C59" i="15"/>
  <c r="B59" i="15" s="1"/>
  <c r="L59" i="15"/>
  <c r="N59" i="15"/>
  <c r="K59" i="15"/>
  <c r="L60" i="15"/>
  <c r="K60" i="15"/>
  <c r="E60" i="15"/>
  <c r="C60" i="15"/>
  <c r="B60" i="15" s="1"/>
  <c r="J60" i="15"/>
  <c r="D60" i="15"/>
  <c r="F60" i="15"/>
  <c r="I60" i="15"/>
  <c r="N60" i="15"/>
  <c r="H60" i="15"/>
  <c r="G60" i="15"/>
  <c r="N61" i="15"/>
  <c r="J61" i="15"/>
  <c r="I61" i="15"/>
  <c r="H61" i="15"/>
  <c r="D61" i="15"/>
  <c r="E61" i="15"/>
  <c r="L61" i="15"/>
  <c r="K61" i="15"/>
  <c r="C61" i="15"/>
  <c r="B61" i="15" s="1"/>
  <c r="F61" i="15"/>
  <c r="G61" i="15"/>
  <c r="E62" i="15"/>
  <c r="N62" i="15"/>
  <c r="I62" i="15"/>
  <c r="J62" i="15"/>
  <c r="H62" i="15"/>
  <c r="L62" i="15"/>
  <c r="K62" i="15"/>
  <c r="D62" i="15"/>
  <c r="C62" i="15"/>
  <c r="B62" i="15" s="1"/>
  <c r="G62" i="15"/>
  <c r="F62" i="15"/>
  <c r="I63" i="15"/>
  <c r="E63" i="15"/>
  <c r="C63" i="15"/>
  <c r="B63" i="15" s="1"/>
  <c r="D63" i="15"/>
  <c r="N63" i="15"/>
  <c r="L63" i="15"/>
  <c r="J63" i="15"/>
  <c r="G63" i="15"/>
  <c r="F63" i="15"/>
  <c r="K63" i="15"/>
  <c r="H63" i="15"/>
  <c r="E64" i="15"/>
  <c r="K64" i="15"/>
  <c r="I64" i="15"/>
  <c r="F64" i="15"/>
  <c r="C64" i="15"/>
  <c r="B64" i="15" s="1"/>
  <c r="J64" i="15"/>
  <c r="H64" i="15"/>
  <c r="L64" i="15"/>
  <c r="G64" i="15"/>
  <c r="N64" i="15"/>
  <c r="D64" i="15"/>
  <c r="C65" i="15"/>
  <c r="B65" i="15" s="1"/>
  <c r="I65" i="15"/>
  <c r="H65" i="15"/>
  <c r="F65" i="15"/>
  <c r="D65" i="15"/>
  <c r="E65" i="15"/>
  <c r="L65" i="15"/>
  <c r="K65" i="15"/>
  <c r="J65" i="15"/>
  <c r="G65" i="15"/>
  <c r="N65" i="15"/>
  <c r="C66" i="15"/>
  <c r="B66" i="15" s="1"/>
  <c r="K66" i="15"/>
  <c r="D66" i="15"/>
  <c r="I66" i="15"/>
  <c r="H66" i="15"/>
  <c r="G66" i="15"/>
  <c r="N66" i="15"/>
  <c r="L66" i="15"/>
  <c r="J66" i="15"/>
  <c r="F66" i="15"/>
  <c r="E66" i="15"/>
  <c r="J67" i="15"/>
  <c r="I67" i="15"/>
  <c r="H67" i="15"/>
  <c r="G67" i="15"/>
  <c r="N67" i="15"/>
  <c r="K67" i="15"/>
  <c r="E67" i="15"/>
  <c r="D67" i="15"/>
  <c r="L67" i="15"/>
  <c r="F67" i="15"/>
  <c r="C67" i="15"/>
  <c r="B67" i="15" s="1"/>
  <c r="C68" i="15"/>
  <c r="B68" i="15" s="1"/>
  <c r="D68" i="15"/>
  <c r="N68" i="15"/>
  <c r="F68" i="15"/>
  <c r="E68" i="15"/>
  <c r="I68" i="15"/>
  <c r="L68" i="15"/>
  <c r="J68" i="15"/>
  <c r="H68" i="15"/>
  <c r="K68" i="15"/>
  <c r="G68" i="15"/>
  <c r="I69" i="15"/>
  <c r="H69" i="15"/>
  <c r="L69" i="15"/>
  <c r="G69" i="15"/>
  <c r="N69" i="15"/>
  <c r="K69" i="15"/>
  <c r="J69" i="15"/>
  <c r="E69" i="15"/>
  <c r="D69" i="15"/>
  <c r="C69" i="15"/>
  <c r="B69" i="15" s="1"/>
  <c r="F69" i="15"/>
  <c r="L70" i="15"/>
  <c r="K70" i="15"/>
  <c r="I70" i="15"/>
  <c r="G70" i="15"/>
  <c r="F70" i="15"/>
  <c r="J70" i="15"/>
  <c r="C70" i="15"/>
  <c r="B70" i="15" s="1"/>
  <c r="H70" i="15"/>
  <c r="N70" i="15"/>
  <c r="E70" i="15"/>
  <c r="D70" i="15"/>
  <c r="E71" i="15"/>
  <c r="H71" i="15"/>
  <c r="C71" i="15"/>
  <c r="B71" i="15" s="1"/>
  <c r="G71" i="15"/>
  <c r="K71" i="15"/>
  <c r="J71" i="15"/>
  <c r="L71" i="15"/>
  <c r="D71" i="15"/>
  <c r="F71" i="15"/>
  <c r="I71" i="15"/>
  <c r="N71" i="15"/>
  <c r="C72" i="15"/>
  <c r="B72" i="15" s="1"/>
  <c r="I72" i="15"/>
  <c r="G72" i="15"/>
  <c r="E72" i="15"/>
  <c r="J72" i="15"/>
  <c r="F72" i="15"/>
  <c r="K72" i="15"/>
  <c r="L72" i="15"/>
  <c r="H72" i="15"/>
  <c r="N72" i="15"/>
  <c r="D72" i="15"/>
  <c r="K73" i="15"/>
  <c r="J73" i="15"/>
  <c r="I73" i="15"/>
  <c r="H73" i="15"/>
  <c r="N73" i="15"/>
  <c r="E73" i="15"/>
  <c r="D73" i="15"/>
  <c r="L73" i="15"/>
  <c r="G73" i="15"/>
  <c r="C73" i="15"/>
  <c r="B73" i="15" s="1"/>
  <c r="F73" i="15"/>
  <c r="J74" i="15"/>
  <c r="D74" i="15"/>
  <c r="C74" i="15"/>
  <c r="B74" i="15" s="1"/>
  <c r="F74" i="15"/>
  <c r="K74" i="15"/>
  <c r="I74" i="15"/>
  <c r="G74" i="15"/>
  <c r="E74" i="15"/>
  <c r="H74" i="15"/>
  <c r="L74" i="15"/>
  <c r="N74" i="15"/>
  <c r="K75" i="15"/>
  <c r="L75" i="15"/>
  <c r="D75" i="15"/>
  <c r="G75" i="15"/>
  <c r="H75" i="15"/>
  <c r="N75" i="15"/>
  <c r="J75" i="15"/>
  <c r="F75" i="15"/>
  <c r="E75" i="15"/>
  <c r="C75" i="15"/>
  <c r="B75" i="15" s="1"/>
  <c r="I75" i="15"/>
  <c r="G76" i="15"/>
  <c r="K76" i="15"/>
  <c r="E76" i="15"/>
  <c r="F76" i="15"/>
  <c r="D76" i="15"/>
  <c r="N76" i="15"/>
  <c r="L76" i="15"/>
  <c r="J76" i="15"/>
  <c r="I76" i="15"/>
  <c r="H76" i="15"/>
  <c r="C76" i="15"/>
  <c r="B76" i="15" s="1"/>
  <c r="L77" i="15"/>
  <c r="H77" i="15"/>
  <c r="I77" i="15"/>
  <c r="C77" i="15"/>
  <c r="B77" i="15" s="1"/>
  <c r="E77" i="15"/>
  <c r="D77" i="15"/>
  <c r="G77" i="15"/>
  <c r="N77" i="15"/>
  <c r="F77" i="15"/>
  <c r="K77" i="15"/>
  <c r="J77" i="15"/>
  <c r="N78" i="15"/>
  <c r="E78" i="15"/>
  <c r="J78" i="15"/>
  <c r="F78" i="15"/>
  <c r="C78" i="15"/>
  <c r="B78" i="15" s="1"/>
  <c r="I78" i="15"/>
  <c r="G78" i="15"/>
  <c r="D78" i="15"/>
  <c r="K78" i="15"/>
  <c r="L78" i="15"/>
  <c r="H78" i="15"/>
  <c r="K79" i="15"/>
  <c r="C79" i="15"/>
  <c r="B79" i="15" s="1"/>
  <c r="D79" i="15"/>
  <c r="I79" i="15"/>
  <c r="F79" i="15"/>
  <c r="N79" i="15"/>
  <c r="L79" i="15"/>
  <c r="E79" i="15"/>
  <c r="H79" i="15"/>
  <c r="G79" i="15"/>
  <c r="J79" i="15"/>
  <c r="J80" i="15"/>
  <c r="I80" i="15"/>
  <c r="H80" i="15"/>
  <c r="C80" i="15"/>
  <c r="B80" i="15" s="1"/>
  <c r="F80" i="15"/>
  <c r="N80" i="15"/>
  <c r="G80" i="15"/>
  <c r="E80" i="15"/>
  <c r="D80" i="15"/>
  <c r="L80" i="15"/>
  <c r="K80" i="15"/>
  <c r="N81" i="15"/>
  <c r="G81" i="15"/>
  <c r="H81" i="15"/>
  <c r="L81" i="15"/>
  <c r="D81" i="15"/>
  <c r="F81" i="15"/>
  <c r="I81" i="15"/>
  <c r="E81" i="15"/>
  <c r="K81" i="15"/>
  <c r="J81" i="15"/>
  <c r="C81" i="15"/>
  <c r="B81" i="15" s="1"/>
  <c r="I82" i="15"/>
  <c r="G82" i="15"/>
  <c r="K82" i="15"/>
  <c r="N82" i="15"/>
  <c r="H82" i="15"/>
  <c r="J82" i="15"/>
  <c r="C82" i="15"/>
  <c r="B82" i="15" s="1"/>
  <c r="F82" i="15"/>
  <c r="E82" i="15"/>
  <c r="D82" i="15"/>
  <c r="L82" i="15"/>
  <c r="K83" i="15"/>
  <c r="C83" i="15"/>
  <c r="B83" i="15" s="1"/>
  <c r="N83" i="15"/>
  <c r="F83" i="15"/>
  <c r="D83" i="15"/>
  <c r="E83" i="15"/>
  <c r="L83" i="15"/>
  <c r="G83" i="15"/>
  <c r="H83" i="15"/>
  <c r="J83" i="15"/>
  <c r="I83" i="15"/>
  <c r="H84" i="15"/>
  <c r="I84" i="15"/>
  <c r="F84" i="15"/>
  <c r="E84" i="15"/>
  <c r="C84" i="15"/>
  <c r="B84" i="15" s="1"/>
  <c r="K84" i="15"/>
  <c r="J84" i="15"/>
  <c r="D84" i="15"/>
  <c r="L84" i="15"/>
  <c r="N84" i="15"/>
  <c r="G84" i="15"/>
  <c r="K85" i="15"/>
  <c r="J85" i="15"/>
  <c r="D85" i="15"/>
  <c r="I85" i="15"/>
  <c r="G85" i="15"/>
  <c r="E85" i="15"/>
  <c r="C85" i="15"/>
  <c r="B85" i="15" s="1"/>
  <c r="H85" i="15"/>
  <c r="L85" i="15"/>
  <c r="F85" i="15"/>
  <c r="N85" i="15"/>
  <c r="F86" i="15"/>
  <c r="K86" i="15"/>
  <c r="E86" i="15"/>
  <c r="C86" i="15"/>
  <c r="B86" i="15" s="1"/>
  <c r="I86" i="15"/>
  <c r="D86" i="15"/>
  <c r="G86" i="15"/>
  <c r="L86" i="15"/>
  <c r="H86" i="15"/>
  <c r="J86" i="15"/>
  <c r="N86" i="15"/>
  <c r="K87" i="15"/>
  <c r="G87" i="15"/>
  <c r="I87" i="15"/>
  <c r="D87" i="15"/>
  <c r="F87" i="15"/>
  <c r="J87" i="15"/>
  <c r="H87" i="15"/>
  <c r="E87" i="15"/>
  <c r="N87" i="15"/>
  <c r="L87" i="15"/>
  <c r="C87" i="15"/>
  <c r="B87" i="15" s="1"/>
  <c r="D88" i="15"/>
  <c r="L88" i="15"/>
  <c r="H88" i="15"/>
  <c r="E88" i="15"/>
  <c r="F88" i="15"/>
  <c r="K88" i="15"/>
  <c r="I88" i="15"/>
  <c r="G88" i="15"/>
  <c r="C88" i="15"/>
  <c r="B88" i="15" s="1"/>
  <c r="N88" i="15"/>
  <c r="J88" i="15"/>
  <c r="L89" i="15"/>
  <c r="D89" i="15"/>
  <c r="J89" i="15"/>
  <c r="I89" i="15"/>
  <c r="F89" i="15"/>
  <c r="H89" i="15"/>
  <c r="G89" i="15"/>
  <c r="K89" i="15"/>
  <c r="C89" i="15"/>
  <c r="B89" i="15" s="1"/>
  <c r="E89" i="15"/>
  <c r="N89" i="15"/>
  <c r="K90" i="15"/>
  <c r="I90" i="15"/>
  <c r="N90" i="15"/>
  <c r="H90" i="15"/>
  <c r="F90" i="15"/>
  <c r="G90" i="15"/>
  <c r="C90" i="15"/>
  <c r="B90" i="15" s="1"/>
  <c r="E90" i="15"/>
  <c r="D90" i="15"/>
  <c r="L90" i="15"/>
  <c r="J90" i="15"/>
  <c r="C91" i="15"/>
  <c r="B91" i="15" s="1"/>
  <c r="I91" i="15"/>
  <c r="H91" i="15"/>
  <c r="L91" i="15"/>
  <c r="K91" i="15"/>
  <c r="G91" i="15"/>
  <c r="N91" i="15"/>
  <c r="D91" i="15"/>
  <c r="F91" i="15"/>
  <c r="E91" i="15"/>
  <c r="J91" i="15"/>
  <c r="H92" i="15"/>
  <c r="C92" i="15"/>
  <c r="B92" i="15" s="1"/>
  <c r="D92" i="15"/>
  <c r="F92" i="15"/>
  <c r="E92" i="15"/>
  <c r="J92" i="15"/>
  <c r="N92" i="15"/>
  <c r="K92" i="15"/>
  <c r="I92" i="15"/>
  <c r="G92" i="15"/>
  <c r="L92" i="15"/>
  <c r="D93" i="15"/>
  <c r="J93" i="15"/>
  <c r="G93" i="15"/>
  <c r="AY93" i="1"/>
  <c r="AX93" i="1"/>
  <c r="AV93" i="1"/>
  <c r="AT93" i="1"/>
  <c r="AR93" i="1"/>
  <c r="AP93" i="1"/>
  <c r="O93" i="1" s="1"/>
  <c r="AU93" i="1"/>
  <c r="AZ93" i="1"/>
  <c r="BB4" i="1" s="1"/>
  <c r="AQ93" i="1"/>
  <c r="AW93" i="1"/>
  <c r="AS93" i="1"/>
  <c r="BA93" i="1"/>
  <c r="BC91" i="1"/>
  <c r="BB92" i="1"/>
  <c r="AO92" i="1"/>
  <c r="K4" i="19" l="1"/>
  <c r="N4" i="19"/>
  <c r="D4" i="19"/>
  <c r="C4" i="19"/>
  <c r="B4" i="19" s="1"/>
  <c r="L4" i="19"/>
  <c r="M31" i="20"/>
  <c r="K49" i="19"/>
  <c r="K76" i="19"/>
  <c r="M69" i="20"/>
  <c r="M10" i="20"/>
  <c r="L15" i="19"/>
  <c r="K30" i="19"/>
  <c r="D5" i="19"/>
  <c r="J90" i="19"/>
  <c r="E89" i="19"/>
  <c r="F4" i="19"/>
  <c r="J4" i="19"/>
  <c r="I11" i="19"/>
  <c r="E67" i="19"/>
  <c r="C66" i="19"/>
  <c r="B66" i="19" s="1"/>
  <c r="D44" i="19"/>
  <c r="G31" i="19"/>
  <c r="J65" i="19"/>
  <c r="J91" i="19"/>
  <c r="G85" i="19"/>
  <c r="C42" i="19"/>
  <c r="B42" i="19" s="1"/>
  <c r="M91" i="15"/>
  <c r="G46" i="19"/>
  <c r="D77" i="19"/>
  <c r="M50" i="15"/>
  <c r="E37" i="19"/>
  <c r="C21" i="19"/>
  <c r="B21" i="19" s="1"/>
  <c r="G4" i="19"/>
  <c r="F85" i="19"/>
  <c r="E93" i="19"/>
  <c r="H89" i="19"/>
  <c r="L33" i="19"/>
  <c r="N71" i="19"/>
  <c r="M26" i="15"/>
  <c r="D56" i="19"/>
  <c r="J78" i="19"/>
  <c r="M66" i="15"/>
  <c r="J70" i="19"/>
  <c r="G83" i="19"/>
  <c r="K68" i="19"/>
  <c r="F16" i="19"/>
  <c r="I86" i="19"/>
  <c r="J30" i="19"/>
  <c r="C82" i="19"/>
  <c r="B82" i="19" s="1"/>
  <c r="M34" i="15"/>
  <c r="M85" i="15"/>
  <c r="N56" i="19"/>
  <c r="N73" i="19"/>
  <c r="I83" i="19"/>
  <c r="C64" i="19"/>
  <c r="B64" i="19" s="1"/>
  <c r="G93" i="19"/>
  <c r="D18" i="19"/>
  <c r="E50" i="19"/>
  <c r="F21" i="19"/>
  <c r="L86" i="19"/>
  <c r="C23" i="19"/>
  <c r="B23" i="19" s="1"/>
  <c r="L75" i="19"/>
  <c r="F27" i="19"/>
  <c r="N31" i="19"/>
  <c r="H30" i="19"/>
  <c r="G34" i="19"/>
  <c r="I29" i="19"/>
  <c r="H20" i="19"/>
  <c r="G30" i="19"/>
  <c r="J83" i="19"/>
  <c r="I21" i="19"/>
  <c r="C28" i="19"/>
  <c r="B28" i="19" s="1"/>
  <c r="E34" i="19"/>
  <c r="J43" i="19"/>
  <c r="F44" i="19"/>
  <c r="I64" i="19"/>
  <c r="K31" i="19"/>
  <c r="G13" i="19"/>
  <c r="L30" i="19"/>
  <c r="H41" i="19"/>
  <c r="L41" i="19"/>
  <c r="J25" i="19"/>
  <c r="F61" i="19"/>
  <c r="E49" i="19"/>
  <c r="I42" i="19"/>
  <c r="H73" i="19"/>
  <c r="E82" i="19"/>
  <c r="N75" i="19"/>
  <c r="E59" i="19"/>
  <c r="G78" i="19"/>
  <c r="F63" i="19"/>
  <c r="J12" i="19"/>
  <c r="G91" i="19"/>
  <c r="H79" i="19"/>
  <c r="I34" i="19"/>
  <c r="J87" i="19"/>
  <c r="D88" i="19"/>
  <c r="N47" i="19"/>
  <c r="K32" i="19"/>
  <c r="D30" i="19"/>
  <c r="H78" i="19"/>
  <c r="D89" i="19"/>
  <c r="L61" i="19"/>
  <c r="D76" i="19"/>
  <c r="J6" i="19"/>
  <c r="N87" i="19"/>
  <c r="K20" i="19"/>
  <c r="J55" i="19"/>
  <c r="J37" i="19"/>
  <c r="E75" i="19"/>
  <c r="C13" i="19"/>
  <c r="B13" i="19" s="1"/>
  <c r="C67" i="19"/>
  <c r="B67" i="19" s="1"/>
  <c r="K61" i="19"/>
  <c r="D27" i="19"/>
  <c r="I27" i="19"/>
  <c r="E42" i="19"/>
  <c r="F25" i="19"/>
  <c r="K35" i="19"/>
  <c r="L56" i="19"/>
  <c r="K48" i="19"/>
  <c r="K41" i="19"/>
  <c r="C51" i="19"/>
  <c r="B51" i="19" s="1"/>
  <c r="H48" i="19"/>
  <c r="F37" i="19"/>
  <c r="H80" i="19"/>
  <c r="E41" i="19"/>
  <c r="F31" i="19"/>
  <c r="K88" i="19"/>
  <c r="J61" i="19"/>
  <c r="D67" i="19"/>
  <c r="D37" i="19"/>
  <c r="N40" i="19"/>
  <c r="K7" i="19"/>
  <c r="J27" i="19"/>
  <c r="D38" i="19"/>
  <c r="L29" i="19"/>
  <c r="G52" i="19"/>
  <c r="D75" i="19"/>
  <c r="H27" i="19"/>
  <c r="I17" i="19"/>
  <c r="C54" i="19"/>
  <c r="B54" i="19" s="1"/>
  <c r="C17" i="19"/>
  <c r="B17" i="19" s="1"/>
  <c r="L90" i="19"/>
  <c r="N53" i="19"/>
  <c r="J24" i="19"/>
  <c r="K91" i="19"/>
  <c r="L24" i="19"/>
  <c r="G24" i="19"/>
  <c r="H31" i="19"/>
  <c r="J50" i="19"/>
  <c r="E47" i="19"/>
  <c r="E40" i="19"/>
  <c r="N62" i="19"/>
  <c r="E22" i="19"/>
  <c r="D9" i="19"/>
  <c r="D10" i="19"/>
  <c r="E54" i="19"/>
  <c r="E53" i="19"/>
  <c r="K84" i="19"/>
  <c r="L76" i="19"/>
  <c r="C56" i="19"/>
  <c r="B56" i="19" s="1"/>
  <c r="E16" i="19"/>
  <c r="H86" i="19"/>
  <c r="C44" i="19"/>
  <c r="B44" i="19" s="1"/>
  <c r="N79" i="19"/>
  <c r="C18" i="19"/>
  <c r="B18" i="19" s="1"/>
  <c r="D83" i="19"/>
  <c r="I37" i="19"/>
  <c r="D32" i="19"/>
  <c r="F62" i="19"/>
  <c r="J41" i="19"/>
  <c r="D92" i="19"/>
  <c r="N30" i="19"/>
  <c r="E20" i="19"/>
  <c r="N86" i="19"/>
  <c r="L25" i="19"/>
  <c r="K58" i="19"/>
  <c r="K25" i="19"/>
  <c r="F52" i="19"/>
  <c r="J82" i="19"/>
  <c r="I38" i="19"/>
  <c r="G87" i="19"/>
  <c r="C26" i="19"/>
  <c r="B26" i="19" s="1"/>
  <c r="L74" i="19"/>
  <c r="K27" i="19"/>
  <c r="E7" i="19"/>
  <c r="K6" i="19"/>
  <c r="I55" i="19"/>
  <c r="G26" i="19"/>
  <c r="E74" i="19"/>
  <c r="H87" i="19"/>
  <c r="G45" i="19"/>
  <c r="D28" i="19"/>
  <c r="E15" i="19"/>
  <c r="L20" i="19"/>
  <c r="J85" i="19"/>
  <c r="I49" i="19"/>
  <c r="F50" i="19"/>
  <c r="K79" i="19"/>
  <c r="N80" i="19"/>
  <c r="I22" i="19"/>
  <c r="F79" i="19"/>
  <c r="L88" i="19"/>
  <c r="K72" i="19"/>
  <c r="E27" i="19"/>
  <c r="I13" i="19"/>
  <c r="D58" i="19"/>
  <c r="L13" i="19"/>
  <c r="I84" i="19"/>
  <c r="J42" i="19"/>
  <c r="L77" i="19"/>
  <c r="F17" i="19"/>
  <c r="F80" i="19"/>
  <c r="I31" i="19"/>
  <c r="C27" i="19"/>
  <c r="B27" i="19" s="1"/>
  <c r="I59" i="19"/>
  <c r="E73" i="19"/>
  <c r="K23" i="19"/>
  <c r="K10" i="19"/>
  <c r="C15" i="19"/>
  <c r="B15" i="19" s="1"/>
  <c r="H63" i="19"/>
  <c r="C83" i="19"/>
  <c r="B83" i="19" s="1"/>
  <c r="C7" i="19"/>
  <c r="B7" i="19" s="1"/>
  <c r="D34" i="19"/>
  <c r="I68" i="19"/>
  <c r="N42" i="19"/>
  <c r="N39" i="19"/>
  <c r="I89" i="19"/>
  <c r="L14" i="19"/>
  <c r="F87" i="19"/>
  <c r="G76" i="19"/>
  <c r="I28" i="19"/>
  <c r="K86" i="19"/>
  <c r="F42" i="19"/>
  <c r="D14" i="19"/>
  <c r="F46" i="19"/>
  <c r="E64" i="19"/>
  <c r="L46" i="19"/>
  <c r="E35" i="19"/>
  <c r="C47" i="19"/>
  <c r="B47" i="19" s="1"/>
  <c r="N43" i="19"/>
  <c r="D48" i="19"/>
  <c r="I33" i="19"/>
  <c r="C70" i="19"/>
  <c r="B70" i="19" s="1"/>
  <c r="K40" i="19"/>
  <c r="K77" i="19"/>
  <c r="G90" i="19"/>
  <c r="H90" i="19"/>
  <c r="G23" i="19"/>
  <c r="H57" i="19"/>
  <c r="C24" i="19"/>
  <c r="B24" i="19" s="1"/>
  <c r="C37" i="19"/>
  <c r="B37" i="19" s="1"/>
  <c r="G70" i="19"/>
  <c r="G73" i="19"/>
  <c r="N21" i="19"/>
  <c r="H67" i="19"/>
  <c r="J33" i="19"/>
  <c r="E26" i="19"/>
  <c r="L45" i="19"/>
  <c r="E21" i="19"/>
  <c r="G82" i="19"/>
  <c r="C20" i="19"/>
  <c r="B20" i="19" s="1"/>
  <c r="F34" i="19"/>
  <c r="F22" i="19"/>
  <c r="N24" i="19"/>
  <c r="E18" i="19"/>
  <c r="J45" i="19"/>
  <c r="F7" i="19"/>
  <c r="J56" i="19"/>
  <c r="G16" i="19"/>
  <c r="G21" i="19"/>
  <c r="C77" i="19"/>
  <c r="B77" i="19" s="1"/>
  <c r="E8" i="19"/>
  <c r="K69" i="19"/>
  <c r="G41" i="19"/>
  <c r="F83" i="19"/>
  <c r="C5" i="19"/>
  <c r="B5" i="19" s="1"/>
  <c r="E92" i="19"/>
  <c r="K53" i="19"/>
  <c r="J84" i="19"/>
  <c r="K26" i="19"/>
  <c r="J79" i="19"/>
  <c r="N23" i="19"/>
  <c r="G56" i="19"/>
  <c r="N22" i="19"/>
  <c r="N83" i="19"/>
  <c r="N17" i="19"/>
  <c r="N6" i="19"/>
  <c r="H50" i="19"/>
  <c r="H66" i="19"/>
  <c r="J75" i="19"/>
  <c r="L89" i="19"/>
  <c r="C80" i="19"/>
  <c r="B80" i="19" s="1"/>
  <c r="D42" i="19"/>
  <c r="L21" i="19"/>
  <c r="E6" i="19"/>
  <c r="N66" i="19"/>
  <c r="N76" i="19"/>
  <c r="C73" i="19"/>
  <c r="B73" i="19" s="1"/>
  <c r="L58" i="19"/>
  <c r="C32" i="19"/>
  <c r="B32" i="19" s="1"/>
  <c r="J52" i="19"/>
  <c r="J81" i="19"/>
  <c r="N7" i="19"/>
  <c r="I66" i="19"/>
  <c r="D53" i="19"/>
  <c r="I53" i="19"/>
  <c r="C6" i="19"/>
  <c r="B6" i="19" s="1"/>
  <c r="H13" i="19"/>
  <c r="M39" i="15"/>
  <c r="I24" i="19"/>
  <c r="J77" i="19"/>
  <c r="J16" i="19"/>
  <c r="C9" i="19"/>
  <c r="B9" i="19" s="1"/>
  <c r="D90" i="19"/>
  <c r="K74" i="19"/>
  <c r="L52" i="19"/>
  <c r="K11" i="19"/>
  <c r="G5" i="19"/>
  <c r="K19" i="19"/>
  <c r="F59" i="19"/>
  <c r="I10" i="19"/>
  <c r="G14" i="19"/>
  <c r="J58" i="19"/>
  <c r="E65" i="19"/>
  <c r="I15" i="19"/>
  <c r="J67" i="19"/>
  <c r="H56" i="19"/>
  <c r="G50" i="19"/>
  <c r="K54" i="19"/>
  <c r="D11" i="19"/>
  <c r="J21" i="19"/>
  <c r="H38" i="19"/>
  <c r="E17" i="19"/>
  <c r="E80" i="19"/>
  <c r="G15" i="19"/>
  <c r="D93" i="19"/>
  <c r="C36" i="19"/>
  <c r="B36" i="19" s="1"/>
  <c r="K92" i="19"/>
  <c r="I88" i="19"/>
  <c r="I8" i="19"/>
  <c r="J63" i="19"/>
  <c r="J72" i="19"/>
  <c r="D86" i="19"/>
  <c r="K39" i="19"/>
  <c r="N49" i="19"/>
  <c r="H53" i="19"/>
  <c r="K8" i="19"/>
  <c r="H64" i="19"/>
  <c r="L19" i="19"/>
  <c r="F74" i="19"/>
  <c r="J29" i="19"/>
  <c r="N64" i="19"/>
  <c r="I16" i="19"/>
  <c r="L78" i="19"/>
  <c r="D57" i="19"/>
  <c r="K93" i="19"/>
  <c r="E68" i="19"/>
  <c r="D71" i="19"/>
  <c r="N29" i="19"/>
  <c r="L6" i="19"/>
  <c r="H40" i="19"/>
  <c r="N60" i="19"/>
  <c r="L72" i="19"/>
  <c r="H55" i="19"/>
  <c r="L82" i="19"/>
  <c r="H83" i="19"/>
  <c r="E43" i="19"/>
  <c r="I35" i="19"/>
  <c r="K36" i="19"/>
  <c r="K51" i="19"/>
  <c r="G47" i="19"/>
  <c r="H54" i="19"/>
  <c r="F51" i="19"/>
  <c r="H7" i="19"/>
  <c r="N55" i="19"/>
  <c r="L18" i="19"/>
  <c r="K73" i="19"/>
  <c r="G28" i="19"/>
  <c r="G63" i="19"/>
  <c r="H15" i="19"/>
  <c r="G61" i="19"/>
  <c r="E14" i="19"/>
  <c r="L55" i="19"/>
  <c r="C93" i="19"/>
  <c r="B93" i="19" s="1"/>
  <c r="H33" i="19"/>
  <c r="E83" i="19"/>
  <c r="N63" i="19"/>
  <c r="J47" i="19"/>
  <c r="K15" i="19"/>
  <c r="J20" i="19"/>
  <c r="K75" i="19"/>
  <c r="K24" i="19"/>
  <c r="N85" i="19"/>
  <c r="I85" i="19"/>
  <c r="G62" i="19"/>
  <c r="K47" i="19"/>
  <c r="J68" i="19"/>
  <c r="G92" i="19"/>
  <c r="C92" i="19"/>
  <c r="B92" i="19" s="1"/>
  <c r="C25" i="19"/>
  <c r="B25" i="19" s="1"/>
  <c r="J7" i="19"/>
  <c r="J76" i="19"/>
  <c r="L35" i="19"/>
  <c r="N16" i="19"/>
  <c r="K33" i="19"/>
  <c r="J93" i="19"/>
  <c r="N70" i="19"/>
  <c r="H51" i="19"/>
  <c r="I25" i="19"/>
  <c r="D80" i="19"/>
  <c r="L60" i="19"/>
  <c r="D39" i="19"/>
  <c r="F24" i="19"/>
  <c r="G38" i="19"/>
  <c r="F23" i="19"/>
  <c r="N59" i="19"/>
  <c r="I60" i="19"/>
  <c r="H47" i="19"/>
  <c r="G81" i="19"/>
  <c r="H52" i="19"/>
  <c r="I23" i="19"/>
  <c r="C16" i="19"/>
  <c r="B16" i="19" s="1"/>
  <c r="H23" i="19"/>
  <c r="J48" i="19"/>
  <c r="F29" i="19"/>
  <c r="H29" i="19"/>
  <c r="G58" i="19"/>
  <c r="D91" i="19"/>
  <c r="D23" i="19"/>
  <c r="F11" i="19"/>
  <c r="C12" i="19"/>
  <c r="B12" i="19" s="1"/>
  <c r="G43" i="19"/>
  <c r="C86" i="19"/>
  <c r="B86" i="19" s="1"/>
  <c r="C38" i="19"/>
  <c r="B38" i="19" s="1"/>
  <c r="D85" i="19"/>
  <c r="C11" i="19"/>
  <c r="B11" i="19" s="1"/>
  <c r="I5" i="19"/>
  <c r="E81" i="19"/>
  <c r="L28" i="19"/>
  <c r="D64" i="19"/>
  <c r="F84" i="19"/>
  <c r="H92" i="19"/>
  <c r="K46" i="19"/>
  <c r="H28" i="19"/>
  <c r="D74" i="19"/>
  <c r="L57" i="19"/>
  <c r="D36" i="19"/>
  <c r="H16" i="19"/>
  <c r="D79" i="19"/>
  <c r="K70" i="19"/>
  <c r="E62" i="19"/>
  <c r="F71" i="19"/>
  <c r="J19" i="19"/>
  <c r="D72" i="19"/>
  <c r="N52" i="19"/>
  <c r="H18" i="19"/>
  <c r="L38" i="19"/>
  <c r="L39" i="19"/>
  <c r="N93" i="19"/>
  <c r="E71" i="19"/>
  <c r="E52" i="19"/>
  <c r="L10" i="19"/>
  <c r="K81" i="19"/>
  <c r="K9" i="19"/>
  <c r="K50" i="19"/>
  <c r="F5" i="19"/>
  <c r="I39" i="19"/>
  <c r="G80" i="19"/>
  <c r="C30" i="19"/>
  <c r="B30" i="19" s="1"/>
  <c r="L62" i="19"/>
  <c r="N45" i="19"/>
  <c r="H25" i="19"/>
  <c r="L65" i="19"/>
  <c r="F15" i="19"/>
  <c r="F47" i="19"/>
  <c r="D84" i="19"/>
  <c r="J80" i="19"/>
  <c r="G32" i="19"/>
  <c r="L70" i="19"/>
  <c r="E48" i="19"/>
  <c r="K29" i="19"/>
  <c r="K60" i="19"/>
  <c r="J60" i="19"/>
  <c r="L27" i="19"/>
  <c r="H65" i="19"/>
  <c r="L7" i="19"/>
  <c r="G27" i="19"/>
  <c r="H88" i="19"/>
  <c r="E45" i="19"/>
  <c r="H10" i="19"/>
  <c r="E79" i="19"/>
  <c r="N28" i="19"/>
  <c r="E51" i="19"/>
  <c r="E69" i="19"/>
  <c r="D50" i="19"/>
  <c r="J57" i="19"/>
  <c r="C46" i="19"/>
  <c r="B46" i="19" s="1"/>
  <c r="L69" i="19"/>
  <c r="E24" i="19"/>
  <c r="E91" i="19"/>
  <c r="K18" i="19"/>
  <c r="F8" i="19"/>
  <c r="D73" i="19"/>
  <c r="H5" i="19"/>
  <c r="H74" i="19"/>
  <c r="G51" i="19"/>
  <c r="E33" i="19"/>
  <c r="F57" i="19"/>
  <c r="H68" i="19"/>
  <c r="I50" i="19"/>
  <c r="I73" i="19"/>
  <c r="N32" i="19"/>
  <c r="I72" i="19"/>
  <c r="F30" i="19"/>
  <c r="H9" i="19"/>
  <c r="D33" i="19"/>
  <c r="F65" i="19"/>
  <c r="F9" i="19"/>
  <c r="C57" i="19"/>
  <c r="B57" i="19" s="1"/>
  <c r="G74" i="19"/>
  <c r="H58" i="19"/>
  <c r="F12" i="19"/>
  <c r="F78" i="19"/>
  <c r="G40" i="19"/>
  <c r="L79" i="19"/>
  <c r="N92" i="19"/>
  <c r="E12" i="19"/>
  <c r="J86" i="19"/>
  <c r="I77" i="19"/>
  <c r="F39" i="19"/>
  <c r="D22" i="19"/>
  <c r="F90" i="19"/>
  <c r="F45" i="19"/>
  <c r="D6" i="19"/>
  <c r="J73" i="19"/>
  <c r="I40" i="19"/>
  <c r="I14" i="19"/>
  <c r="J39" i="19"/>
  <c r="L71" i="19"/>
  <c r="G17" i="19"/>
  <c r="D78" i="19"/>
  <c r="C72" i="19"/>
  <c r="B72" i="19" s="1"/>
  <c r="N18" i="19"/>
  <c r="E46" i="19"/>
  <c r="J32" i="19"/>
  <c r="K56" i="19"/>
  <c r="N26" i="19"/>
  <c r="N9" i="19"/>
  <c r="L49" i="19"/>
  <c r="H81" i="19"/>
  <c r="L32" i="19"/>
  <c r="J64" i="19"/>
  <c r="I51" i="19"/>
  <c r="I26" i="19"/>
  <c r="K67" i="19"/>
  <c r="G18" i="19"/>
  <c r="F48" i="19"/>
  <c r="G86" i="19"/>
  <c r="E88" i="19"/>
  <c r="F41" i="19"/>
  <c r="C71" i="19"/>
  <c r="B71" i="19" s="1"/>
  <c r="L53" i="19"/>
  <c r="D31" i="19"/>
  <c r="C61" i="19"/>
  <c r="B61" i="19" s="1"/>
  <c r="K66" i="19"/>
  <c r="K28" i="19"/>
  <c r="L66" i="19"/>
  <c r="J8" i="19"/>
  <c r="I30" i="19"/>
  <c r="L91" i="19"/>
  <c r="C62" i="19"/>
  <c r="B62" i="19" s="1"/>
  <c r="I43" i="19"/>
  <c r="C39" i="19"/>
  <c r="B39" i="19" s="1"/>
  <c r="C90" i="19"/>
  <c r="B90" i="19" s="1"/>
  <c r="G54" i="19"/>
  <c r="G84" i="19"/>
  <c r="H62" i="19"/>
  <c r="F60" i="19"/>
  <c r="K52" i="19"/>
  <c r="N8" i="19"/>
  <c r="H72" i="19"/>
  <c r="F69" i="19"/>
  <c r="G11" i="19"/>
  <c r="H21" i="19"/>
  <c r="G12" i="19"/>
  <c r="F76" i="19"/>
  <c r="L12" i="19"/>
  <c r="N88" i="19"/>
  <c r="J9" i="19"/>
  <c r="L83" i="19"/>
  <c r="G65" i="19"/>
  <c r="G36" i="19"/>
  <c r="H19" i="19"/>
  <c r="C87" i="19"/>
  <c r="B87" i="19" s="1"/>
  <c r="G42" i="19"/>
  <c r="E86" i="19"/>
  <c r="L63" i="19"/>
  <c r="L68" i="19"/>
  <c r="H8" i="19"/>
  <c r="N58" i="19"/>
  <c r="L31" i="19"/>
  <c r="C8" i="19"/>
  <c r="B8" i="19" s="1"/>
  <c r="I63" i="19"/>
  <c r="I75" i="19"/>
  <c r="F19" i="19"/>
  <c r="D15" i="19"/>
  <c r="D19" i="19"/>
  <c r="N12" i="19"/>
  <c r="L67" i="19"/>
  <c r="F70" i="19"/>
  <c r="N51" i="19"/>
  <c r="J5" i="19"/>
  <c r="N74" i="19"/>
  <c r="H34" i="19"/>
  <c r="F77" i="19"/>
  <c r="C69" i="19"/>
  <c r="B69" i="19" s="1"/>
  <c r="E36" i="19"/>
  <c r="D68" i="19"/>
  <c r="J13" i="19"/>
  <c r="C75" i="19"/>
  <c r="B75" i="19" s="1"/>
  <c r="K85" i="19"/>
  <c r="E66" i="19"/>
  <c r="C78" i="19"/>
  <c r="B78" i="19" s="1"/>
  <c r="C29" i="19"/>
  <c r="B29" i="19" s="1"/>
  <c r="I18" i="19"/>
  <c r="F36" i="19"/>
  <c r="C59" i="19"/>
  <c r="B59" i="19" s="1"/>
  <c r="I54" i="19"/>
  <c r="H36" i="19"/>
  <c r="H69" i="19"/>
  <c r="G71" i="19"/>
  <c r="C52" i="19"/>
  <c r="B52" i="19" s="1"/>
  <c r="K5" i="19"/>
  <c r="I76" i="19"/>
  <c r="D35" i="19"/>
  <c r="C85" i="19"/>
  <c r="B85" i="19" s="1"/>
  <c r="I70" i="19"/>
  <c r="C10" i="19"/>
  <c r="B10" i="19" s="1"/>
  <c r="C84" i="19"/>
  <c r="B84" i="19" s="1"/>
  <c r="D29" i="19"/>
  <c r="K38" i="19"/>
  <c r="D69" i="19"/>
  <c r="C81" i="19"/>
  <c r="B81" i="19" s="1"/>
  <c r="G39" i="19"/>
  <c r="L22" i="19"/>
  <c r="L47" i="19"/>
  <c r="F14" i="19"/>
  <c r="I52" i="19"/>
  <c r="E84" i="19"/>
  <c r="C35" i="19"/>
  <c r="B35" i="19" s="1"/>
  <c r="K63" i="19"/>
  <c r="E38" i="19"/>
  <c r="D20" i="19"/>
  <c r="N89" i="19"/>
  <c r="E44" i="19"/>
  <c r="H91" i="19"/>
  <c r="E72" i="19"/>
  <c r="J31" i="19"/>
  <c r="N10" i="19"/>
  <c r="N61" i="19"/>
  <c r="F72" i="19"/>
  <c r="H44" i="19"/>
  <c r="D26" i="19"/>
  <c r="F66" i="19"/>
  <c r="F13" i="19"/>
  <c r="K87" i="19"/>
  <c r="D43" i="19"/>
  <c r="J22" i="19"/>
  <c r="J17" i="19"/>
  <c r="N78" i="19"/>
  <c r="N36" i="19"/>
  <c r="I12" i="19"/>
  <c r="F53" i="19"/>
  <c r="K12" i="19"/>
  <c r="L8" i="19"/>
  <c r="I20" i="19"/>
  <c r="H61" i="19"/>
  <c r="I67" i="19"/>
  <c r="I78" i="19"/>
  <c r="G66" i="19"/>
  <c r="J74" i="19"/>
  <c r="E5" i="19"/>
  <c r="N67" i="19"/>
  <c r="E39" i="19"/>
  <c r="N81" i="19"/>
  <c r="H26" i="19"/>
  <c r="K59" i="19"/>
  <c r="N25" i="19"/>
  <c r="H77" i="19"/>
  <c r="F35" i="19"/>
  <c r="I58" i="19"/>
  <c r="K64" i="19"/>
  <c r="K37" i="19"/>
  <c r="C68" i="19"/>
  <c r="B68" i="19" s="1"/>
  <c r="F81" i="19"/>
  <c r="D40" i="19"/>
  <c r="K43" i="19"/>
  <c r="C33" i="19"/>
  <c r="B33" i="19" s="1"/>
  <c r="G48" i="19"/>
  <c r="I91" i="19"/>
  <c r="J46" i="19"/>
  <c r="I47" i="19"/>
  <c r="L50" i="19"/>
  <c r="G44" i="19"/>
  <c r="D54" i="19"/>
  <c r="N11" i="19"/>
  <c r="J71" i="19"/>
  <c r="J26" i="19"/>
  <c r="E61" i="19"/>
  <c r="E10" i="19"/>
  <c r="E60" i="19"/>
  <c r="C14" i="19"/>
  <c r="B14" i="19" s="1"/>
  <c r="J38" i="19"/>
  <c r="J88" i="19"/>
  <c r="G88" i="19"/>
  <c r="J49" i="19"/>
  <c r="L81" i="19"/>
  <c r="G53" i="19"/>
  <c r="D24" i="19"/>
  <c r="N57" i="19"/>
  <c r="E23" i="19"/>
  <c r="H84" i="19"/>
  <c r="N19" i="19"/>
  <c r="H71" i="19"/>
  <c r="C76" i="19"/>
  <c r="B76" i="19" s="1"/>
  <c r="M89" i="15"/>
  <c r="M4" i="15"/>
  <c r="H39" i="19"/>
  <c r="I6" i="19"/>
  <c r="K65" i="19"/>
  <c r="H24" i="19"/>
  <c r="G55" i="19"/>
  <c r="D55" i="19"/>
  <c r="N34" i="19"/>
  <c r="D62" i="19"/>
  <c r="C49" i="19"/>
  <c r="B49" i="19" s="1"/>
  <c r="G37" i="19"/>
  <c r="D8" i="19"/>
  <c r="E30" i="19"/>
  <c r="H45" i="19"/>
  <c r="F89" i="19"/>
  <c r="K44" i="19"/>
  <c r="F86" i="19"/>
  <c r="C48" i="19"/>
  <c r="B48" i="19" s="1"/>
  <c r="F40" i="19"/>
  <c r="C53" i="19"/>
  <c r="B53" i="19" s="1"/>
  <c r="H70" i="19"/>
  <c r="G25" i="19"/>
  <c r="C60" i="19"/>
  <c r="B60" i="19" s="1"/>
  <c r="J89" i="19"/>
  <c r="F58" i="19"/>
  <c r="G9" i="19"/>
  <c r="I36" i="19"/>
  <c r="I62" i="19"/>
  <c r="D65" i="19"/>
  <c r="M23" i="15"/>
  <c r="M82" i="15"/>
  <c r="M21" i="15"/>
  <c r="L59" i="19"/>
  <c r="C91" i="19"/>
  <c r="B91" i="19" s="1"/>
  <c r="L44" i="19"/>
  <c r="D81" i="19"/>
  <c r="H35" i="19"/>
  <c r="L16" i="19"/>
  <c r="N50" i="19"/>
  <c r="K55" i="19"/>
  <c r="K13" i="19"/>
  <c r="D49" i="19"/>
  <c r="H76" i="19"/>
  <c r="K21" i="19"/>
  <c r="E63" i="19"/>
  <c r="F49" i="19"/>
  <c r="I74" i="19"/>
  <c r="L36" i="19"/>
  <c r="E90" i="19"/>
  <c r="J69" i="19"/>
  <c r="F20" i="19"/>
  <c r="E57" i="19"/>
  <c r="G6" i="19"/>
  <c r="E4" i="19"/>
  <c r="N72" i="19"/>
  <c r="I56" i="19"/>
  <c r="I7" i="19"/>
  <c r="F68" i="19"/>
  <c r="N20" i="19"/>
  <c r="F18" i="19"/>
  <c r="N84" i="19"/>
  <c r="H60" i="19"/>
  <c r="N37" i="19"/>
  <c r="E13" i="19"/>
  <c r="N27" i="19"/>
  <c r="I69" i="19"/>
  <c r="I45" i="19"/>
  <c r="H22" i="19"/>
  <c r="F73" i="19"/>
  <c r="E85" i="19"/>
  <c r="D61" i="19"/>
  <c r="F38" i="19"/>
  <c r="N15" i="19"/>
  <c r="H37" i="19"/>
  <c r="H82" i="19"/>
  <c r="E58" i="19"/>
  <c r="N35" i="19"/>
  <c r="J10" i="19"/>
  <c r="G79" i="19"/>
  <c r="E55" i="19"/>
  <c r="H32" i="19"/>
  <c r="L9" i="19"/>
  <c r="E19" i="19"/>
  <c r="L73" i="19"/>
  <c r="H49" i="19"/>
  <c r="L26" i="19"/>
  <c r="F91" i="19"/>
  <c r="G68" i="19"/>
  <c r="C45" i="19"/>
  <c r="B45" i="19" s="1"/>
  <c r="G22" i="19"/>
  <c r="F93" i="19"/>
  <c r="J92" i="19"/>
  <c r="L85" i="19"/>
  <c r="J53" i="19"/>
  <c r="D47" i="19"/>
  <c r="C88" i="19"/>
  <c r="B88" i="19" s="1"/>
  <c r="D41" i="19"/>
  <c r="K78" i="19"/>
  <c r="I32" i="19"/>
  <c r="J11" i="19"/>
  <c r="G29" i="19"/>
  <c r="G49" i="19"/>
  <c r="G8" i="19"/>
  <c r="H46" i="19"/>
  <c r="C65" i="19"/>
  <c r="B65" i="19" s="1"/>
  <c r="K16" i="19"/>
  <c r="L40" i="19"/>
  <c r="I46" i="19"/>
  <c r="K62" i="19"/>
  <c r="F26" i="19"/>
  <c r="E78" i="19"/>
  <c r="J66" i="19"/>
  <c r="D17" i="19"/>
  <c r="L51" i="19"/>
  <c r="I82" i="19"/>
  <c r="K90" i="19"/>
  <c r="G69" i="19"/>
  <c r="J54" i="19"/>
  <c r="H42" i="19"/>
  <c r="N65" i="19"/>
  <c r="L17" i="19"/>
  <c r="K17" i="19"/>
  <c r="D82" i="19"/>
  <c r="D59" i="19"/>
  <c r="J36" i="19"/>
  <c r="J14" i="19"/>
  <c r="I90" i="19"/>
  <c r="F67" i="19"/>
  <c r="N44" i="19"/>
  <c r="D21" i="19"/>
  <c r="E70" i="19"/>
  <c r="K83" i="19"/>
  <c r="D60" i="19"/>
  <c r="L37" i="19"/>
  <c r="K14" i="19"/>
  <c r="E32" i="19"/>
  <c r="L80" i="19"/>
  <c r="I57" i="19"/>
  <c r="L34" i="19"/>
  <c r="E9" i="19"/>
  <c r="G77" i="19"/>
  <c r="N54" i="19"/>
  <c r="E31" i="19"/>
  <c r="L5" i="19"/>
  <c r="D16" i="19"/>
  <c r="K71" i="19"/>
  <c r="N48" i="19"/>
  <c r="E25" i="19"/>
  <c r="N90" i="19"/>
  <c r="G67" i="19"/>
  <c r="C43" i="19"/>
  <c r="B43" i="19" s="1"/>
  <c r="G20" i="19"/>
  <c r="H93" i="19"/>
  <c r="F92" i="19"/>
  <c r="I80" i="19"/>
  <c r="G7" i="19"/>
  <c r="G33" i="19"/>
  <c r="H85" i="19"/>
  <c r="N38" i="19"/>
  <c r="F75" i="19"/>
  <c r="F28" i="19"/>
  <c r="N91" i="19"/>
  <c r="H14" i="19"/>
  <c r="L43" i="19"/>
  <c r="H6" i="19"/>
  <c r="F43" i="19"/>
  <c r="E56" i="19"/>
  <c r="L84" i="19"/>
  <c r="C89" i="19"/>
  <c r="B89" i="19" s="1"/>
  <c r="H43" i="19"/>
  <c r="C50" i="19"/>
  <c r="B50" i="19" s="1"/>
  <c r="G19" i="19"/>
  <c r="N69" i="19"/>
  <c r="D63" i="19"/>
  <c r="N13" i="19"/>
  <c r="L48" i="19"/>
  <c r="I71" i="19"/>
  <c r="G75" i="19"/>
  <c r="C63" i="19"/>
  <c r="B63" i="19" s="1"/>
  <c r="J51" i="19"/>
  <c r="J44" i="19"/>
  <c r="J62" i="19"/>
  <c r="G10" i="19"/>
  <c r="J15" i="19"/>
  <c r="I81" i="19"/>
  <c r="K57" i="19"/>
  <c r="C34" i="19"/>
  <c r="B34" i="19" s="1"/>
  <c r="F10" i="19"/>
  <c r="K89" i="19"/>
  <c r="D66" i="19"/>
  <c r="K42" i="19"/>
  <c r="I19" i="19"/>
  <c r="L64" i="19"/>
  <c r="F82" i="19"/>
  <c r="C58" i="19"/>
  <c r="B58" i="19" s="1"/>
  <c r="G35" i="19"/>
  <c r="H12" i="19"/>
  <c r="E28" i="19"/>
  <c r="C79" i="19"/>
  <c r="B79" i="19" s="1"/>
  <c r="C55" i="19"/>
  <c r="B55" i="19" s="1"/>
  <c r="F32" i="19"/>
  <c r="H11" i="19"/>
  <c r="E76" i="19"/>
  <c r="D52" i="19"/>
  <c r="E29" i="19"/>
  <c r="N5" i="19"/>
  <c r="N14" i="19"/>
  <c r="D70" i="19"/>
  <c r="D46" i="19"/>
  <c r="L23" i="19"/>
  <c r="G89" i="19"/>
  <c r="I65" i="19"/>
  <c r="L42" i="19"/>
  <c r="C19" i="19"/>
  <c r="B19" i="19" s="1"/>
  <c r="I93" i="19"/>
  <c r="L92" i="19"/>
  <c r="E77" i="19"/>
  <c r="I92" i="19"/>
  <c r="J23" i="19"/>
  <c r="K82" i="19"/>
  <c r="J35" i="19"/>
  <c r="G72" i="19"/>
  <c r="D25" i="19"/>
  <c r="N82" i="19"/>
  <c r="I87" i="19"/>
  <c r="K34" i="19"/>
  <c r="L87" i="19"/>
  <c r="J40" i="19"/>
  <c r="I44" i="19"/>
  <c r="H75" i="19"/>
  <c r="D87" i="19"/>
  <c r="C40" i="19"/>
  <c r="B40" i="19" s="1"/>
  <c r="N33" i="19"/>
  <c r="H4" i="19"/>
  <c r="F55" i="19"/>
  <c r="G60" i="19"/>
  <c r="D12" i="19"/>
  <c r="N46" i="19"/>
  <c r="G59" i="19"/>
  <c r="I61" i="19"/>
  <c r="F54" i="19"/>
  <c r="I48" i="19"/>
  <c r="I41" i="19"/>
  <c r="H59" i="19"/>
  <c r="L11" i="19"/>
  <c r="D13" i="19"/>
  <c r="I79" i="19"/>
  <c r="F56" i="19"/>
  <c r="F33" i="19"/>
  <c r="I9" i="19"/>
  <c r="F88" i="19"/>
  <c r="G64" i="19"/>
  <c r="C41" i="19"/>
  <c r="B41" i="19" s="1"/>
  <c r="J18" i="19"/>
  <c r="J59" i="19"/>
  <c r="K80" i="19"/>
  <c r="G57" i="19"/>
  <c r="J34" i="19"/>
  <c r="E11" i="19"/>
  <c r="C22" i="19"/>
  <c r="B22" i="19" s="1"/>
  <c r="N77" i="19"/>
  <c r="L54" i="19"/>
  <c r="C31" i="19"/>
  <c r="B31" i="19" s="1"/>
  <c r="D7" i="19"/>
  <c r="C74" i="19"/>
  <c r="B74" i="19" s="1"/>
  <c r="D51" i="19"/>
  <c r="J28" i="19"/>
  <c r="I4" i="19"/>
  <c r="F6" i="19"/>
  <c r="N68" i="19"/>
  <c r="D45" i="19"/>
  <c r="K22" i="19"/>
  <c r="E87" i="19"/>
  <c r="F64" i="19"/>
  <c r="N41" i="19"/>
  <c r="H17" i="19"/>
  <c r="L93" i="19"/>
  <c r="K45" i="19"/>
  <c r="M69" i="15"/>
  <c r="M26" i="20"/>
  <c r="M80" i="20"/>
  <c r="M59" i="20"/>
  <c r="M87" i="15"/>
  <c r="M86" i="15"/>
  <c r="M61" i="15"/>
  <c r="M46" i="15"/>
  <c r="M35" i="15"/>
  <c r="M32" i="15"/>
  <c r="M30" i="15"/>
  <c r="M13" i="15"/>
  <c r="M93" i="20"/>
  <c r="M78" i="20"/>
  <c r="M43" i="20"/>
  <c r="G93" i="21"/>
  <c r="L93" i="21"/>
  <c r="J93" i="21"/>
  <c r="F93" i="21"/>
  <c r="K93" i="21"/>
  <c r="N93" i="21"/>
  <c r="E93" i="21"/>
  <c r="C93" i="21"/>
  <c r="B93" i="21" s="1"/>
  <c r="D93" i="21"/>
  <c r="H93" i="21"/>
  <c r="I93" i="21"/>
  <c r="K4" i="21"/>
  <c r="N4" i="21"/>
  <c r="H4" i="21"/>
  <c r="J4" i="21"/>
  <c r="G4" i="21"/>
  <c r="F4" i="21"/>
  <c r="C4" i="21"/>
  <c r="B4" i="21" s="1"/>
  <c r="I4" i="21"/>
  <c r="D4" i="21"/>
  <c r="E4" i="21"/>
  <c r="L4" i="21"/>
  <c r="L7" i="21"/>
  <c r="G7" i="21"/>
  <c r="H7" i="21"/>
  <c r="I7" i="21"/>
  <c r="J7" i="21"/>
  <c r="C7" i="21"/>
  <c r="B7" i="21" s="1"/>
  <c r="K5" i="21"/>
  <c r="E7" i="21"/>
  <c r="I5" i="21"/>
  <c r="C5" i="21"/>
  <c r="B5" i="21" s="1"/>
  <c r="N7" i="21"/>
  <c r="K7" i="21"/>
  <c r="D5" i="21"/>
  <c r="F7" i="21"/>
  <c r="N5" i="21"/>
  <c r="H5" i="21"/>
  <c r="G5" i="21"/>
  <c r="E5" i="21"/>
  <c r="J5" i="21"/>
  <c r="F5" i="21"/>
  <c r="D7" i="21"/>
  <c r="L5" i="21"/>
  <c r="K6" i="21"/>
  <c r="F6" i="21"/>
  <c r="N6" i="21"/>
  <c r="L6" i="21"/>
  <c r="J6" i="21"/>
  <c r="I6" i="21"/>
  <c r="C6" i="21"/>
  <c r="B6" i="21" s="1"/>
  <c r="G6" i="21"/>
  <c r="H6" i="21"/>
  <c r="E6" i="21"/>
  <c r="D6" i="21"/>
  <c r="E8" i="21"/>
  <c r="G8" i="21"/>
  <c r="C8" i="21"/>
  <c r="B8" i="21" s="1"/>
  <c r="J8" i="21"/>
  <c r="F8" i="21"/>
  <c r="I8" i="21"/>
  <c r="D8" i="21"/>
  <c r="N8" i="21"/>
  <c r="L8" i="21"/>
  <c r="H8" i="21"/>
  <c r="K8" i="21"/>
  <c r="H11" i="21"/>
  <c r="D11" i="21"/>
  <c r="E11" i="21"/>
  <c r="N9" i="21"/>
  <c r="I11" i="21"/>
  <c r="J11" i="21"/>
  <c r="N11" i="21"/>
  <c r="J9" i="21"/>
  <c r="F9" i="21"/>
  <c r="F11" i="21"/>
  <c r="C9" i="21"/>
  <c r="B9" i="21" s="1"/>
  <c r="H9" i="21"/>
  <c r="L11" i="21"/>
  <c r="K11" i="21"/>
  <c r="D9" i="21"/>
  <c r="L9" i="21"/>
  <c r="I9" i="21"/>
  <c r="E9" i="21"/>
  <c r="C11" i="21"/>
  <c r="B11" i="21" s="1"/>
  <c r="K9" i="21"/>
  <c r="G9" i="21"/>
  <c r="G11" i="21"/>
  <c r="H10" i="21"/>
  <c r="E10" i="21"/>
  <c r="C10" i="21"/>
  <c r="B10" i="21" s="1"/>
  <c r="J10" i="21"/>
  <c r="I10" i="21"/>
  <c r="G10" i="21"/>
  <c r="F10" i="21"/>
  <c r="L10" i="21"/>
  <c r="D10" i="21"/>
  <c r="N10" i="21"/>
  <c r="K10" i="21"/>
  <c r="K12" i="21"/>
  <c r="N12" i="21"/>
  <c r="F12" i="21"/>
  <c r="E12" i="21"/>
  <c r="I12" i="21"/>
  <c r="H12" i="21"/>
  <c r="J12" i="21"/>
  <c r="G12" i="21"/>
  <c r="L12" i="21"/>
  <c r="C12" i="21"/>
  <c r="B12" i="21" s="1"/>
  <c r="D12" i="21"/>
  <c r="G13" i="21"/>
  <c r="K13" i="21"/>
  <c r="F13" i="21"/>
  <c r="L13" i="21"/>
  <c r="E13" i="21"/>
  <c r="C13" i="21"/>
  <c r="B13" i="21" s="1"/>
  <c r="N13" i="21"/>
  <c r="D13" i="21"/>
  <c r="H13" i="21"/>
  <c r="J13" i="21"/>
  <c r="I13" i="21"/>
  <c r="H14" i="21"/>
  <c r="I14" i="21"/>
  <c r="G14" i="21"/>
  <c r="L14" i="21"/>
  <c r="D14" i="21"/>
  <c r="E14" i="21"/>
  <c r="F14" i="21"/>
  <c r="C14" i="21"/>
  <c r="B14" i="21" s="1"/>
  <c r="N14" i="21"/>
  <c r="J14" i="21"/>
  <c r="K14" i="21"/>
  <c r="H15" i="21"/>
  <c r="L15" i="21"/>
  <c r="N15" i="21"/>
  <c r="I15" i="21"/>
  <c r="G15" i="21"/>
  <c r="K15" i="21"/>
  <c r="F15" i="21"/>
  <c r="D15" i="21"/>
  <c r="C15" i="21"/>
  <c r="B15" i="21" s="1"/>
  <c r="J15" i="21"/>
  <c r="E15" i="21"/>
  <c r="G16" i="21"/>
  <c r="I16" i="21"/>
  <c r="K16" i="21"/>
  <c r="J16" i="21"/>
  <c r="D16" i="21"/>
  <c r="C16" i="21"/>
  <c r="B16" i="21" s="1"/>
  <c r="N16" i="21"/>
  <c r="H16" i="21"/>
  <c r="F16" i="21"/>
  <c r="L16" i="21"/>
  <c r="E16" i="21"/>
  <c r="H17" i="21"/>
  <c r="G17" i="21"/>
  <c r="F17" i="21"/>
  <c r="L17" i="21"/>
  <c r="N17" i="21"/>
  <c r="J17" i="21"/>
  <c r="C17" i="21"/>
  <c r="B17" i="21" s="1"/>
  <c r="D17" i="21"/>
  <c r="K17" i="21"/>
  <c r="I17" i="21"/>
  <c r="E17" i="21"/>
  <c r="I18" i="21"/>
  <c r="C18" i="21"/>
  <c r="B18" i="21" s="1"/>
  <c r="L18" i="21"/>
  <c r="K18" i="21"/>
  <c r="F18" i="21"/>
  <c r="D18" i="21"/>
  <c r="J18" i="21"/>
  <c r="N18" i="21"/>
  <c r="H18" i="21"/>
  <c r="G18" i="21"/>
  <c r="E18" i="21"/>
  <c r="N19" i="21"/>
  <c r="L19" i="21"/>
  <c r="D19" i="21"/>
  <c r="C19" i="21"/>
  <c r="B19" i="21" s="1"/>
  <c r="I19" i="21"/>
  <c r="F19" i="21"/>
  <c r="J19" i="21"/>
  <c r="E19" i="21"/>
  <c r="H19" i="21"/>
  <c r="G19" i="21"/>
  <c r="K19" i="21"/>
  <c r="F20" i="21"/>
  <c r="C20" i="21"/>
  <c r="B20" i="21" s="1"/>
  <c r="K20" i="21"/>
  <c r="N20" i="21"/>
  <c r="E20" i="21"/>
  <c r="J20" i="21"/>
  <c r="L20" i="21"/>
  <c r="I20" i="21"/>
  <c r="H20" i="21"/>
  <c r="G20" i="21"/>
  <c r="D20" i="21"/>
  <c r="I21" i="21"/>
  <c r="H21" i="21"/>
  <c r="J21" i="21"/>
  <c r="G21" i="21"/>
  <c r="N21" i="21"/>
  <c r="L21" i="21"/>
  <c r="C21" i="21"/>
  <c r="B21" i="21" s="1"/>
  <c r="D21" i="21"/>
  <c r="F21" i="21"/>
  <c r="E21" i="21"/>
  <c r="K21" i="21"/>
  <c r="E22" i="21"/>
  <c r="I22" i="21"/>
  <c r="C22" i="21"/>
  <c r="B22" i="21" s="1"/>
  <c r="F22" i="21"/>
  <c r="G22" i="21"/>
  <c r="L22" i="21"/>
  <c r="N22" i="21"/>
  <c r="H22" i="21"/>
  <c r="D22" i="21"/>
  <c r="K22" i="21"/>
  <c r="J22" i="21"/>
  <c r="E23" i="21"/>
  <c r="I23" i="21"/>
  <c r="L23" i="21"/>
  <c r="D23" i="21"/>
  <c r="K23" i="21"/>
  <c r="G23" i="21"/>
  <c r="F23" i="21"/>
  <c r="N23" i="21"/>
  <c r="H23" i="21"/>
  <c r="J23" i="21"/>
  <c r="C23" i="21"/>
  <c r="B23" i="21" s="1"/>
  <c r="C24" i="21"/>
  <c r="B24" i="21" s="1"/>
  <c r="F24" i="21"/>
  <c r="J24" i="21"/>
  <c r="L24" i="21"/>
  <c r="K24" i="21"/>
  <c r="I24" i="21"/>
  <c r="E24" i="21"/>
  <c r="G24" i="21"/>
  <c r="H24" i="21"/>
  <c r="D24" i="21"/>
  <c r="N24" i="21"/>
  <c r="N25" i="21"/>
  <c r="I25" i="21"/>
  <c r="G25" i="21"/>
  <c r="H25" i="21"/>
  <c r="D25" i="21"/>
  <c r="L25" i="21"/>
  <c r="K25" i="21"/>
  <c r="F25" i="21"/>
  <c r="E25" i="21"/>
  <c r="J25" i="21"/>
  <c r="C25" i="21"/>
  <c r="B25" i="21" s="1"/>
  <c r="G26" i="21"/>
  <c r="N26" i="21"/>
  <c r="F26" i="21"/>
  <c r="I26" i="21"/>
  <c r="K26" i="21"/>
  <c r="J26" i="21"/>
  <c r="H26" i="21"/>
  <c r="L26" i="21"/>
  <c r="C26" i="21"/>
  <c r="B26" i="21" s="1"/>
  <c r="D26" i="21"/>
  <c r="E26" i="21"/>
  <c r="C27" i="21"/>
  <c r="B27" i="21" s="1"/>
  <c r="I27" i="21"/>
  <c r="J27" i="21"/>
  <c r="H27" i="21"/>
  <c r="E27" i="21"/>
  <c r="G27" i="21"/>
  <c r="F27" i="21"/>
  <c r="D27" i="21"/>
  <c r="N27" i="21"/>
  <c r="L27" i="21"/>
  <c r="K27" i="21"/>
  <c r="N28" i="21"/>
  <c r="L28" i="21"/>
  <c r="E28" i="21"/>
  <c r="I28" i="21"/>
  <c r="J28" i="21"/>
  <c r="D28" i="21"/>
  <c r="C28" i="21"/>
  <c r="B28" i="21" s="1"/>
  <c r="H28" i="21"/>
  <c r="G28" i="21"/>
  <c r="F28" i="21"/>
  <c r="K28" i="21"/>
  <c r="J29" i="21"/>
  <c r="G29" i="21"/>
  <c r="I29" i="21"/>
  <c r="D29" i="21"/>
  <c r="L29" i="21"/>
  <c r="C29" i="21"/>
  <c r="B29" i="21" s="1"/>
  <c r="N29" i="21"/>
  <c r="F29" i="21"/>
  <c r="E29" i="21"/>
  <c r="K29" i="21"/>
  <c r="H29" i="21"/>
  <c r="N30" i="21"/>
  <c r="H30" i="21"/>
  <c r="G30" i="21"/>
  <c r="L30" i="21"/>
  <c r="D30" i="21"/>
  <c r="J30" i="21"/>
  <c r="I30" i="21"/>
  <c r="F30" i="21"/>
  <c r="E30" i="21"/>
  <c r="C30" i="21"/>
  <c r="B30" i="21" s="1"/>
  <c r="K30" i="21"/>
  <c r="K31" i="21"/>
  <c r="I31" i="21"/>
  <c r="E31" i="21"/>
  <c r="J31" i="21"/>
  <c r="H31" i="21"/>
  <c r="L31" i="21"/>
  <c r="G31" i="21"/>
  <c r="C31" i="21"/>
  <c r="B31" i="21" s="1"/>
  <c r="F31" i="21"/>
  <c r="D31" i="21"/>
  <c r="N31" i="21"/>
  <c r="F32" i="21"/>
  <c r="L32" i="21"/>
  <c r="K32" i="21"/>
  <c r="E32" i="21"/>
  <c r="I32" i="21"/>
  <c r="H32" i="21"/>
  <c r="G32" i="21"/>
  <c r="D32" i="21"/>
  <c r="N32" i="21"/>
  <c r="J32" i="21"/>
  <c r="C32" i="21"/>
  <c r="B32" i="21" s="1"/>
  <c r="J33" i="21"/>
  <c r="L33" i="21"/>
  <c r="K33" i="21"/>
  <c r="N33" i="21"/>
  <c r="E33" i="21"/>
  <c r="H33" i="21"/>
  <c r="G33" i="21"/>
  <c r="D33" i="21"/>
  <c r="C33" i="21"/>
  <c r="B33" i="21" s="1"/>
  <c r="F33" i="21"/>
  <c r="I33" i="21"/>
  <c r="D34" i="21"/>
  <c r="G34" i="21"/>
  <c r="C34" i="21"/>
  <c r="B34" i="21" s="1"/>
  <c r="L34" i="21"/>
  <c r="J34" i="21"/>
  <c r="F34" i="21"/>
  <c r="I34" i="21"/>
  <c r="E34" i="21"/>
  <c r="K34" i="21"/>
  <c r="N34" i="21"/>
  <c r="H34" i="21"/>
  <c r="J35" i="21"/>
  <c r="L35" i="21"/>
  <c r="N35" i="21"/>
  <c r="K35" i="21"/>
  <c r="D35" i="21"/>
  <c r="C35" i="21"/>
  <c r="B35" i="21" s="1"/>
  <c r="H35" i="21"/>
  <c r="G35" i="21"/>
  <c r="I35" i="21"/>
  <c r="F35" i="21"/>
  <c r="E35" i="21"/>
  <c r="I36" i="21"/>
  <c r="E36" i="21"/>
  <c r="N36" i="21"/>
  <c r="J36" i="21"/>
  <c r="G36" i="21"/>
  <c r="D36" i="21"/>
  <c r="L36" i="21"/>
  <c r="H36" i="21"/>
  <c r="K36" i="21"/>
  <c r="F36" i="21"/>
  <c r="C36" i="21"/>
  <c r="B36" i="21" s="1"/>
  <c r="G37" i="21"/>
  <c r="N37" i="21"/>
  <c r="H37" i="21"/>
  <c r="C37" i="21"/>
  <c r="B37" i="21" s="1"/>
  <c r="F37" i="21"/>
  <c r="E37" i="21"/>
  <c r="D37" i="21"/>
  <c r="L37" i="21"/>
  <c r="I37" i="21"/>
  <c r="K37" i="21"/>
  <c r="J37" i="21"/>
  <c r="N38" i="21"/>
  <c r="D38" i="21"/>
  <c r="G38" i="21"/>
  <c r="L38" i="21"/>
  <c r="K38" i="21"/>
  <c r="J38" i="21"/>
  <c r="F38" i="21"/>
  <c r="E38" i="21"/>
  <c r="C38" i="21"/>
  <c r="B38" i="21" s="1"/>
  <c r="I38" i="21"/>
  <c r="H38" i="21"/>
  <c r="K39" i="21"/>
  <c r="H39" i="21"/>
  <c r="J39" i="21"/>
  <c r="L39" i="21"/>
  <c r="I39" i="21"/>
  <c r="N39" i="21"/>
  <c r="C39" i="21"/>
  <c r="B39" i="21" s="1"/>
  <c r="G39" i="21"/>
  <c r="F39" i="21"/>
  <c r="D39" i="21"/>
  <c r="E39" i="21"/>
  <c r="J40" i="21"/>
  <c r="I40" i="21"/>
  <c r="D40" i="21"/>
  <c r="H40" i="21"/>
  <c r="E40" i="21"/>
  <c r="F40" i="21"/>
  <c r="G40" i="21"/>
  <c r="C40" i="21"/>
  <c r="B40" i="21" s="1"/>
  <c r="K40" i="21"/>
  <c r="N40" i="21"/>
  <c r="L40" i="21"/>
  <c r="I41" i="21"/>
  <c r="E41" i="21"/>
  <c r="C41" i="21"/>
  <c r="B41" i="21" s="1"/>
  <c r="H41" i="21"/>
  <c r="G41" i="21"/>
  <c r="D41" i="21"/>
  <c r="L41" i="21"/>
  <c r="K41" i="21"/>
  <c r="N41" i="21"/>
  <c r="F41" i="21"/>
  <c r="J41" i="21"/>
  <c r="I42" i="21"/>
  <c r="L42" i="21"/>
  <c r="H42" i="21"/>
  <c r="G42" i="21"/>
  <c r="F42" i="21"/>
  <c r="J42" i="21"/>
  <c r="D42" i="21"/>
  <c r="E42" i="21"/>
  <c r="K42" i="21"/>
  <c r="N42" i="21"/>
  <c r="C42" i="21"/>
  <c r="B42" i="21" s="1"/>
  <c r="F43" i="21"/>
  <c r="J43" i="21"/>
  <c r="C43" i="21"/>
  <c r="B43" i="21" s="1"/>
  <c r="L43" i="21"/>
  <c r="K43" i="21"/>
  <c r="E43" i="21"/>
  <c r="N43" i="21"/>
  <c r="D43" i="21"/>
  <c r="I43" i="21"/>
  <c r="H43" i="21"/>
  <c r="G43" i="21"/>
  <c r="H44" i="21"/>
  <c r="E44" i="21"/>
  <c r="C44" i="21"/>
  <c r="B44" i="21" s="1"/>
  <c r="K44" i="21"/>
  <c r="N44" i="21"/>
  <c r="D44" i="21"/>
  <c r="J44" i="21"/>
  <c r="G44" i="21"/>
  <c r="L44" i="21"/>
  <c r="I44" i="21"/>
  <c r="F44" i="21"/>
  <c r="G45" i="21"/>
  <c r="E45" i="21"/>
  <c r="H45" i="21"/>
  <c r="J45" i="21"/>
  <c r="N45" i="21"/>
  <c r="K45" i="21"/>
  <c r="D45" i="21"/>
  <c r="F45" i="21"/>
  <c r="I45" i="21"/>
  <c r="C45" i="21"/>
  <c r="B45" i="21" s="1"/>
  <c r="L45" i="21"/>
  <c r="G46" i="21"/>
  <c r="N46" i="21"/>
  <c r="D46" i="21"/>
  <c r="F46" i="21"/>
  <c r="E46" i="21"/>
  <c r="J46" i="21"/>
  <c r="L46" i="21"/>
  <c r="K46" i="21"/>
  <c r="I46" i="21"/>
  <c r="C46" i="21"/>
  <c r="B46" i="21" s="1"/>
  <c r="H46" i="21"/>
  <c r="E47" i="21"/>
  <c r="H47" i="21"/>
  <c r="G47" i="21"/>
  <c r="N47" i="21"/>
  <c r="D47" i="21"/>
  <c r="C47" i="21"/>
  <c r="B47" i="21" s="1"/>
  <c r="K47" i="21"/>
  <c r="J47" i="21"/>
  <c r="I47" i="21"/>
  <c r="F47" i="21"/>
  <c r="L47" i="21"/>
  <c r="G48" i="21"/>
  <c r="D48" i="21"/>
  <c r="F48" i="21"/>
  <c r="E48" i="21"/>
  <c r="C48" i="21"/>
  <c r="B48" i="21" s="1"/>
  <c r="K48" i="21"/>
  <c r="J48" i="21"/>
  <c r="H48" i="21"/>
  <c r="I48" i="21"/>
  <c r="L48" i="21"/>
  <c r="N48" i="21"/>
  <c r="F49" i="21"/>
  <c r="N49" i="21"/>
  <c r="K49" i="21"/>
  <c r="L49" i="21"/>
  <c r="E49" i="21"/>
  <c r="I49" i="21"/>
  <c r="C49" i="21"/>
  <c r="B49" i="21" s="1"/>
  <c r="H49" i="21"/>
  <c r="G49" i="21"/>
  <c r="D49" i="21"/>
  <c r="J49" i="21"/>
  <c r="I50" i="21"/>
  <c r="L50" i="21"/>
  <c r="E50" i="21"/>
  <c r="K50" i="21"/>
  <c r="J50" i="21"/>
  <c r="H50" i="21"/>
  <c r="G50" i="21"/>
  <c r="N50" i="21"/>
  <c r="F50" i="21"/>
  <c r="C50" i="21"/>
  <c r="B50" i="21" s="1"/>
  <c r="D50" i="21"/>
  <c r="I51" i="21"/>
  <c r="H51" i="21"/>
  <c r="D51" i="21"/>
  <c r="G51" i="21"/>
  <c r="N51" i="21"/>
  <c r="L51" i="21"/>
  <c r="K51" i="21"/>
  <c r="E51" i="21"/>
  <c r="F51" i="21"/>
  <c r="C51" i="21"/>
  <c r="B51" i="21" s="1"/>
  <c r="J51" i="21"/>
  <c r="K52" i="21"/>
  <c r="H52" i="21"/>
  <c r="F52" i="21"/>
  <c r="N52" i="21"/>
  <c r="L52" i="21"/>
  <c r="J52" i="21"/>
  <c r="I52" i="21"/>
  <c r="E52" i="21"/>
  <c r="G52" i="21"/>
  <c r="D52" i="21"/>
  <c r="C52" i="21"/>
  <c r="B52" i="21" s="1"/>
  <c r="G53" i="21"/>
  <c r="H53" i="21"/>
  <c r="F53" i="21"/>
  <c r="C53" i="21"/>
  <c r="B53" i="21" s="1"/>
  <c r="L53" i="21"/>
  <c r="J53" i="21"/>
  <c r="E53" i="21"/>
  <c r="I53" i="21"/>
  <c r="D53" i="21"/>
  <c r="N53" i="21"/>
  <c r="K53" i="21"/>
  <c r="F54" i="21"/>
  <c r="L54" i="21"/>
  <c r="D54" i="21"/>
  <c r="E54" i="21"/>
  <c r="C54" i="21"/>
  <c r="B54" i="21" s="1"/>
  <c r="K54" i="21"/>
  <c r="J54" i="21"/>
  <c r="I54" i="21"/>
  <c r="H54" i="21"/>
  <c r="G54" i="21"/>
  <c r="N54" i="21"/>
  <c r="K55" i="21"/>
  <c r="J55" i="21"/>
  <c r="D55" i="21"/>
  <c r="C55" i="21"/>
  <c r="B55" i="21" s="1"/>
  <c r="N55" i="21"/>
  <c r="L55" i="21"/>
  <c r="F55" i="21"/>
  <c r="I55" i="21"/>
  <c r="H55" i="21"/>
  <c r="G55" i="21"/>
  <c r="E55" i="21"/>
  <c r="E56" i="21"/>
  <c r="H56" i="21"/>
  <c r="N56" i="21"/>
  <c r="K56" i="21"/>
  <c r="J56" i="21"/>
  <c r="G56" i="21"/>
  <c r="F56" i="21"/>
  <c r="D56" i="21"/>
  <c r="C56" i="21"/>
  <c r="B56" i="21" s="1"/>
  <c r="L56" i="21"/>
  <c r="I56" i="21"/>
  <c r="E57" i="21"/>
  <c r="J57" i="21"/>
  <c r="G57" i="21"/>
  <c r="F57" i="21"/>
  <c r="D57" i="21"/>
  <c r="H57" i="21"/>
  <c r="I57" i="21"/>
  <c r="N57" i="21"/>
  <c r="L57" i="21"/>
  <c r="K57" i="21"/>
  <c r="C57" i="21"/>
  <c r="B57" i="21" s="1"/>
  <c r="I58" i="21"/>
  <c r="F58" i="21"/>
  <c r="L58" i="21"/>
  <c r="J58" i="21"/>
  <c r="G58" i="21"/>
  <c r="E58" i="21"/>
  <c r="D58" i="21"/>
  <c r="H58" i="21"/>
  <c r="C58" i="21"/>
  <c r="B58" i="21" s="1"/>
  <c r="N58" i="21"/>
  <c r="K58" i="21"/>
  <c r="K59" i="21"/>
  <c r="E59" i="21"/>
  <c r="D59" i="21"/>
  <c r="I59" i="21"/>
  <c r="C59" i="21"/>
  <c r="B59" i="21" s="1"/>
  <c r="G59" i="21"/>
  <c r="L59" i="21"/>
  <c r="J59" i="21"/>
  <c r="H59" i="21"/>
  <c r="F59" i="21"/>
  <c r="N59" i="21"/>
  <c r="E60" i="21"/>
  <c r="H60" i="21"/>
  <c r="I60" i="21"/>
  <c r="G60" i="21"/>
  <c r="C60" i="21"/>
  <c r="B60" i="21" s="1"/>
  <c r="D60" i="21"/>
  <c r="N60" i="21"/>
  <c r="F60" i="21"/>
  <c r="K60" i="21"/>
  <c r="L60" i="21"/>
  <c r="J60" i="21"/>
  <c r="G61" i="21"/>
  <c r="D61" i="21"/>
  <c r="K61" i="21"/>
  <c r="E61" i="21"/>
  <c r="N61" i="21"/>
  <c r="L61" i="21"/>
  <c r="C61" i="21"/>
  <c r="B61" i="21" s="1"/>
  <c r="H61" i="21"/>
  <c r="F61" i="21"/>
  <c r="J61" i="21"/>
  <c r="I61" i="21"/>
  <c r="N62" i="21"/>
  <c r="K62" i="21"/>
  <c r="L62" i="21"/>
  <c r="I62" i="21"/>
  <c r="C62" i="21"/>
  <c r="B62" i="21" s="1"/>
  <c r="D62" i="21"/>
  <c r="E62" i="21"/>
  <c r="J62" i="21"/>
  <c r="H62" i="21"/>
  <c r="G62" i="21"/>
  <c r="F62" i="21"/>
  <c r="H63" i="21"/>
  <c r="D63" i="21"/>
  <c r="C63" i="21"/>
  <c r="B63" i="21" s="1"/>
  <c r="L63" i="21"/>
  <c r="K63" i="21"/>
  <c r="N63" i="21"/>
  <c r="G63" i="21"/>
  <c r="F63" i="21"/>
  <c r="E63" i="21"/>
  <c r="I63" i="21"/>
  <c r="J63" i="21"/>
  <c r="L64" i="21"/>
  <c r="C64" i="21"/>
  <c r="B64" i="21" s="1"/>
  <c r="G64" i="21"/>
  <c r="H64" i="21"/>
  <c r="F64" i="21"/>
  <c r="D64" i="21"/>
  <c r="K64" i="21"/>
  <c r="E64" i="21"/>
  <c r="I64" i="21"/>
  <c r="J64" i="21"/>
  <c r="N64" i="21"/>
  <c r="E65" i="21"/>
  <c r="N65" i="21"/>
  <c r="F65" i="21"/>
  <c r="D65" i="21"/>
  <c r="L65" i="21"/>
  <c r="H65" i="21"/>
  <c r="G65" i="21"/>
  <c r="C65" i="21"/>
  <c r="B65" i="21" s="1"/>
  <c r="J65" i="21"/>
  <c r="I65" i="21"/>
  <c r="K65" i="21"/>
  <c r="J66" i="21"/>
  <c r="I66" i="21"/>
  <c r="K66" i="21"/>
  <c r="H66" i="21"/>
  <c r="G66" i="21"/>
  <c r="L66" i="21"/>
  <c r="C66" i="21"/>
  <c r="B66" i="21" s="1"/>
  <c r="N66" i="21"/>
  <c r="D66" i="21"/>
  <c r="E66" i="21"/>
  <c r="F66" i="21"/>
  <c r="E67" i="21"/>
  <c r="I67" i="21"/>
  <c r="J67" i="21"/>
  <c r="H67" i="21"/>
  <c r="G67" i="21"/>
  <c r="C67" i="21"/>
  <c r="B67" i="21" s="1"/>
  <c r="D67" i="21"/>
  <c r="F67" i="21"/>
  <c r="K67" i="21"/>
  <c r="N67" i="21"/>
  <c r="L67" i="21"/>
  <c r="J68" i="21"/>
  <c r="K68" i="21"/>
  <c r="G68" i="21"/>
  <c r="E68" i="21"/>
  <c r="D68" i="21"/>
  <c r="L68" i="21"/>
  <c r="H68" i="21"/>
  <c r="C68" i="21"/>
  <c r="B68" i="21" s="1"/>
  <c r="F68" i="21"/>
  <c r="N68" i="21"/>
  <c r="I68" i="21"/>
  <c r="G69" i="21"/>
  <c r="F69" i="21"/>
  <c r="N69" i="21"/>
  <c r="H69" i="21"/>
  <c r="E69" i="21"/>
  <c r="J69" i="21"/>
  <c r="I69" i="21"/>
  <c r="D69" i="21"/>
  <c r="C69" i="21"/>
  <c r="B69" i="21" s="1"/>
  <c r="L69" i="21"/>
  <c r="K69" i="21"/>
  <c r="D70" i="21"/>
  <c r="F70" i="21"/>
  <c r="J70" i="21"/>
  <c r="H70" i="21"/>
  <c r="N70" i="21"/>
  <c r="E70" i="21"/>
  <c r="K70" i="21"/>
  <c r="G70" i="21"/>
  <c r="C70" i="21"/>
  <c r="B70" i="21" s="1"/>
  <c r="I70" i="21"/>
  <c r="L70" i="21"/>
  <c r="E71" i="21"/>
  <c r="D71" i="21"/>
  <c r="I71" i="21"/>
  <c r="H71" i="21"/>
  <c r="L71" i="21"/>
  <c r="K71" i="21"/>
  <c r="C71" i="21"/>
  <c r="B71" i="21" s="1"/>
  <c r="F71" i="21"/>
  <c r="J71" i="21"/>
  <c r="N71" i="21"/>
  <c r="G71" i="21"/>
  <c r="F72" i="21"/>
  <c r="H72" i="21"/>
  <c r="D72" i="21"/>
  <c r="C72" i="21"/>
  <c r="B72" i="21" s="1"/>
  <c r="J72" i="21"/>
  <c r="L72" i="21"/>
  <c r="K72" i="21"/>
  <c r="I72" i="21"/>
  <c r="G72" i="21"/>
  <c r="E72" i="21"/>
  <c r="N72" i="21"/>
  <c r="D73" i="21"/>
  <c r="C73" i="21"/>
  <c r="B73" i="21" s="1"/>
  <c r="N73" i="21"/>
  <c r="J73" i="21"/>
  <c r="I73" i="21"/>
  <c r="K73" i="21"/>
  <c r="F73" i="21"/>
  <c r="E73" i="21"/>
  <c r="H73" i="21"/>
  <c r="L73" i="21"/>
  <c r="G73" i="21"/>
  <c r="N74" i="21"/>
  <c r="E74" i="21"/>
  <c r="G74" i="21"/>
  <c r="J74" i="21"/>
  <c r="F74" i="21"/>
  <c r="L74" i="21"/>
  <c r="C74" i="21"/>
  <c r="B74" i="21" s="1"/>
  <c r="K74" i="21"/>
  <c r="D74" i="21"/>
  <c r="I74" i="21"/>
  <c r="H74" i="21"/>
  <c r="D75" i="21"/>
  <c r="K75" i="21"/>
  <c r="G75" i="21"/>
  <c r="I75" i="21"/>
  <c r="F75" i="21"/>
  <c r="L75" i="21"/>
  <c r="H75" i="21"/>
  <c r="J75" i="21"/>
  <c r="C75" i="21"/>
  <c r="B75" i="21" s="1"/>
  <c r="N75" i="21"/>
  <c r="E75" i="21"/>
  <c r="C76" i="21"/>
  <c r="B76" i="21" s="1"/>
  <c r="N76" i="21"/>
  <c r="I76" i="21"/>
  <c r="L76" i="21"/>
  <c r="K76" i="21"/>
  <c r="J76" i="21"/>
  <c r="G76" i="21"/>
  <c r="D76" i="21"/>
  <c r="H76" i="21"/>
  <c r="F76" i="21"/>
  <c r="E76" i="21"/>
  <c r="H77" i="21"/>
  <c r="E77" i="21"/>
  <c r="D77" i="21"/>
  <c r="F77" i="21"/>
  <c r="N77" i="21"/>
  <c r="K77" i="21"/>
  <c r="J77" i="21"/>
  <c r="I77" i="21"/>
  <c r="C77" i="21"/>
  <c r="B77" i="21" s="1"/>
  <c r="G77" i="21"/>
  <c r="L77" i="21"/>
  <c r="G78" i="21"/>
  <c r="L78" i="21"/>
  <c r="C78" i="21"/>
  <c r="B78" i="21" s="1"/>
  <c r="F78" i="21"/>
  <c r="J78" i="21"/>
  <c r="I78" i="21"/>
  <c r="H78" i="21"/>
  <c r="N78" i="21"/>
  <c r="K78" i="21"/>
  <c r="E78" i="21"/>
  <c r="D78" i="21"/>
  <c r="J79" i="21"/>
  <c r="I79" i="21"/>
  <c r="D79" i="21"/>
  <c r="G79" i="21"/>
  <c r="H79" i="21"/>
  <c r="E79" i="21"/>
  <c r="L79" i="21"/>
  <c r="N79" i="21"/>
  <c r="K79" i="21"/>
  <c r="F79" i="21"/>
  <c r="C79" i="21"/>
  <c r="B79" i="21" s="1"/>
  <c r="J80" i="21"/>
  <c r="G80" i="21"/>
  <c r="N80" i="21"/>
  <c r="L80" i="21"/>
  <c r="E80" i="21"/>
  <c r="F80" i="21"/>
  <c r="K80" i="21"/>
  <c r="D80" i="21"/>
  <c r="I80" i="21"/>
  <c r="H80" i="21"/>
  <c r="C80" i="21"/>
  <c r="B80" i="21" s="1"/>
  <c r="H81" i="21"/>
  <c r="J81" i="21"/>
  <c r="L81" i="21"/>
  <c r="F81" i="21"/>
  <c r="E81" i="21"/>
  <c r="G81" i="21"/>
  <c r="K81" i="21"/>
  <c r="I81" i="21"/>
  <c r="D81" i="21"/>
  <c r="N81" i="21"/>
  <c r="C81" i="21"/>
  <c r="B81" i="21" s="1"/>
  <c r="E82" i="21"/>
  <c r="L82" i="21"/>
  <c r="I82" i="21"/>
  <c r="K82" i="21"/>
  <c r="J82" i="21"/>
  <c r="D82" i="21"/>
  <c r="F82" i="21"/>
  <c r="C82" i="21"/>
  <c r="B82" i="21" s="1"/>
  <c r="H82" i="21"/>
  <c r="N82" i="21"/>
  <c r="G82" i="21"/>
  <c r="I83" i="21"/>
  <c r="H83" i="21"/>
  <c r="F83" i="21"/>
  <c r="N83" i="21"/>
  <c r="G83" i="21"/>
  <c r="C83" i="21"/>
  <c r="B83" i="21" s="1"/>
  <c r="E83" i="21"/>
  <c r="K83" i="21"/>
  <c r="D83" i="21"/>
  <c r="L83" i="21"/>
  <c r="J83" i="21"/>
  <c r="E84" i="21"/>
  <c r="N84" i="21"/>
  <c r="I84" i="21"/>
  <c r="J84" i="21"/>
  <c r="H84" i="21"/>
  <c r="D84" i="21"/>
  <c r="L84" i="21"/>
  <c r="C84" i="21"/>
  <c r="B84" i="21" s="1"/>
  <c r="G84" i="21"/>
  <c r="F84" i="21"/>
  <c r="K84" i="21"/>
  <c r="L85" i="21"/>
  <c r="G85" i="21"/>
  <c r="J85" i="21"/>
  <c r="K85" i="21"/>
  <c r="D85" i="21"/>
  <c r="C85" i="21"/>
  <c r="B85" i="21" s="1"/>
  <c r="N85" i="21"/>
  <c r="I85" i="21"/>
  <c r="H85" i="21"/>
  <c r="F85" i="21"/>
  <c r="E85" i="21"/>
  <c r="D86" i="21"/>
  <c r="K86" i="21"/>
  <c r="H86" i="21"/>
  <c r="G86" i="21"/>
  <c r="I86" i="21"/>
  <c r="C86" i="21"/>
  <c r="B86" i="21" s="1"/>
  <c r="N86" i="21"/>
  <c r="J86" i="21"/>
  <c r="F86" i="21"/>
  <c r="E86" i="21"/>
  <c r="L86" i="21"/>
  <c r="F87" i="21"/>
  <c r="C87" i="21"/>
  <c r="B87" i="21" s="1"/>
  <c r="J87" i="21"/>
  <c r="K87" i="21"/>
  <c r="L87" i="21"/>
  <c r="N87" i="21"/>
  <c r="D87" i="21"/>
  <c r="H87" i="21"/>
  <c r="E87" i="21"/>
  <c r="G87" i="21"/>
  <c r="I87" i="21"/>
  <c r="E88" i="21"/>
  <c r="C88" i="21"/>
  <c r="B88" i="21" s="1"/>
  <c r="D88" i="21"/>
  <c r="G88" i="21"/>
  <c r="L88" i="21"/>
  <c r="K88" i="21"/>
  <c r="J88" i="21"/>
  <c r="H88" i="21"/>
  <c r="F88" i="21"/>
  <c r="N88" i="21"/>
  <c r="I88" i="21"/>
  <c r="J89" i="21"/>
  <c r="C89" i="21"/>
  <c r="B89" i="21" s="1"/>
  <c r="E89" i="21"/>
  <c r="K89" i="21"/>
  <c r="H89" i="21"/>
  <c r="D89" i="21"/>
  <c r="G89" i="21"/>
  <c r="F89" i="21"/>
  <c r="L89" i="21"/>
  <c r="N89" i="21"/>
  <c r="I89" i="21"/>
  <c r="K90" i="21"/>
  <c r="F90" i="21"/>
  <c r="L90" i="21"/>
  <c r="J90" i="21"/>
  <c r="I90" i="21"/>
  <c r="H90" i="21"/>
  <c r="G90" i="21"/>
  <c r="N90" i="21"/>
  <c r="E90" i="21"/>
  <c r="C90" i="21"/>
  <c r="B90" i="21" s="1"/>
  <c r="D90" i="21"/>
  <c r="I91" i="21"/>
  <c r="E91" i="21"/>
  <c r="D91" i="21"/>
  <c r="H91" i="21"/>
  <c r="N91" i="21"/>
  <c r="J91" i="21"/>
  <c r="C91" i="21"/>
  <c r="B91" i="21" s="1"/>
  <c r="L91" i="21"/>
  <c r="K91" i="21"/>
  <c r="F91" i="21"/>
  <c r="G91" i="21"/>
  <c r="G92" i="21"/>
  <c r="D92" i="21"/>
  <c r="F92" i="21"/>
  <c r="E92" i="21"/>
  <c r="L92" i="21"/>
  <c r="H92" i="21"/>
  <c r="J92" i="21"/>
  <c r="I92" i="21"/>
  <c r="N92" i="21"/>
  <c r="K92" i="21"/>
  <c r="C92" i="21"/>
  <c r="B92" i="21" s="1"/>
  <c r="M76" i="20"/>
  <c r="M66" i="20"/>
  <c r="M64" i="20"/>
  <c r="M63" i="20"/>
  <c r="M50" i="20"/>
  <c r="M28" i="20"/>
  <c r="M18" i="20"/>
  <c r="M8" i="20"/>
  <c r="M84" i="20"/>
  <c r="M52" i="20"/>
  <c r="M42" i="20"/>
  <c r="M90" i="20"/>
  <c r="M41" i="20"/>
  <c r="M32" i="20"/>
  <c r="M11" i="20"/>
  <c r="M39" i="20"/>
  <c r="M38" i="20"/>
  <c r="M16" i="20"/>
  <c r="M65" i="20"/>
  <c r="M20" i="20"/>
  <c r="M4" i="20"/>
  <c r="M54" i="20"/>
  <c r="M47" i="20"/>
  <c r="M46" i="20"/>
  <c r="M27" i="20"/>
  <c r="M21" i="20"/>
  <c r="M6" i="20"/>
  <c r="M89" i="20"/>
  <c r="M86" i="20"/>
  <c r="M68" i="20"/>
  <c r="M35" i="20"/>
  <c r="M58" i="20"/>
  <c r="M48" i="20"/>
  <c r="M87" i="20"/>
  <c r="M61" i="20"/>
  <c r="M23" i="20"/>
  <c r="M83" i="20"/>
  <c r="M49" i="20"/>
  <c r="M81" i="20"/>
  <c r="M14" i="20"/>
  <c r="M56" i="20"/>
  <c r="M88" i="20"/>
  <c r="M82" i="20"/>
  <c r="M71" i="20"/>
  <c r="M92" i="20"/>
  <c r="M85" i="20"/>
  <c r="M79" i="20"/>
  <c r="M37" i="20"/>
  <c r="M51" i="20"/>
  <c r="M15" i="20"/>
  <c r="M9" i="20"/>
  <c r="M73" i="20"/>
  <c r="M12" i="20"/>
  <c r="M70" i="20"/>
  <c r="M44" i="20"/>
  <c r="M30" i="20"/>
  <c r="M24" i="20"/>
  <c r="M72" i="20"/>
  <c r="M33" i="20"/>
  <c r="M91" i="20"/>
  <c r="M75" i="20"/>
  <c r="M57" i="20"/>
  <c r="M40" i="20"/>
  <c r="M22" i="20"/>
  <c r="M29" i="20"/>
  <c r="M67" i="20"/>
  <c r="M55" i="20"/>
  <c r="M13" i="20"/>
  <c r="M19" i="20"/>
  <c r="M74" i="20"/>
  <c r="M62" i="20"/>
  <c r="M45" i="20"/>
  <c r="M60" i="20"/>
  <c r="M36" i="20"/>
  <c r="M17" i="20"/>
  <c r="M77" i="20"/>
  <c r="M53" i="20"/>
  <c r="M34" i="20"/>
  <c r="M25" i="20"/>
  <c r="M7" i="20"/>
  <c r="M5" i="20"/>
  <c r="BE17" i="18"/>
  <c r="BD17" i="18" s="1"/>
  <c r="AL17" i="18" s="1"/>
  <c r="BE16" i="18"/>
  <c r="BD16" i="18" s="1"/>
  <c r="AL16" i="18" s="1"/>
  <c r="BE12" i="18"/>
  <c r="BD12" i="18" s="1"/>
  <c r="AL12" i="18" s="1"/>
  <c r="BE9" i="18"/>
  <c r="BD9" i="18" s="1"/>
  <c r="AL9" i="18" s="1"/>
  <c r="BE10" i="18"/>
  <c r="BD10" i="18" s="1"/>
  <c r="AL10" i="18" s="1"/>
  <c r="BE21" i="18"/>
  <c r="BD21" i="18" s="1"/>
  <c r="AL21" i="18" s="1"/>
  <c r="BE5" i="18"/>
  <c r="BD5" i="18" s="1"/>
  <c r="AL5" i="18" s="1"/>
  <c r="BE6" i="18"/>
  <c r="BD6" i="18" s="1"/>
  <c r="AL6" i="18" s="1"/>
  <c r="BE19" i="18"/>
  <c r="BD19" i="18" s="1"/>
  <c r="AL19" i="18" s="1"/>
  <c r="BE93" i="18"/>
  <c r="BD93" i="18" s="1"/>
  <c r="AL93" i="18" s="1"/>
  <c r="BE13" i="18"/>
  <c r="BD13" i="18" s="1"/>
  <c r="AL13" i="18" s="1"/>
  <c r="BE14" i="18"/>
  <c r="BD14" i="18" s="1"/>
  <c r="AL14" i="18" s="1"/>
  <c r="BE11" i="18"/>
  <c r="BD11" i="18" s="1"/>
  <c r="AL11" i="18" s="1"/>
  <c r="BE20" i="18"/>
  <c r="BD20" i="18" s="1"/>
  <c r="AL20" i="18" s="1"/>
  <c r="BE18" i="18"/>
  <c r="BD18" i="18" s="1"/>
  <c r="AL18" i="18" s="1"/>
  <c r="BE8" i="18"/>
  <c r="BD8" i="18" s="1"/>
  <c r="AL8" i="18" s="1"/>
  <c r="BE7" i="18"/>
  <c r="BD7" i="18" s="1"/>
  <c r="AL7" i="18" s="1"/>
  <c r="BE22" i="18"/>
  <c r="BD22" i="18" s="1"/>
  <c r="AL22" i="18" s="1"/>
  <c r="BE203" i="18"/>
  <c r="BE187" i="18"/>
  <c r="BE171" i="18"/>
  <c r="BE155" i="18"/>
  <c r="BE139" i="18"/>
  <c r="BE123" i="18"/>
  <c r="BE107" i="18"/>
  <c r="BE188" i="18"/>
  <c r="BE172" i="18"/>
  <c r="BE156" i="18"/>
  <c r="BE140" i="18"/>
  <c r="BE124" i="18"/>
  <c r="BE189" i="18"/>
  <c r="BE173" i="18"/>
  <c r="BE157" i="18"/>
  <c r="BE141" i="18"/>
  <c r="BE125" i="18"/>
  <c r="BE109" i="18"/>
  <c r="BE169" i="18"/>
  <c r="BE151" i="18"/>
  <c r="BE133" i="18"/>
  <c r="BE115" i="18"/>
  <c r="BE97" i="18"/>
  <c r="BE170" i="18"/>
  <c r="BE160" i="18"/>
  <c r="BE152" i="18"/>
  <c r="BE134" i="18"/>
  <c r="BE127" i="18"/>
  <c r="BE116" i="18"/>
  <c r="BE193" i="18"/>
  <c r="BE165" i="18"/>
  <c r="BE159" i="18"/>
  <c r="BE153" i="18"/>
  <c r="BE131" i="18"/>
  <c r="BE126" i="18"/>
  <c r="BE119" i="18"/>
  <c r="BE105" i="18"/>
  <c r="BE166" i="18"/>
  <c r="BE132" i="18"/>
  <c r="BE106" i="18"/>
  <c r="BE176" i="18"/>
  <c r="BE120" i="18"/>
  <c r="BE114" i="18"/>
  <c r="BE102" i="18"/>
  <c r="BE190" i="18"/>
  <c r="BE174" i="18"/>
  <c r="BE162" i="18"/>
  <c r="BE178" i="18"/>
  <c r="BE158" i="18"/>
  <c r="BE146" i="18"/>
  <c r="BE142" i="18"/>
  <c r="BE137" i="18"/>
  <c r="BE121" i="18"/>
  <c r="BE101" i="18"/>
  <c r="BE168" i="18"/>
  <c r="BE144" i="18"/>
  <c r="BE108" i="18"/>
  <c r="BE103" i="18"/>
  <c r="BE194" i="18"/>
  <c r="BE164" i="18"/>
  <c r="BE136" i="18"/>
  <c r="BE181" i="18"/>
  <c r="BE118" i="18"/>
  <c r="BE149" i="18"/>
  <c r="BE145" i="18"/>
  <c r="BE180" i="18"/>
  <c r="BE163" i="18"/>
  <c r="BE135" i="18"/>
  <c r="BE130" i="18"/>
  <c r="BE117" i="18"/>
  <c r="BE113" i="18"/>
  <c r="BE94" i="18"/>
  <c r="BE186" i="18"/>
  <c r="BE148" i="18"/>
  <c r="BE104" i="18"/>
  <c r="BE99" i="18"/>
  <c r="BE95" i="18"/>
  <c r="BE177" i="18"/>
  <c r="BE191" i="18"/>
  <c r="BE98" i="18"/>
  <c r="BE196" i="18"/>
  <c r="BE143" i="18"/>
  <c r="BE179" i="18"/>
  <c r="BE161" i="18"/>
  <c r="BE183" i="18"/>
  <c r="BE154" i="18"/>
  <c r="BE197" i="18"/>
  <c r="BE138" i="18"/>
  <c r="BE100" i="18"/>
  <c r="BE110" i="18"/>
  <c r="BE185" i="18"/>
  <c r="BE182" i="18"/>
  <c r="BE184" i="18"/>
  <c r="BE175" i="18"/>
  <c r="BE4" i="18"/>
  <c r="BD4" i="18" s="1"/>
  <c r="AL4" i="18" s="1"/>
  <c r="BE112" i="18"/>
  <c r="BE201" i="18"/>
  <c r="BE122" i="18"/>
  <c r="BE192" i="18"/>
  <c r="BE96" i="18"/>
  <c r="BE198" i="18"/>
  <c r="BE195" i="18"/>
  <c r="BE111" i="18"/>
  <c r="BE147" i="18"/>
  <c r="BE150" i="18"/>
  <c r="BE128" i="18"/>
  <c r="BE200" i="18"/>
  <c r="BE129" i="18"/>
  <c r="BE199" i="18"/>
  <c r="BE167" i="18"/>
  <c r="BE202" i="18"/>
  <c r="BE23" i="18"/>
  <c r="BD23" i="18" s="1"/>
  <c r="AL23" i="18" s="1"/>
  <c r="BE24" i="18"/>
  <c r="BD24" i="18" s="1"/>
  <c r="AL24" i="18" s="1"/>
  <c r="BE25" i="18"/>
  <c r="BD25" i="18" s="1"/>
  <c r="AL25" i="18" s="1"/>
  <c r="BE26" i="18"/>
  <c r="BD26" i="18" s="1"/>
  <c r="AL26" i="18" s="1"/>
  <c r="BE27" i="18"/>
  <c r="BD27" i="18" s="1"/>
  <c r="AL27" i="18" s="1"/>
  <c r="BE28" i="18"/>
  <c r="BD28" i="18" s="1"/>
  <c r="AL28" i="18" s="1"/>
  <c r="BE29" i="18"/>
  <c r="BD29" i="18" s="1"/>
  <c r="AL29" i="18" s="1"/>
  <c r="BE30" i="18"/>
  <c r="BD30" i="18" s="1"/>
  <c r="AL30" i="18" s="1"/>
  <c r="BE31" i="18"/>
  <c r="BD31" i="18" s="1"/>
  <c r="AL31" i="18" s="1"/>
  <c r="BE32" i="18"/>
  <c r="BD32" i="18" s="1"/>
  <c r="AL32" i="18" s="1"/>
  <c r="BE33" i="18"/>
  <c r="BD33" i="18" s="1"/>
  <c r="AL33" i="18" s="1"/>
  <c r="BE34" i="18"/>
  <c r="BD34" i="18" s="1"/>
  <c r="AL34" i="18" s="1"/>
  <c r="BE35" i="18"/>
  <c r="BD35" i="18" s="1"/>
  <c r="AL35" i="18" s="1"/>
  <c r="BE36" i="18"/>
  <c r="BD36" i="18" s="1"/>
  <c r="AL36" i="18" s="1"/>
  <c r="BE37" i="18"/>
  <c r="BD37" i="18" s="1"/>
  <c r="AL37" i="18" s="1"/>
  <c r="BE38" i="18"/>
  <c r="BD38" i="18" s="1"/>
  <c r="AL38" i="18" s="1"/>
  <c r="BE39" i="18"/>
  <c r="BD39" i="18" s="1"/>
  <c r="AL39" i="18" s="1"/>
  <c r="BE40" i="18"/>
  <c r="BD40" i="18" s="1"/>
  <c r="AL40" i="18" s="1"/>
  <c r="BE41" i="18"/>
  <c r="BD41" i="18" s="1"/>
  <c r="AL41" i="18" s="1"/>
  <c r="BE42" i="18"/>
  <c r="BD42" i="18" s="1"/>
  <c r="AL42" i="18" s="1"/>
  <c r="BE43" i="18"/>
  <c r="BD43" i="18" s="1"/>
  <c r="AL43" i="18" s="1"/>
  <c r="BE44" i="18"/>
  <c r="BD44" i="18" s="1"/>
  <c r="AL44" i="18" s="1"/>
  <c r="BE45" i="18"/>
  <c r="BD45" i="18" s="1"/>
  <c r="AL45" i="18" s="1"/>
  <c r="BE46" i="18"/>
  <c r="BD46" i="18" s="1"/>
  <c r="AL46" i="18" s="1"/>
  <c r="BE47" i="18"/>
  <c r="BD47" i="18" s="1"/>
  <c r="AL47" i="18" s="1"/>
  <c r="BE48" i="18"/>
  <c r="BD48" i="18" s="1"/>
  <c r="AL48" i="18" s="1"/>
  <c r="BE49" i="18"/>
  <c r="BD49" i="18" s="1"/>
  <c r="AL49" i="18" s="1"/>
  <c r="BE50" i="18"/>
  <c r="BD50" i="18" s="1"/>
  <c r="AL50" i="18" s="1"/>
  <c r="BE51" i="18"/>
  <c r="BD51" i="18" s="1"/>
  <c r="AL51" i="18" s="1"/>
  <c r="BE52" i="18"/>
  <c r="BD52" i="18" s="1"/>
  <c r="AL52" i="18" s="1"/>
  <c r="BE53" i="18"/>
  <c r="BD53" i="18" s="1"/>
  <c r="AL53" i="18" s="1"/>
  <c r="BE54" i="18"/>
  <c r="BD54" i="18" s="1"/>
  <c r="AL54" i="18" s="1"/>
  <c r="BE55" i="18"/>
  <c r="BD55" i="18" s="1"/>
  <c r="AL55" i="18" s="1"/>
  <c r="BE56" i="18"/>
  <c r="BD56" i="18" s="1"/>
  <c r="AL56" i="18" s="1"/>
  <c r="BE57" i="18"/>
  <c r="BD57" i="18" s="1"/>
  <c r="AL57" i="18" s="1"/>
  <c r="BE58" i="18"/>
  <c r="BD58" i="18" s="1"/>
  <c r="AL58" i="18" s="1"/>
  <c r="BE59" i="18"/>
  <c r="BD59" i="18" s="1"/>
  <c r="AL59" i="18" s="1"/>
  <c r="BE60" i="18"/>
  <c r="BD60" i="18" s="1"/>
  <c r="AL60" i="18" s="1"/>
  <c r="BE61" i="18"/>
  <c r="BD61" i="18" s="1"/>
  <c r="AL61" i="18" s="1"/>
  <c r="BE62" i="18"/>
  <c r="BD62" i="18" s="1"/>
  <c r="AL62" i="18" s="1"/>
  <c r="BE63" i="18"/>
  <c r="BD63" i="18" s="1"/>
  <c r="AL63" i="18" s="1"/>
  <c r="BE64" i="18"/>
  <c r="BD64" i="18" s="1"/>
  <c r="AL64" i="18" s="1"/>
  <c r="BE65" i="18"/>
  <c r="BD65" i="18" s="1"/>
  <c r="AL65" i="18" s="1"/>
  <c r="BE66" i="18"/>
  <c r="BD66" i="18" s="1"/>
  <c r="AL66" i="18" s="1"/>
  <c r="BE67" i="18"/>
  <c r="BD67" i="18" s="1"/>
  <c r="AL67" i="18" s="1"/>
  <c r="BE68" i="18"/>
  <c r="BD68" i="18" s="1"/>
  <c r="AL68" i="18" s="1"/>
  <c r="BE69" i="18"/>
  <c r="BD69" i="18" s="1"/>
  <c r="AL69" i="18" s="1"/>
  <c r="BE70" i="18"/>
  <c r="BD70" i="18" s="1"/>
  <c r="AL70" i="18" s="1"/>
  <c r="BE71" i="18"/>
  <c r="BD71" i="18" s="1"/>
  <c r="AL71" i="18" s="1"/>
  <c r="BE72" i="18"/>
  <c r="BD72" i="18" s="1"/>
  <c r="AL72" i="18" s="1"/>
  <c r="BE73" i="18"/>
  <c r="BD73" i="18" s="1"/>
  <c r="AL73" i="18" s="1"/>
  <c r="BE74" i="18"/>
  <c r="BD74" i="18" s="1"/>
  <c r="AL74" i="18" s="1"/>
  <c r="BE75" i="18"/>
  <c r="BD75" i="18" s="1"/>
  <c r="AL75" i="18" s="1"/>
  <c r="BE76" i="18"/>
  <c r="BD76" i="18" s="1"/>
  <c r="AL76" i="18" s="1"/>
  <c r="BE77" i="18"/>
  <c r="BD77" i="18" s="1"/>
  <c r="AL77" i="18" s="1"/>
  <c r="BE78" i="18"/>
  <c r="BD78" i="18" s="1"/>
  <c r="AL78" i="18" s="1"/>
  <c r="BE79" i="18"/>
  <c r="BD79" i="18" s="1"/>
  <c r="AL79" i="18" s="1"/>
  <c r="BE80" i="18"/>
  <c r="BD80" i="18" s="1"/>
  <c r="AL80" i="18" s="1"/>
  <c r="BE81" i="18"/>
  <c r="BD81" i="18" s="1"/>
  <c r="AL81" i="18" s="1"/>
  <c r="BE82" i="18"/>
  <c r="BD82" i="18" s="1"/>
  <c r="AL82" i="18" s="1"/>
  <c r="BE83" i="18"/>
  <c r="BD83" i="18" s="1"/>
  <c r="AL83" i="18" s="1"/>
  <c r="BE84" i="18"/>
  <c r="BD84" i="18" s="1"/>
  <c r="AL84" i="18" s="1"/>
  <c r="BE85" i="18"/>
  <c r="BD85" i="18" s="1"/>
  <c r="AL85" i="18" s="1"/>
  <c r="BE86" i="18"/>
  <c r="BD86" i="18" s="1"/>
  <c r="AL86" i="18" s="1"/>
  <c r="BE87" i="18"/>
  <c r="BD87" i="18" s="1"/>
  <c r="AL87" i="18" s="1"/>
  <c r="BE88" i="18"/>
  <c r="BD88" i="18" s="1"/>
  <c r="AL88" i="18" s="1"/>
  <c r="BE89" i="18"/>
  <c r="BD89" i="18" s="1"/>
  <c r="AL89" i="18" s="1"/>
  <c r="BE90" i="18"/>
  <c r="BD90" i="18" s="1"/>
  <c r="AL90" i="18" s="1"/>
  <c r="BE91" i="18"/>
  <c r="BD91" i="18" s="1"/>
  <c r="AL91" i="18" s="1"/>
  <c r="BE92" i="18"/>
  <c r="BD92" i="18" s="1"/>
  <c r="AL92" i="18" s="1"/>
  <c r="BE15" i="18"/>
  <c r="BD15" i="18" s="1"/>
  <c r="AL15" i="18" s="1"/>
  <c r="BE6" i="17"/>
  <c r="BD6" i="17" s="1"/>
  <c r="AL6" i="17" s="1"/>
  <c r="BE19" i="17"/>
  <c r="BD19" i="17" s="1"/>
  <c r="AL19" i="17" s="1"/>
  <c r="BE203" i="17"/>
  <c r="BE187" i="17"/>
  <c r="BE171" i="17"/>
  <c r="BE155" i="17"/>
  <c r="BE139" i="17"/>
  <c r="BE123" i="17"/>
  <c r="BE107" i="17"/>
  <c r="BE188" i="17"/>
  <c r="BE172" i="17"/>
  <c r="BE156" i="17"/>
  <c r="BE140" i="17"/>
  <c r="BE124" i="17"/>
  <c r="BE108" i="17"/>
  <c r="BE189" i="17"/>
  <c r="BE173" i="17"/>
  <c r="BE157" i="17"/>
  <c r="BE141" i="17"/>
  <c r="BE125" i="17"/>
  <c r="BE109" i="17"/>
  <c r="BE169" i="17"/>
  <c r="BE149" i="17"/>
  <c r="BE131" i="17"/>
  <c r="BE126" i="17"/>
  <c r="BE114" i="17"/>
  <c r="BE170" i="17"/>
  <c r="BE160" i="17"/>
  <c r="BE150" i="17"/>
  <c r="BE143" i="17"/>
  <c r="BE132" i="17"/>
  <c r="BE193" i="17"/>
  <c r="BE151" i="17"/>
  <c r="BE133" i="17"/>
  <c r="BE115" i="17"/>
  <c r="BE110" i="17"/>
  <c r="BE98" i="17"/>
  <c r="BE179" i="17"/>
  <c r="BE175" i="17"/>
  <c r="BE96" i="17"/>
  <c r="BE180" i="17"/>
  <c r="BE161" i="17"/>
  <c r="BE137" i="17"/>
  <c r="BE119" i="17"/>
  <c r="BE194" i="17"/>
  <c r="BE190" i="17"/>
  <c r="BE181" i="17"/>
  <c r="BE127" i="17"/>
  <c r="BE101" i="17"/>
  <c r="BE176" i="17"/>
  <c r="BE163" i="17"/>
  <c r="BE144" i="17"/>
  <c r="BE135" i="17"/>
  <c r="BE129" i="17"/>
  <c r="BE103" i="17"/>
  <c r="BE99" i="17"/>
  <c r="BE95" i="17"/>
  <c r="BE186" i="17"/>
  <c r="BE111" i="17"/>
  <c r="BE183" i="17"/>
  <c r="BE191" i="17"/>
  <c r="BE178" i="17"/>
  <c r="BE165" i="17"/>
  <c r="BE152" i="17"/>
  <c r="BE142" i="17"/>
  <c r="BE138" i="17"/>
  <c r="BE134" i="17"/>
  <c r="BE146" i="17"/>
  <c r="BE130" i="17"/>
  <c r="BE121" i="17"/>
  <c r="BE113" i="17"/>
  <c r="BE4" i="17"/>
  <c r="BD4" i="17" s="1"/>
  <c r="AL4" i="17" s="1"/>
  <c r="BE153" i="17"/>
  <c r="BE104" i="17"/>
  <c r="BE195" i="17"/>
  <c r="BE185" i="17"/>
  <c r="BE116" i="17"/>
  <c r="BE166" i="17"/>
  <c r="BE158" i="17"/>
  <c r="BE154" i="17"/>
  <c r="BE128" i="17"/>
  <c r="BE105" i="17"/>
  <c r="BE162" i="17"/>
  <c r="BE136" i="17"/>
  <c r="BE117" i="17"/>
  <c r="BE94" i="17"/>
  <c r="BE182" i="17"/>
  <c r="BE120" i="17"/>
  <c r="BE97" i="17"/>
  <c r="BE196" i="17"/>
  <c r="BE159" i="17"/>
  <c r="BE148" i="17"/>
  <c r="BE118" i="17"/>
  <c r="BE145" i="17"/>
  <c r="BE100" i="17"/>
  <c r="BE112" i="17"/>
  <c r="BE122" i="17"/>
  <c r="BE167" i="17"/>
  <c r="BE192" i="17"/>
  <c r="BE198" i="17"/>
  <c r="BE197" i="17"/>
  <c r="BE168" i="17"/>
  <c r="BE147" i="17"/>
  <c r="BE177" i="17"/>
  <c r="BE164" i="17"/>
  <c r="BE202" i="17"/>
  <c r="BE106" i="17"/>
  <c r="BE200" i="17"/>
  <c r="BE174" i="17"/>
  <c r="BE201" i="17"/>
  <c r="BE184" i="17"/>
  <c r="BE102" i="17"/>
  <c r="BE199" i="17"/>
  <c r="BE23" i="17"/>
  <c r="BD23" i="17" s="1"/>
  <c r="AL23" i="17" s="1"/>
  <c r="BE24" i="17"/>
  <c r="BD24" i="17" s="1"/>
  <c r="AL24" i="17" s="1"/>
  <c r="BE26" i="17"/>
  <c r="BD26" i="17" s="1"/>
  <c r="AL26" i="17" s="1"/>
  <c r="BE25" i="17"/>
  <c r="BD25" i="17" s="1"/>
  <c r="AL25" i="17" s="1"/>
  <c r="BE27" i="17"/>
  <c r="BD27" i="17" s="1"/>
  <c r="AL27" i="17" s="1"/>
  <c r="BE28" i="17"/>
  <c r="BD28" i="17" s="1"/>
  <c r="AL28" i="17" s="1"/>
  <c r="BE29" i="17"/>
  <c r="BD29" i="17" s="1"/>
  <c r="AL29" i="17" s="1"/>
  <c r="BE30" i="17"/>
  <c r="BD30" i="17" s="1"/>
  <c r="AL30" i="17" s="1"/>
  <c r="BE31" i="17"/>
  <c r="BD31" i="17" s="1"/>
  <c r="AL31" i="17" s="1"/>
  <c r="BE32" i="17"/>
  <c r="BD32" i="17" s="1"/>
  <c r="AL32" i="17" s="1"/>
  <c r="BE33" i="17"/>
  <c r="BD33" i="17" s="1"/>
  <c r="AL33" i="17" s="1"/>
  <c r="BE34" i="17"/>
  <c r="BD34" i="17" s="1"/>
  <c r="AL34" i="17" s="1"/>
  <c r="BE35" i="17"/>
  <c r="BD35" i="17" s="1"/>
  <c r="AL35" i="17" s="1"/>
  <c r="BE36" i="17"/>
  <c r="BD36" i="17" s="1"/>
  <c r="AL36" i="17" s="1"/>
  <c r="BE37" i="17"/>
  <c r="BD37" i="17" s="1"/>
  <c r="AL37" i="17" s="1"/>
  <c r="BE38" i="17"/>
  <c r="BD38" i="17" s="1"/>
  <c r="AL38" i="17" s="1"/>
  <c r="BE39" i="17"/>
  <c r="BD39" i="17" s="1"/>
  <c r="AL39" i="17" s="1"/>
  <c r="BE40" i="17"/>
  <c r="BD40" i="17" s="1"/>
  <c r="AL40" i="17" s="1"/>
  <c r="BE41" i="17"/>
  <c r="BD41" i="17" s="1"/>
  <c r="AL41" i="17" s="1"/>
  <c r="BE42" i="17"/>
  <c r="BD42" i="17" s="1"/>
  <c r="AL42" i="17" s="1"/>
  <c r="BE43" i="17"/>
  <c r="BD43" i="17" s="1"/>
  <c r="AL43" i="17" s="1"/>
  <c r="BE44" i="17"/>
  <c r="BD44" i="17" s="1"/>
  <c r="AL44" i="17" s="1"/>
  <c r="BE45" i="17"/>
  <c r="BD45" i="17" s="1"/>
  <c r="AL45" i="17" s="1"/>
  <c r="BE46" i="17"/>
  <c r="BD46" i="17" s="1"/>
  <c r="AL46" i="17" s="1"/>
  <c r="BE47" i="17"/>
  <c r="BD47" i="17" s="1"/>
  <c r="AL47" i="17" s="1"/>
  <c r="BE48" i="17"/>
  <c r="BD48" i="17" s="1"/>
  <c r="AL48" i="17" s="1"/>
  <c r="BE49" i="17"/>
  <c r="BD49" i="17" s="1"/>
  <c r="AL49" i="17" s="1"/>
  <c r="BE50" i="17"/>
  <c r="BD50" i="17" s="1"/>
  <c r="AL50" i="17" s="1"/>
  <c r="BE51" i="17"/>
  <c r="BD51" i="17" s="1"/>
  <c r="AL51" i="17" s="1"/>
  <c r="BE52" i="17"/>
  <c r="BD52" i="17" s="1"/>
  <c r="AL52" i="17" s="1"/>
  <c r="BE53" i="17"/>
  <c r="BD53" i="17" s="1"/>
  <c r="AL53" i="17" s="1"/>
  <c r="BE54" i="17"/>
  <c r="BD54" i="17" s="1"/>
  <c r="AL54" i="17" s="1"/>
  <c r="BE55" i="17"/>
  <c r="BD55" i="17" s="1"/>
  <c r="AL55" i="17" s="1"/>
  <c r="BE56" i="17"/>
  <c r="BD56" i="17" s="1"/>
  <c r="AL56" i="17" s="1"/>
  <c r="BE57" i="17"/>
  <c r="BD57" i="17" s="1"/>
  <c r="AL57" i="17" s="1"/>
  <c r="BE58" i="17"/>
  <c r="BD58" i="17" s="1"/>
  <c r="AL58" i="17" s="1"/>
  <c r="BE59" i="17"/>
  <c r="BD59" i="17" s="1"/>
  <c r="AL59" i="17" s="1"/>
  <c r="BE60" i="17"/>
  <c r="BD60" i="17" s="1"/>
  <c r="AL60" i="17" s="1"/>
  <c r="BE61" i="17"/>
  <c r="BD61" i="17" s="1"/>
  <c r="AL61" i="17" s="1"/>
  <c r="BE62" i="17"/>
  <c r="BD62" i="17" s="1"/>
  <c r="AL62" i="17" s="1"/>
  <c r="BE63" i="17"/>
  <c r="BD63" i="17" s="1"/>
  <c r="AL63" i="17" s="1"/>
  <c r="BE64" i="17"/>
  <c r="BD64" i="17" s="1"/>
  <c r="AL64" i="17" s="1"/>
  <c r="BE65" i="17"/>
  <c r="BD65" i="17" s="1"/>
  <c r="AL65" i="17" s="1"/>
  <c r="BE66" i="17"/>
  <c r="BD66" i="17" s="1"/>
  <c r="AL66" i="17" s="1"/>
  <c r="BE67" i="17"/>
  <c r="BD67" i="17" s="1"/>
  <c r="AL67" i="17" s="1"/>
  <c r="BE68" i="17"/>
  <c r="BD68" i="17" s="1"/>
  <c r="AL68" i="17" s="1"/>
  <c r="BE69" i="17"/>
  <c r="BD69" i="17" s="1"/>
  <c r="AL69" i="17" s="1"/>
  <c r="BE70" i="17"/>
  <c r="BD70" i="17" s="1"/>
  <c r="AL70" i="17" s="1"/>
  <c r="BE71" i="17"/>
  <c r="BD71" i="17" s="1"/>
  <c r="AL71" i="17" s="1"/>
  <c r="BE72" i="17"/>
  <c r="BD72" i="17" s="1"/>
  <c r="AL72" i="17" s="1"/>
  <c r="BE73" i="17"/>
  <c r="BD73" i="17" s="1"/>
  <c r="AL73" i="17" s="1"/>
  <c r="BE74" i="17"/>
  <c r="BD74" i="17" s="1"/>
  <c r="AL74" i="17" s="1"/>
  <c r="BE75" i="17"/>
  <c r="BD75" i="17" s="1"/>
  <c r="AL75" i="17" s="1"/>
  <c r="BE76" i="17"/>
  <c r="BD76" i="17" s="1"/>
  <c r="AL76" i="17" s="1"/>
  <c r="BE77" i="17"/>
  <c r="BD77" i="17" s="1"/>
  <c r="AL77" i="17" s="1"/>
  <c r="BE78" i="17"/>
  <c r="BD78" i="17" s="1"/>
  <c r="AL78" i="17" s="1"/>
  <c r="BE79" i="17"/>
  <c r="BD79" i="17" s="1"/>
  <c r="AL79" i="17" s="1"/>
  <c r="BE80" i="17"/>
  <c r="BD80" i="17" s="1"/>
  <c r="AL80" i="17" s="1"/>
  <c r="BE81" i="17"/>
  <c r="BD81" i="17" s="1"/>
  <c r="AL81" i="17" s="1"/>
  <c r="BE82" i="17"/>
  <c r="BD82" i="17" s="1"/>
  <c r="AL82" i="17" s="1"/>
  <c r="BE83" i="17"/>
  <c r="BD83" i="17" s="1"/>
  <c r="AL83" i="17" s="1"/>
  <c r="BE84" i="17"/>
  <c r="BD84" i="17" s="1"/>
  <c r="AL84" i="17" s="1"/>
  <c r="BE85" i="17"/>
  <c r="BD85" i="17" s="1"/>
  <c r="AL85" i="17" s="1"/>
  <c r="BE86" i="17"/>
  <c r="BD86" i="17" s="1"/>
  <c r="AL86" i="17" s="1"/>
  <c r="BE87" i="17"/>
  <c r="BD87" i="17" s="1"/>
  <c r="AL87" i="17" s="1"/>
  <c r="BE88" i="17"/>
  <c r="BD88" i="17" s="1"/>
  <c r="AL88" i="17" s="1"/>
  <c r="BE89" i="17"/>
  <c r="BD89" i="17" s="1"/>
  <c r="AL89" i="17" s="1"/>
  <c r="BE90" i="17"/>
  <c r="BD90" i="17" s="1"/>
  <c r="AL90" i="17" s="1"/>
  <c r="BE91" i="17"/>
  <c r="BD91" i="17" s="1"/>
  <c r="AL91" i="17" s="1"/>
  <c r="BE92" i="17"/>
  <c r="BD92" i="17" s="1"/>
  <c r="AL92" i="17" s="1"/>
  <c r="BE13" i="17"/>
  <c r="BD13" i="17" s="1"/>
  <c r="AL13" i="17" s="1"/>
  <c r="BE10" i="17"/>
  <c r="BD10" i="17" s="1"/>
  <c r="AL10" i="17" s="1"/>
  <c r="BE21" i="17"/>
  <c r="BD21" i="17" s="1"/>
  <c r="AL21" i="17" s="1"/>
  <c r="BE93" i="17"/>
  <c r="BD93" i="17" s="1"/>
  <c r="AL93" i="17" s="1"/>
  <c r="BE16" i="17"/>
  <c r="BD16" i="17" s="1"/>
  <c r="AL16" i="17" s="1"/>
  <c r="BE14" i="17"/>
  <c r="BD14" i="17" s="1"/>
  <c r="AL14" i="17" s="1"/>
  <c r="BE11" i="17"/>
  <c r="BD11" i="17" s="1"/>
  <c r="AL11" i="17" s="1"/>
  <c r="BE12" i="17"/>
  <c r="BD12" i="17" s="1"/>
  <c r="AL12" i="17" s="1"/>
  <c r="BE9" i="17"/>
  <c r="BD9" i="17" s="1"/>
  <c r="AL9" i="17" s="1"/>
  <c r="BE8" i="17"/>
  <c r="BD8" i="17" s="1"/>
  <c r="AL8" i="17" s="1"/>
  <c r="BE20" i="17"/>
  <c r="BD20" i="17" s="1"/>
  <c r="AL20" i="17" s="1"/>
  <c r="BE17" i="17"/>
  <c r="BD17" i="17" s="1"/>
  <c r="AL17" i="17" s="1"/>
  <c r="BE15" i="17"/>
  <c r="BD15" i="17" s="1"/>
  <c r="AL15" i="17" s="1"/>
  <c r="BE5" i="17"/>
  <c r="BD5" i="17" s="1"/>
  <c r="AL5" i="17" s="1"/>
  <c r="BE18" i="17"/>
  <c r="BD18" i="17" s="1"/>
  <c r="AL18" i="17" s="1"/>
  <c r="BE22" i="17"/>
  <c r="BD22" i="17" s="1"/>
  <c r="AL22" i="17" s="1"/>
  <c r="BE7" i="17"/>
  <c r="BD7" i="17" s="1"/>
  <c r="AL7" i="17" s="1"/>
  <c r="M90" i="15"/>
  <c r="M74" i="15"/>
  <c r="M58" i="15"/>
  <c r="M55" i="15"/>
  <c r="M51" i="15"/>
  <c r="M29" i="15"/>
  <c r="M48" i="15"/>
  <c r="M36" i="15"/>
  <c r="M56" i="15"/>
  <c r="M64" i="15"/>
  <c r="M27" i="15"/>
  <c r="M5" i="15"/>
  <c r="M59" i="15"/>
  <c r="M49" i="15"/>
  <c r="M33" i="15"/>
  <c r="M8" i="15"/>
  <c r="M14" i="15"/>
  <c r="M70" i="15"/>
  <c r="M37" i="15"/>
  <c r="M18" i="15"/>
  <c r="M62" i="15"/>
  <c r="M40" i="15"/>
  <c r="M43" i="15"/>
  <c r="M15" i="15"/>
  <c r="M77" i="15"/>
  <c r="M45" i="15"/>
  <c r="M75" i="15"/>
  <c r="M53" i="15"/>
  <c r="M79" i="15"/>
  <c r="M41" i="15"/>
  <c r="M11" i="15"/>
  <c r="M73" i="15"/>
  <c r="M54" i="15"/>
  <c r="M42" i="15"/>
  <c r="M6" i="15"/>
  <c r="M93" i="15"/>
  <c r="M81" i="15"/>
  <c r="M65" i="15"/>
  <c r="M52" i="15"/>
  <c r="M71" i="15"/>
  <c r="M17" i="15"/>
  <c r="M7" i="15"/>
  <c r="M38" i="15"/>
  <c r="M20" i="15"/>
  <c r="M12" i="15"/>
  <c r="M88" i="15"/>
  <c r="M78" i="15"/>
  <c r="M47" i="15"/>
  <c r="M44" i="15"/>
  <c r="M92" i="15"/>
  <c r="M80" i="15"/>
  <c r="M67" i="15"/>
  <c r="M19" i="15"/>
  <c r="M68" i="15"/>
  <c r="M84" i="15"/>
  <c r="M24" i="15"/>
  <c r="M9" i="15"/>
  <c r="M25" i="15"/>
  <c r="M72" i="15"/>
  <c r="M22" i="15"/>
  <c r="M83" i="15"/>
  <c r="M76" i="15"/>
  <c r="M63" i="15"/>
  <c r="M60" i="15"/>
  <c r="M57" i="15"/>
  <c r="M31" i="15"/>
  <c r="M28" i="15"/>
  <c r="M16" i="15"/>
  <c r="M10" i="15"/>
  <c r="BC92" i="1"/>
  <c r="AO93" i="1"/>
  <c r="M67" i="19" l="1"/>
  <c r="M39" i="19"/>
  <c r="M31" i="19"/>
  <c r="M72" i="21"/>
  <c r="M6" i="19"/>
  <c r="M47" i="19"/>
  <c r="M86" i="19"/>
  <c r="M28" i="19"/>
  <c r="M71" i="19"/>
  <c r="M27" i="19"/>
  <c r="M69" i="19"/>
  <c r="M80" i="19"/>
  <c r="M52" i="19"/>
  <c r="M74" i="19"/>
  <c r="M75" i="19"/>
  <c r="M29" i="19"/>
  <c r="M33" i="19"/>
  <c r="M62" i="19"/>
  <c r="M32" i="19"/>
  <c r="M55" i="19"/>
  <c r="M41" i="19"/>
  <c r="M89" i="19"/>
  <c r="M30" i="19"/>
  <c r="M78" i="19"/>
  <c r="M14" i="19"/>
  <c r="M93" i="19"/>
  <c r="M24" i="19"/>
  <c r="M13" i="19"/>
  <c r="M63" i="19"/>
  <c r="M76" i="19"/>
  <c r="M20" i="19"/>
  <c r="M84" i="19"/>
  <c r="M46" i="19"/>
  <c r="M48" i="19"/>
  <c r="M8" i="19"/>
  <c r="M85" i="19"/>
  <c r="M70" i="19"/>
  <c r="M77" i="19"/>
  <c r="M81" i="19"/>
  <c r="M59" i="19"/>
  <c r="M54" i="19"/>
  <c r="M88" i="19"/>
  <c r="M12" i="19"/>
  <c r="M73" i="19"/>
  <c r="M45" i="19"/>
  <c r="M44" i="19"/>
  <c r="M43" i="19"/>
  <c r="M68" i="19"/>
  <c r="M61" i="19"/>
  <c r="M4" i="19"/>
  <c r="M38" i="19"/>
  <c r="M35" i="21"/>
  <c r="M25" i="21"/>
  <c r="M50" i="19"/>
  <c r="M34" i="19"/>
  <c r="M49" i="19"/>
  <c r="M5" i="19"/>
  <c r="M11" i="19"/>
  <c r="M87" i="19"/>
  <c r="M19" i="19"/>
  <c r="M7" i="19"/>
  <c r="M9" i="19"/>
  <c r="M58" i="19"/>
  <c r="M21" i="19"/>
  <c r="M56" i="19"/>
  <c r="M83" i="19"/>
  <c r="M51" i="19"/>
  <c r="M92" i="19"/>
  <c r="M66" i="19"/>
  <c r="M79" i="19"/>
  <c r="M36" i="19"/>
  <c r="M37" i="19"/>
  <c r="M23" i="19"/>
  <c r="M72" i="19"/>
  <c r="M18" i="19"/>
  <c r="M10" i="19"/>
  <c r="M26" i="19"/>
  <c r="M15" i="19"/>
  <c r="M25" i="19"/>
  <c r="M16" i="19"/>
  <c r="M53" i="19"/>
  <c r="M64" i="19"/>
  <c r="M57" i="19"/>
  <c r="M22" i="19"/>
  <c r="M40" i="19"/>
  <c r="M82" i="19"/>
  <c r="M90" i="19"/>
  <c r="M60" i="19"/>
  <c r="M91" i="19"/>
  <c r="M65" i="19"/>
  <c r="M35" i="19"/>
  <c r="M17" i="19"/>
  <c r="M86" i="21"/>
  <c r="M42" i="19"/>
  <c r="M85" i="21"/>
  <c r="M67" i="21"/>
  <c r="M77" i="21"/>
  <c r="M62" i="21"/>
  <c r="M45" i="21"/>
  <c r="M20" i="21"/>
  <c r="M18" i="21"/>
  <c r="K93" i="18"/>
  <c r="M68" i="21"/>
  <c r="M66" i="21"/>
  <c r="M15" i="21"/>
  <c r="M14" i="21"/>
  <c r="M76" i="21"/>
  <c r="M7" i="21"/>
  <c r="M71" i="21"/>
  <c r="M40" i="21"/>
  <c r="M65" i="21"/>
  <c r="M38" i="21"/>
  <c r="M56" i="21"/>
  <c r="M50" i="21"/>
  <c r="M83" i="21"/>
  <c r="M55" i="21"/>
  <c r="M31" i="21"/>
  <c r="M89" i="21"/>
  <c r="M87" i="21"/>
  <c r="M54" i="21"/>
  <c r="M47" i="21"/>
  <c r="M44" i="21"/>
  <c r="M42" i="21"/>
  <c r="M17" i="21"/>
  <c r="M11" i="21"/>
  <c r="M4" i="21"/>
  <c r="M46" i="21"/>
  <c r="M53" i="21"/>
  <c r="M36" i="21"/>
  <c r="M91" i="21"/>
  <c r="M79" i="21"/>
  <c r="M59" i="21"/>
  <c r="M88" i="21"/>
  <c r="M19" i="21"/>
  <c r="M8" i="21"/>
  <c r="M92" i="21"/>
  <c r="M70" i="21"/>
  <c r="M39" i="21"/>
  <c r="M93" i="21"/>
  <c r="M90" i="21"/>
  <c r="M28" i="21"/>
  <c r="M80" i="21"/>
  <c r="M60" i="21"/>
  <c r="M41" i="21"/>
  <c r="M9" i="21"/>
  <c r="M74" i="21"/>
  <c r="M33" i="21"/>
  <c r="M63" i="21"/>
  <c r="M27" i="21"/>
  <c r="M73" i="21"/>
  <c r="M10" i="21"/>
  <c r="M51" i="21"/>
  <c r="M12" i="21"/>
  <c r="M78" i="21"/>
  <c r="M75" i="21"/>
  <c r="M58" i="21"/>
  <c r="M57" i="21"/>
  <c r="M52" i="21"/>
  <c r="M48" i="21"/>
  <c r="M32" i="21"/>
  <c r="M13" i="21"/>
  <c r="M21" i="21"/>
  <c r="M81" i="21"/>
  <c r="M49" i="21"/>
  <c r="M43" i="21"/>
  <c r="M24" i="21"/>
  <c r="M34" i="21"/>
  <c r="M23" i="21"/>
  <c r="M84" i="21"/>
  <c r="M37" i="21"/>
  <c r="M69" i="21"/>
  <c r="M16" i="21"/>
  <c r="M26" i="21"/>
  <c r="M5" i="21"/>
  <c r="M64" i="21"/>
  <c r="M29" i="21"/>
  <c r="M82" i="21"/>
  <c r="M6" i="21"/>
  <c r="M61" i="21"/>
  <c r="M30" i="21"/>
  <c r="M22" i="21"/>
  <c r="G93" i="18"/>
  <c r="I93" i="18"/>
  <c r="J93" i="18"/>
  <c r="N93" i="18"/>
  <c r="F93" i="18"/>
  <c r="E93" i="18"/>
  <c r="L93" i="18"/>
  <c r="D93" i="18"/>
  <c r="E4" i="18"/>
  <c r="H4" i="18"/>
  <c r="G4" i="18"/>
  <c r="F4" i="18"/>
  <c r="I4" i="18"/>
  <c r="D4" i="18"/>
  <c r="N4" i="18"/>
  <c r="J4" i="18"/>
  <c r="L4" i="18"/>
  <c r="K4" i="18"/>
  <c r="C4" i="18"/>
  <c r="B4" i="18" s="1"/>
  <c r="I6" i="18"/>
  <c r="I7" i="18"/>
  <c r="J5" i="18"/>
  <c r="E7" i="18"/>
  <c r="C7" i="18"/>
  <c r="B7" i="18" s="1"/>
  <c r="D7" i="18"/>
  <c r="G6" i="18"/>
  <c r="H7" i="18"/>
  <c r="E6" i="18"/>
  <c r="L7" i="18"/>
  <c r="C6" i="18"/>
  <c r="B6" i="18" s="1"/>
  <c r="N7" i="18"/>
  <c r="L5" i="18"/>
  <c r="N6" i="18"/>
  <c r="H6" i="18"/>
  <c r="G7" i="18"/>
  <c r="I5" i="18"/>
  <c r="K6" i="18"/>
  <c r="H5" i="18"/>
  <c r="F5" i="18"/>
  <c r="E5" i="18"/>
  <c r="N5" i="18"/>
  <c r="F6" i="18"/>
  <c r="K7" i="18"/>
  <c r="K5" i="18"/>
  <c r="J6" i="18"/>
  <c r="F7" i="18"/>
  <c r="D5" i="18"/>
  <c r="C5" i="18"/>
  <c r="B5" i="18" s="1"/>
  <c r="D6" i="18"/>
  <c r="G5" i="18"/>
  <c r="L6" i="18"/>
  <c r="J7" i="18"/>
  <c r="H8" i="18"/>
  <c r="G8" i="18"/>
  <c r="F8" i="18"/>
  <c r="C8" i="18"/>
  <c r="B8" i="18" s="1"/>
  <c r="J8" i="18"/>
  <c r="K8" i="18"/>
  <c r="D8" i="18"/>
  <c r="E8" i="18"/>
  <c r="N8" i="18"/>
  <c r="L8" i="18"/>
  <c r="I8" i="18"/>
  <c r="I9" i="18"/>
  <c r="D9" i="18"/>
  <c r="J9" i="18"/>
  <c r="E9" i="18"/>
  <c r="N9" i="18"/>
  <c r="H9" i="18"/>
  <c r="F9" i="18"/>
  <c r="L9" i="18"/>
  <c r="K9" i="18"/>
  <c r="G9" i="18"/>
  <c r="C9" i="18"/>
  <c r="B9" i="18" s="1"/>
  <c r="D10" i="18"/>
  <c r="N10" i="18"/>
  <c r="K10" i="18"/>
  <c r="J10" i="18"/>
  <c r="H10" i="18"/>
  <c r="G10" i="18"/>
  <c r="F10" i="18"/>
  <c r="I10" i="18"/>
  <c r="L10" i="18"/>
  <c r="E10" i="18"/>
  <c r="C10" i="18"/>
  <c r="B10" i="18" s="1"/>
  <c r="G11" i="18"/>
  <c r="F11" i="18"/>
  <c r="K11" i="18"/>
  <c r="N11" i="18"/>
  <c r="H11" i="18"/>
  <c r="L11" i="18"/>
  <c r="E11" i="18"/>
  <c r="J11" i="18"/>
  <c r="C11" i="18"/>
  <c r="B11" i="18" s="1"/>
  <c r="I11" i="18"/>
  <c r="D11" i="18"/>
  <c r="C12" i="18"/>
  <c r="B12" i="18" s="1"/>
  <c r="L12" i="18"/>
  <c r="G12" i="18"/>
  <c r="E12" i="18"/>
  <c r="N12" i="18"/>
  <c r="H12" i="18"/>
  <c r="F12" i="18"/>
  <c r="K12" i="18"/>
  <c r="J12" i="18"/>
  <c r="I12" i="18"/>
  <c r="D12" i="18"/>
  <c r="C13" i="18"/>
  <c r="B13" i="18" s="1"/>
  <c r="L13" i="18"/>
  <c r="N13" i="18"/>
  <c r="D13" i="18"/>
  <c r="J13" i="18"/>
  <c r="H13" i="18"/>
  <c r="K13" i="18"/>
  <c r="E13" i="18"/>
  <c r="G13" i="18"/>
  <c r="I13" i="18"/>
  <c r="F13" i="18"/>
  <c r="J14" i="18"/>
  <c r="N14" i="18"/>
  <c r="L14" i="18"/>
  <c r="H14" i="18"/>
  <c r="K14" i="18"/>
  <c r="F14" i="18"/>
  <c r="I14" i="18"/>
  <c r="G14" i="18"/>
  <c r="E14" i="18"/>
  <c r="D14" i="18"/>
  <c r="C14" i="18"/>
  <c r="B14" i="18" s="1"/>
  <c r="I15" i="18"/>
  <c r="D15" i="18"/>
  <c r="L15" i="18"/>
  <c r="F15" i="18"/>
  <c r="J15" i="18"/>
  <c r="H15" i="18"/>
  <c r="E15" i="18"/>
  <c r="K15" i="18"/>
  <c r="C15" i="18"/>
  <c r="B15" i="18" s="1"/>
  <c r="G15" i="18"/>
  <c r="N15" i="18"/>
  <c r="I16" i="18"/>
  <c r="C16" i="18"/>
  <c r="B16" i="18" s="1"/>
  <c r="F16" i="18"/>
  <c r="D16" i="18"/>
  <c r="K16" i="18"/>
  <c r="N16" i="18"/>
  <c r="H16" i="18"/>
  <c r="E16" i="18"/>
  <c r="G16" i="18"/>
  <c r="L16" i="18"/>
  <c r="J16" i="18"/>
  <c r="C17" i="18"/>
  <c r="B17" i="18" s="1"/>
  <c r="L17" i="18"/>
  <c r="K17" i="18"/>
  <c r="F17" i="18"/>
  <c r="N17" i="18"/>
  <c r="J17" i="18"/>
  <c r="E17" i="18"/>
  <c r="D17" i="18"/>
  <c r="I17" i="18"/>
  <c r="H17" i="18"/>
  <c r="G17" i="18"/>
  <c r="J18" i="18"/>
  <c r="H18" i="18"/>
  <c r="I18" i="18"/>
  <c r="C18" i="18"/>
  <c r="B18" i="18" s="1"/>
  <c r="G18" i="18"/>
  <c r="E18" i="18"/>
  <c r="N18" i="18"/>
  <c r="D18" i="18"/>
  <c r="K18" i="18"/>
  <c r="F18" i="18"/>
  <c r="L18" i="18"/>
  <c r="D19" i="18"/>
  <c r="H19" i="18"/>
  <c r="N19" i="18"/>
  <c r="C19" i="18"/>
  <c r="B19" i="18" s="1"/>
  <c r="G19" i="18"/>
  <c r="I19" i="18"/>
  <c r="F19" i="18"/>
  <c r="K19" i="18"/>
  <c r="L19" i="18"/>
  <c r="E19" i="18"/>
  <c r="J19" i="18"/>
  <c r="I20" i="18"/>
  <c r="C20" i="18"/>
  <c r="B20" i="18" s="1"/>
  <c r="K20" i="18"/>
  <c r="F20" i="18"/>
  <c r="E20" i="18"/>
  <c r="D20" i="18"/>
  <c r="H20" i="18"/>
  <c r="L20" i="18"/>
  <c r="N20" i="18"/>
  <c r="G20" i="18"/>
  <c r="J20" i="18"/>
  <c r="J21" i="18"/>
  <c r="F21" i="18"/>
  <c r="E21" i="18"/>
  <c r="C21" i="18"/>
  <c r="B21" i="18" s="1"/>
  <c r="I21" i="18"/>
  <c r="H21" i="18"/>
  <c r="G21" i="18"/>
  <c r="D21" i="18"/>
  <c r="L21" i="18"/>
  <c r="N21" i="18"/>
  <c r="K21" i="18"/>
  <c r="N22" i="18"/>
  <c r="E22" i="18"/>
  <c r="J22" i="18"/>
  <c r="I22" i="18"/>
  <c r="F22" i="18"/>
  <c r="D22" i="18"/>
  <c r="C22" i="18"/>
  <c r="B22" i="18" s="1"/>
  <c r="K22" i="18"/>
  <c r="L22" i="18"/>
  <c r="H22" i="18"/>
  <c r="G22" i="18"/>
  <c r="F23" i="18"/>
  <c r="K23" i="18"/>
  <c r="I23" i="18"/>
  <c r="G23" i="18"/>
  <c r="C23" i="18"/>
  <c r="B23" i="18" s="1"/>
  <c r="N23" i="18"/>
  <c r="E23" i="18"/>
  <c r="L23" i="18"/>
  <c r="J23" i="18"/>
  <c r="H23" i="18"/>
  <c r="D23" i="18"/>
  <c r="J24" i="18"/>
  <c r="I24" i="18"/>
  <c r="F24" i="18"/>
  <c r="E24" i="18"/>
  <c r="H24" i="18"/>
  <c r="G24" i="18"/>
  <c r="K24" i="18"/>
  <c r="N24" i="18"/>
  <c r="L24" i="18"/>
  <c r="D24" i="18"/>
  <c r="C24" i="18"/>
  <c r="B24" i="18" s="1"/>
  <c r="H25" i="18"/>
  <c r="G25" i="18"/>
  <c r="I25" i="18"/>
  <c r="N25" i="18"/>
  <c r="K25" i="18"/>
  <c r="J25" i="18"/>
  <c r="E25" i="18"/>
  <c r="L25" i="18"/>
  <c r="F25" i="18"/>
  <c r="D25" i="18"/>
  <c r="C25" i="18"/>
  <c r="B25" i="18" s="1"/>
  <c r="E26" i="18"/>
  <c r="F26" i="18"/>
  <c r="C26" i="18"/>
  <c r="B26" i="18" s="1"/>
  <c r="H26" i="18"/>
  <c r="N26" i="18"/>
  <c r="D26" i="18"/>
  <c r="I26" i="18"/>
  <c r="G26" i="18"/>
  <c r="L26" i="18"/>
  <c r="K26" i="18"/>
  <c r="J26" i="18"/>
  <c r="J27" i="18"/>
  <c r="G27" i="18"/>
  <c r="L27" i="18"/>
  <c r="K27" i="18"/>
  <c r="C27" i="18"/>
  <c r="B27" i="18" s="1"/>
  <c r="D27" i="18"/>
  <c r="F27" i="18"/>
  <c r="E27" i="18"/>
  <c r="H27" i="18"/>
  <c r="N27" i="18"/>
  <c r="I27" i="18"/>
  <c r="D28" i="18"/>
  <c r="E28" i="18"/>
  <c r="J28" i="18"/>
  <c r="L28" i="18"/>
  <c r="I28" i="18"/>
  <c r="G28" i="18"/>
  <c r="K28" i="18"/>
  <c r="H28" i="18"/>
  <c r="C28" i="18"/>
  <c r="B28" i="18" s="1"/>
  <c r="F28" i="18"/>
  <c r="N28" i="18"/>
  <c r="J29" i="18"/>
  <c r="I29" i="18"/>
  <c r="H29" i="18"/>
  <c r="F29" i="18"/>
  <c r="C29" i="18"/>
  <c r="B29" i="18" s="1"/>
  <c r="L29" i="18"/>
  <c r="N29" i="18"/>
  <c r="G29" i="18"/>
  <c r="E29" i="18"/>
  <c r="D29" i="18"/>
  <c r="K29" i="18"/>
  <c r="I30" i="18"/>
  <c r="G30" i="18"/>
  <c r="N30" i="18"/>
  <c r="D30" i="18"/>
  <c r="K30" i="18"/>
  <c r="J30" i="18"/>
  <c r="H30" i="18"/>
  <c r="E30" i="18"/>
  <c r="F30" i="18"/>
  <c r="C30" i="18"/>
  <c r="B30" i="18" s="1"/>
  <c r="L30" i="18"/>
  <c r="L31" i="18"/>
  <c r="K31" i="18"/>
  <c r="I31" i="18"/>
  <c r="G31" i="18"/>
  <c r="C31" i="18"/>
  <c r="B31" i="18" s="1"/>
  <c r="E31" i="18"/>
  <c r="N31" i="18"/>
  <c r="J31" i="18"/>
  <c r="D31" i="18"/>
  <c r="H31" i="18"/>
  <c r="F31" i="18"/>
  <c r="I32" i="18"/>
  <c r="H32" i="18"/>
  <c r="D32" i="18"/>
  <c r="J32" i="18"/>
  <c r="K32" i="18"/>
  <c r="L32" i="18"/>
  <c r="N32" i="18"/>
  <c r="G32" i="18"/>
  <c r="F32" i="18"/>
  <c r="E32" i="18"/>
  <c r="C32" i="18"/>
  <c r="B32" i="18" s="1"/>
  <c r="J33" i="18"/>
  <c r="F33" i="18"/>
  <c r="K33" i="18"/>
  <c r="I33" i="18"/>
  <c r="H33" i="18"/>
  <c r="N33" i="18"/>
  <c r="L33" i="18"/>
  <c r="G33" i="18"/>
  <c r="E33" i="18"/>
  <c r="D33" i="18"/>
  <c r="C33" i="18"/>
  <c r="B33" i="18" s="1"/>
  <c r="I34" i="18"/>
  <c r="H34" i="18"/>
  <c r="G34" i="18"/>
  <c r="F34" i="18"/>
  <c r="C34" i="18"/>
  <c r="B34" i="18" s="1"/>
  <c r="K34" i="18"/>
  <c r="D34" i="18"/>
  <c r="J34" i="18"/>
  <c r="E34" i="18"/>
  <c r="L34" i="18"/>
  <c r="N34" i="18"/>
  <c r="I35" i="18"/>
  <c r="H35" i="18"/>
  <c r="E35" i="18"/>
  <c r="L35" i="18"/>
  <c r="G35" i="18"/>
  <c r="F35" i="18"/>
  <c r="D35" i="18"/>
  <c r="J35" i="18"/>
  <c r="K35" i="18"/>
  <c r="C35" i="18"/>
  <c r="B35" i="18" s="1"/>
  <c r="N35" i="18"/>
  <c r="D36" i="18"/>
  <c r="I36" i="18"/>
  <c r="H36" i="18"/>
  <c r="N36" i="18"/>
  <c r="G36" i="18"/>
  <c r="L36" i="18"/>
  <c r="E36" i="18"/>
  <c r="K36" i="18"/>
  <c r="J36" i="18"/>
  <c r="F36" i="18"/>
  <c r="C36" i="18"/>
  <c r="B36" i="18" s="1"/>
  <c r="N37" i="18"/>
  <c r="J37" i="18"/>
  <c r="L37" i="18"/>
  <c r="K37" i="18"/>
  <c r="G37" i="18"/>
  <c r="I37" i="18"/>
  <c r="D37" i="18"/>
  <c r="H37" i="18"/>
  <c r="F37" i="18"/>
  <c r="E37" i="18"/>
  <c r="C37" i="18"/>
  <c r="B37" i="18" s="1"/>
  <c r="L38" i="18"/>
  <c r="E38" i="18"/>
  <c r="H38" i="18"/>
  <c r="N38" i="18"/>
  <c r="F38" i="18"/>
  <c r="K38" i="18"/>
  <c r="J38" i="18"/>
  <c r="I38" i="18"/>
  <c r="G38" i="18"/>
  <c r="C38" i="18"/>
  <c r="B38" i="18" s="1"/>
  <c r="D38" i="18"/>
  <c r="J39" i="18"/>
  <c r="D39" i="18"/>
  <c r="K39" i="18"/>
  <c r="F39" i="18"/>
  <c r="N39" i="18"/>
  <c r="C39" i="18"/>
  <c r="B39" i="18" s="1"/>
  <c r="I39" i="18"/>
  <c r="L39" i="18"/>
  <c r="G39" i="18"/>
  <c r="H39" i="18"/>
  <c r="E39" i="18"/>
  <c r="F40" i="18"/>
  <c r="I40" i="18"/>
  <c r="H40" i="18"/>
  <c r="D40" i="18"/>
  <c r="J40" i="18"/>
  <c r="N40" i="18"/>
  <c r="L40" i="18"/>
  <c r="G40" i="18"/>
  <c r="C40" i="18"/>
  <c r="B40" i="18" s="1"/>
  <c r="E40" i="18"/>
  <c r="K40" i="18"/>
  <c r="E41" i="18"/>
  <c r="F41" i="18"/>
  <c r="C41" i="18"/>
  <c r="B41" i="18" s="1"/>
  <c r="I41" i="18"/>
  <c r="N41" i="18"/>
  <c r="L41" i="18"/>
  <c r="J41" i="18"/>
  <c r="H41" i="18"/>
  <c r="G41" i="18"/>
  <c r="K41" i="18"/>
  <c r="D41" i="18"/>
  <c r="E42" i="18"/>
  <c r="D42" i="18"/>
  <c r="N42" i="18"/>
  <c r="G42" i="18"/>
  <c r="H42" i="18"/>
  <c r="L42" i="18"/>
  <c r="F42" i="18"/>
  <c r="J42" i="18"/>
  <c r="I42" i="18"/>
  <c r="K42" i="18"/>
  <c r="C42" i="18"/>
  <c r="B42" i="18" s="1"/>
  <c r="D43" i="18"/>
  <c r="N43" i="18"/>
  <c r="L43" i="18"/>
  <c r="I43" i="18"/>
  <c r="C43" i="18"/>
  <c r="B43" i="18" s="1"/>
  <c r="G43" i="18"/>
  <c r="J43" i="18"/>
  <c r="K43" i="18"/>
  <c r="H43" i="18"/>
  <c r="F43" i="18"/>
  <c r="E43" i="18"/>
  <c r="N44" i="18"/>
  <c r="J44" i="18"/>
  <c r="D44" i="18"/>
  <c r="E44" i="18"/>
  <c r="G44" i="18"/>
  <c r="F44" i="18"/>
  <c r="I44" i="18"/>
  <c r="H44" i="18"/>
  <c r="C44" i="18"/>
  <c r="B44" i="18" s="1"/>
  <c r="K44" i="18"/>
  <c r="L44" i="18"/>
  <c r="L45" i="18"/>
  <c r="K45" i="18"/>
  <c r="E45" i="18"/>
  <c r="N45" i="18"/>
  <c r="F45" i="18"/>
  <c r="I45" i="18"/>
  <c r="C45" i="18"/>
  <c r="B45" i="18" s="1"/>
  <c r="H45" i="18"/>
  <c r="J45" i="18"/>
  <c r="G45" i="18"/>
  <c r="D45" i="18"/>
  <c r="E46" i="18"/>
  <c r="L46" i="18"/>
  <c r="J46" i="18"/>
  <c r="D46" i="18"/>
  <c r="H46" i="18"/>
  <c r="G46" i="18"/>
  <c r="K46" i="18"/>
  <c r="C46" i="18"/>
  <c r="B46" i="18" s="1"/>
  <c r="I46" i="18"/>
  <c r="F46" i="18"/>
  <c r="N46" i="18"/>
  <c r="E47" i="18"/>
  <c r="L47" i="18"/>
  <c r="D47" i="18"/>
  <c r="I47" i="18"/>
  <c r="H47" i="18"/>
  <c r="C47" i="18"/>
  <c r="B47" i="18" s="1"/>
  <c r="K47" i="18"/>
  <c r="G47" i="18"/>
  <c r="F47" i="18"/>
  <c r="J47" i="18"/>
  <c r="N47" i="18"/>
  <c r="G48" i="18"/>
  <c r="C48" i="18"/>
  <c r="B48" i="18" s="1"/>
  <c r="L48" i="18"/>
  <c r="H48" i="18"/>
  <c r="K48" i="18"/>
  <c r="I48" i="18"/>
  <c r="J48" i="18"/>
  <c r="D48" i="18"/>
  <c r="F48" i="18"/>
  <c r="E48" i="18"/>
  <c r="N48" i="18"/>
  <c r="N49" i="18"/>
  <c r="I49" i="18"/>
  <c r="H49" i="18"/>
  <c r="E49" i="18"/>
  <c r="F49" i="18"/>
  <c r="J49" i="18"/>
  <c r="G49" i="18"/>
  <c r="L49" i="18"/>
  <c r="K49" i="18"/>
  <c r="D49" i="18"/>
  <c r="C49" i="18"/>
  <c r="B49" i="18" s="1"/>
  <c r="N50" i="18"/>
  <c r="E50" i="18"/>
  <c r="H50" i="18"/>
  <c r="J50" i="18"/>
  <c r="I50" i="18"/>
  <c r="L50" i="18"/>
  <c r="K50" i="18"/>
  <c r="G50" i="18"/>
  <c r="D50" i="18"/>
  <c r="C50" i="18"/>
  <c r="B50" i="18" s="1"/>
  <c r="F50" i="18"/>
  <c r="D51" i="18"/>
  <c r="L51" i="18"/>
  <c r="K51" i="18"/>
  <c r="G51" i="18"/>
  <c r="F51" i="18"/>
  <c r="C51" i="18"/>
  <c r="B51" i="18" s="1"/>
  <c r="J51" i="18"/>
  <c r="H51" i="18"/>
  <c r="N51" i="18"/>
  <c r="I51" i="18"/>
  <c r="E51" i="18"/>
  <c r="D52" i="18"/>
  <c r="L52" i="18"/>
  <c r="K52" i="18"/>
  <c r="H52" i="18"/>
  <c r="G52" i="18"/>
  <c r="F52" i="18"/>
  <c r="C52" i="18"/>
  <c r="B52" i="18" s="1"/>
  <c r="E52" i="18"/>
  <c r="N52" i="18"/>
  <c r="I52" i="18"/>
  <c r="J52" i="18"/>
  <c r="G53" i="18"/>
  <c r="L53" i="18"/>
  <c r="C53" i="18"/>
  <c r="B53" i="18" s="1"/>
  <c r="N53" i="18"/>
  <c r="J53" i="18"/>
  <c r="F53" i="18"/>
  <c r="E53" i="18"/>
  <c r="D53" i="18"/>
  <c r="I53" i="18"/>
  <c r="H53" i="18"/>
  <c r="K53" i="18"/>
  <c r="H54" i="18"/>
  <c r="I54" i="18"/>
  <c r="K54" i="18"/>
  <c r="J54" i="18"/>
  <c r="C54" i="18"/>
  <c r="B54" i="18" s="1"/>
  <c r="E54" i="18"/>
  <c r="N54" i="18"/>
  <c r="D54" i="18"/>
  <c r="F54" i="18"/>
  <c r="G54" i="18"/>
  <c r="L54" i="18"/>
  <c r="E55" i="18"/>
  <c r="D55" i="18"/>
  <c r="G55" i="18"/>
  <c r="H55" i="18"/>
  <c r="C55" i="18"/>
  <c r="B55" i="18" s="1"/>
  <c r="F55" i="18"/>
  <c r="L55" i="18"/>
  <c r="J55" i="18"/>
  <c r="I55" i="18"/>
  <c r="K55" i="18"/>
  <c r="N55" i="18"/>
  <c r="K56" i="18"/>
  <c r="H56" i="18"/>
  <c r="G56" i="18"/>
  <c r="L56" i="18"/>
  <c r="C56" i="18"/>
  <c r="B56" i="18" s="1"/>
  <c r="J56" i="18"/>
  <c r="F56" i="18"/>
  <c r="D56" i="18"/>
  <c r="N56" i="18"/>
  <c r="I56" i="18"/>
  <c r="E56" i="18"/>
  <c r="H57" i="18"/>
  <c r="G57" i="18"/>
  <c r="F57" i="18"/>
  <c r="D57" i="18"/>
  <c r="C57" i="18"/>
  <c r="B57" i="18" s="1"/>
  <c r="J57" i="18"/>
  <c r="I57" i="18"/>
  <c r="E57" i="18"/>
  <c r="N57" i="18"/>
  <c r="K57" i="18"/>
  <c r="L57" i="18"/>
  <c r="L58" i="18"/>
  <c r="N58" i="18"/>
  <c r="J58" i="18"/>
  <c r="K58" i="18"/>
  <c r="I58" i="18"/>
  <c r="H58" i="18"/>
  <c r="G58" i="18"/>
  <c r="D58" i="18"/>
  <c r="F58" i="18"/>
  <c r="E58" i="18"/>
  <c r="C58" i="18"/>
  <c r="B58" i="18" s="1"/>
  <c r="F59" i="18"/>
  <c r="I59" i="18"/>
  <c r="K59" i="18"/>
  <c r="D59" i="18"/>
  <c r="H59" i="18"/>
  <c r="N59" i="18"/>
  <c r="E59" i="18"/>
  <c r="C59" i="18"/>
  <c r="B59" i="18" s="1"/>
  <c r="J59" i="18"/>
  <c r="G59" i="18"/>
  <c r="L59" i="18"/>
  <c r="D60" i="18"/>
  <c r="C60" i="18"/>
  <c r="B60" i="18" s="1"/>
  <c r="L60" i="18"/>
  <c r="E60" i="18"/>
  <c r="K60" i="18"/>
  <c r="G60" i="18"/>
  <c r="I60" i="18"/>
  <c r="F60" i="18"/>
  <c r="J60" i="18"/>
  <c r="H60" i="18"/>
  <c r="N60" i="18"/>
  <c r="N61" i="18"/>
  <c r="H61" i="18"/>
  <c r="G61" i="18"/>
  <c r="E61" i="18"/>
  <c r="C61" i="18"/>
  <c r="B61" i="18" s="1"/>
  <c r="K61" i="18"/>
  <c r="F61" i="18"/>
  <c r="L61" i="18"/>
  <c r="J61" i="18"/>
  <c r="I61" i="18"/>
  <c r="D61" i="18"/>
  <c r="F62" i="18"/>
  <c r="K62" i="18"/>
  <c r="H62" i="18"/>
  <c r="J62" i="18"/>
  <c r="G62" i="18"/>
  <c r="N62" i="18"/>
  <c r="L62" i="18"/>
  <c r="C62" i="18"/>
  <c r="B62" i="18" s="1"/>
  <c r="I62" i="18"/>
  <c r="D62" i="18"/>
  <c r="E62" i="18"/>
  <c r="C63" i="18"/>
  <c r="B63" i="18" s="1"/>
  <c r="F63" i="18"/>
  <c r="L63" i="18"/>
  <c r="J63" i="18"/>
  <c r="N63" i="18"/>
  <c r="I63" i="18"/>
  <c r="G63" i="18"/>
  <c r="E63" i="18"/>
  <c r="D63" i="18"/>
  <c r="H63" i="18"/>
  <c r="K63" i="18"/>
  <c r="H64" i="18"/>
  <c r="G64" i="18"/>
  <c r="L64" i="18"/>
  <c r="C64" i="18"/>
  <c r="B64" i="18" s="1"/>
  <c r="E64" i="18"/>
  <c r="D64" i="18"/>
  <c r="J64" i="18"/>
  <c r="F64" i="18"/>
  <c r="I64" i="18"/>
  <c r="N64" i="18"/>
  <c r="K64" i="18"/>
  <c r="C65" i="18"/>
  <c r="B65" i="18" s="1"/>
  <c r="L65" i="18"/>
  <c r="K65" i="18"/>
  <c r="N65" i="18"/>
  <c r="D65" i="18"/>
  <c r="F65" i="18"/>
  <c r="E65" i="18"/>
  <c r="G65" i="18"/>
  <c r="I65" i="18"/>
  <c r="H65" i="18"/>
  <c r="J65" i="18"/>
  <c r="J66" i="18"/>
  <c r="L66" i="18"/>
  <c r="I66" i="18"/>
  <c r="E66" i="18"/>
  <c r="C66" i="18"/>
  <c r="B66" i="18" s="1"/>
  <c r="H66" i="18"/>
  <c r="N66" i="18"/>
  <c r="K66" i="18"/>
  <c r="D66" i="18"/>
  <c r="G66" i="18"/>
  <c r="F66" i="18"/>
  <c r="E67" i="18"/>
  <c r="D67" i="18"/>
  <c r="K67" i="18"/>
  <c r="J67" i="18"/>
  <c r="C67" i="18"/>
  <c r="B67" i="18" s="1"/>
  <c r="I67" i="18"/>
  <c r="H67" i="18"/>
  <c r="N67" i="18"/>
  <c r="G67" i="18"/>
  <c r="F67" i="18"/>
  <c r="L67" i="18"/>
  <c r="N68" i="18"/>
  <c r="D68" i="18"/>
  <c r="J68" i="18"/>
  <c r="I68" i="18"/>
  <c r="F68" i="18"/>
  <c r="K68" i="18"/>
  <c r="G68" i="18"/>
  <c r="E68" i="18"/>
  <c r="H68" i="18"/>
  <c r="L68" i="18"/>
  <c r="C68" i="18"/>
  <c r="B68" i="18" s="1"/>
  <c r="N69" i="18"/>
  <c r="H69" i="18"/>
  <c r="E69" i="18"/>
  <c r="L69" i="18"/>
  <c r="C69" i="18"/>
  <c r="B69" i="18" s="1"/>
  <c r="K69" i="18"/>
  <c r="J69" i="18"/>
  <c r="I69" i="18"/>
  <c r="G69" i="18"/>
  <c r="F69" i="18"/>
  <c r="D69" i="18"/>
  <c r="H70" i="18"/>
  <c r="N70" i="18"/>
  <c r="I70" i="18"/>
  <c r="D70" i="18"/>
  <c r="C70" i="18"/>
  <c r="B70" i="18" s="1"/>
  <c r="E70" i="18"/>
  <c r="L70" i="18"/>
  <c r="G70" i="18"/>
  <c r="F70" i="18"/>
  <c r="K70" i="18"/>
  <c r="J70" i="18"/>
  <c r="K71" i="18"/>
  <c r="N71" i="18"/>
  <c r="E71" i="18"/>
  <c r="D71" i="18"/>
  <c r="J71" i="18"/>
  <c r="I71" i="18"/>
  <c r="G71" i="18"/>
  <c r="F71" i="18"/>
  <c r="H71" i="18"/>
  <c r="C71" i="18"/>
  <c r="B71" i="18" s="1"/>
  <c r="L71" i="18"/>
  <c r="G72" i="18"/>
  <c r="F72" i="18"/>
  <c r="K72" i="18"/>
  <c r="E72" i="18"/>
  <c r="L72" i="18"/>
  <c r="J72" i="18"/>
  <c r="H72" i="18"/>
  <c r="N72" i="18"/>
  <c r="I72" i="18"/>
  <c r="D72" i="18"/>
  <c r="C72" i="18"/>
  <c r="B72" i="18" s="1"/>
  <c r="K73" i="18"/>
  <c r="N73" i="18"/>
  <c r="J73" i="18"/>
  <c r="G73" i="18"/>
  <c r="H73" i="18"/>
  <c r="D73" i="18"/>
  <c r="F73" i="18"/>
  <c r="E73" i="18"/>
  <c r="L73" i="18"/>
  <c r="C73" i="18"/>
  <c r="B73" i="18" s="1"/>
  <c r="I73" i="18"/>
  <c r="K74" i="18"/>
  <c r="H74" i="18"/>
  <c r="G74" i="18"/>
  <c r="C74" i="18"/>
  <c r="B74" i="18" s="1"/>
  <c r="N74" i="18"/>
  <c r="D74" i="18"/>
  <c r="J74" i="18"/>
  <c r="E74" i="18"/>
  <c r="F74" i="18"/>
  <c r="L74" i="18"/>
  <c r="I74" i="18"/>
  <c r="I75" i="18"/>
  <c r="H75" i="18"/>
  <c r="K75" i="18"/>
  <c r="J75" i="18"/>
  <c r="G75" i="18"/>
  <c r="L75" i="18"/>
  <c r="F75" i="18"/>
  <c r="E75" i="18"/>
  <c r="C75" i="18"/>
  <c r="B75" i="18" s="1"/>
  <c r="N75" i="18"/>
  <c r="D75" i="18"/>
  <c r="L76" i="18"/>
  <c r="K76" i="18"/>
  <c r="D76" i="18"/>
  <c r="J76" i="18"/>
  <c r="G76" i="18"/>
  <c r="E76" i="18"/>
  <c r="I76" i="18"/>
  <c r="F76" i="18"/>
  <c r="C76" i="18"/>
  <c r="B76" i="18" s="1"/>
  <c r="N76" i="18"/>
  <c r="H76" i="18"/>
  <c r="F77" i="18"/>
  <c r="E77" i="18"/>
  <c r="D77" i="18"/>
  <c r="I77" i="18"/>
  <c r="N77" i="18"/>
  <c r="C77" i="18"/>
  <c r="B77" i="18" s="1"/>
  <c r="H77" i="18"/>
  <c r="G77" i="18"/>
  <c r="L77" i="18"/>
  <c r="K77" i="18"/>
  <c r="J77" i="18"/>
  <c r="C78" i="18"/>
  <c r="B78" i="18" s="1"/>
  <c r="L78" i="18"/>
  <c r="I78" i="18"/>
  <c r="H78" i="18"/>
  <c r="F78" i="18"/>
  <c r="N78" i="18"/>
  <c r="K78" i="18"/>
  <c r="J78" i="18"/>
  <c r="D78" i="18"/>
  <c r="G78" i="18"/>
  <c r="E78" i="18"/>
  <c r="I79" i="18"/>
  <c r="L79" i="18"/>
  <c r="G79" i="18"/>
  <c r="H79" i="18"/>
  <c r="C79" i="18"/>
  <c r="B79" i="18" s="1"/>
  <c r="F79" i="18"/>
  <c r="K79" i="18"/>
  <c r="J79" i="18"/>
  <c r="N79" i="18"/>
  <c r="E79" i="18"/>
  <c r="D79" i="18"/>
  <c r="J80" i="18"/>
  <c r="L80" i="18"/>
  <c r="K80" i="18"/>
  <c r="C80" i="18"/>
  <c r="B80" i="18" s="1"/>
  <c r="I80" i="18"/>
  <c r="N80" i="18"/>
  <c r="H80" i="18"/>
  <c r="D80" i="18"/>
  <c r="G80" i="18"/>
  <c r="E80" i="18"/>
  <c r="F80" i="18"/>
  <c r="G81" i="18"/>
  <c r="E81" i="18"/>
  <c r="C81" i="18"/>
  <c r="B81" i="18" s="1"/>
  <c r="I81" i="18"/>
  <c r="K81" i="18"/>
  <c r="F81" i="18"/>
  <c r="N81" i="18"/>
  <c r="H81" i="18"/>
  <c r="L81" i="18"/>
  <c r="D81" i="18"/>
  <c r="J81" i="18"/>
  <c r="J82" i="18"/>
  <c r="K82" i="18"/>
  <c r="E82" i="18"/>
  <c r="C82" i="18"/>
  <c r="B82" i="18" s="1"/>
  <c r="I82" i="18"/>
  <c r="F82" i="18"/>
  <c r="D82" i="18"/>
  <c r="H82" i="18"/>
  <c r="N82" i="18"/>
  <c r="L82" i="18"/>
  <c r="G82" i="18"/>
  <c r="J83" i="18"/>
  <c r="L83" i="18"/>
  <c r="H83" i="18"/>
  <c r="F83" i="18"/>
  <c r="K83" i="18"/>
  <c r="E83" i="18"/>
  <c r="D83" i="18"/>
  <c r="C83" i="18"/>
  <c r="B83" i="18" s="1"/>
  <c r="I83" i="18"/>
  <c r="G83" i="18"/>
  <c r="N83" i="18"/>
  <c r="D84" i="18"/>
  <c r="N84" i="18"/>
  <c r="H84" i="18"/>
  <c r="C84" i="18"/>
  <c r="B84" i="18" s="1"/>
  <c r="G84" i="18"/>
  <c r="L84" i="18"/>
  <c r="K84" i="18"/>
  <c r="I84" i="18"/>
  <c r="F84" i="18"/>
  <c r="J84" i="18"/>
  <c r="E84" i="18"/>
  <c r="E85" i="18"/>
  <c r="K85" i="18"/>
  <c r="L85" i="18"/>
  <c r="J85" i="18"/>
  <c r="H85" i="18"/>
  <c r="I85" i="18"/>
  <c r="G85" i="18"/>
  <c r="F85" i="18"/>
  <c r="C85" i="18"/>
  <c r="B85" i="18" s="1"/>
  <c r="N85" i="18"/>
  <c r="D85" i="18"/>
  <c r="L86" i="18"/>
  <c r="K86" i="18"/>
  <c r="J86" i="18"/>
  <c r="I86" i="18"/>
  <c r="C86" i="18"/>
  <c r="B86" i="18" s="1"/>
  <c r="H86" i="18"/>
  <c r="N86" i="18"/>
  <c r="F86" i="18"/>
  <c r="E86" i="18"/>
  <c r="D86" i="18"/>
  <c r="G86" i="18"/>
  <c r="L87" i="18"/>
  <c r="K87" i="18"/>
  <c r="F87" i="18"/>
  <c r="I87" i="18"/>
  <c r="G87" i="18"/>
  <c r="D87" i="18"/>
  <c r="J87" i="18"/>
  <c r="H87" i="18"/>
  <c r="N87" i="18"/>
  <c r="C87" i="18"/>
  <c r="B87" i="18" s="1"/>
  <c r="E87" i="18"/>
  <c r="G88" i="18"/>
  <c r="F88" i="18"/>
  <c r="N88" i="18"/>
  <c r="I88" i="18"/>
  <c r="E88" i="18"/>
  <c r="L88" i="18"/>
  <c r="K88" i="18"/>
  <c r="H88" i="18"/>
  <c r="J88" i="18"/>
  <c r="C88" i="18"/>
  <c r="B88" i="18" s="1"/>
  <c r="D88" i="18"/>
  <c r="G89" i="18"/>
  <c r="J89" i="18"/>
  <c r="F89" i="18"/>
  <c r="N89" i="18"/>
  <c r="I89" i="18"/>
  <c r="H89" i="18"/>
  <c r="K89" i="18"/>
  <c r="D89" i="18"/>
  <c r="C89" i="18"/>
  <c r="B89" i="18" s="1"/>
  <c r="L89" i="18"/>
  <c r="E89" i="18"/>
  <c r="L90" i="18"/>
  <c r="G90" i="18"/>
  <c r="E90" i="18"/>
  <c r="D90" i="18"/>
  <c r="J90" i="18"/>
  <c r="C90" i="18"/>
  <c r="B90" i="18" s="1"/>
  <c r="H90" i="18"/>
  <c r="K90" i="18"/>
  <c r="I90" i="18"/>
  <c r="N90" i="18"/>
  <c r="F90" i="18"/>
  <c r="G91" i="18"/>
  <c r="I91" i="18"/>
  <c r="H91" i="18"/>
  <c r="E91" i="18"/>
  <c r="C91" i="18"/>
  <c r="B91" i="18" s="1"/>
  <c r="K91" i="18"/>
  <c r="N91" i="18"/>
  <c r="J91" i="18"/>
  <c r="L91" i="18"/>
  <c r="F91" i="18"/>
  <c r="D91" i="18"/>
  <c r="C92" i="18"/>
  <c r="B92" i="18" s="1"/>
  <c r="J92" i="18"/>
  <c r="N92" i="18"/>
  <c r="L92" i="18"/>
  <c r="K92" i="18"/>
  <c r="F92" i="18"/>
  <c r="E92" i="18"/>
  <c r="I92" i="18"/>
  <c r="H92" i="18"/>
  <c r="G92" i="18"/>
  <c r="D92" i="18"/>
  <c r="C93" i="18"/>
  <c r="B93" i="18" s="1"/>
  <c r="H93" i="18"/>
  <c r="F93" i="17"/>
  <c r="H93" i="17"/>
  <c r="L93" i="17"/>
  <c r="C93" i="17"/>
  <c r="B93" i="17" s="1"/>
  <c r="J93" i="17"/>
  <c r="E93" i="17"/>
  <c r="D93" i="17"/>
  <c r="K93" i="17"/>
  <c r="D4" i="17"/>
  <c r="N4" i="17"/>
  <c r="I4" i="17"/>
  <c r="F4" i="17"/>
  <c r="C4" i="17"/>
  <c r="B4" i="17" s="1"/>
  <c r="E4" i="17"/>
  <c r="J4" i="17"/>
  <c r="G4" i="17"/>
  <c r="K4" i="17"/>
  <c r="L4" i="17"/>
  <c r="H4" i="17"/>
  <c r="H6" i="17"/>
  <c r="G5" i="17"/>
  <c r="E6" i="17"/>
  <c r="C6" i="17"/>
  <c r="B6" i="17" s="1"/>
  <c r="N5" i="17"/>
  <c r="I5" i="17"/>
  <c r="C5" i="17"/>
  <c r="B5" i="17" s="1"/>
  <c r="F5" i="17"/>
  <c r="F6" i="17"/>
  <c r="H5" i="17"/>
  <c r="J6" i="17"/>
  <c r="L6" i="17"/>
  <c r="I6" i="17"/>
  <c r="K5" i="17"/>
  <c r="D6" i="17"/>
  <c r="K6" i="17"/>
  <c r="N6" i="17"/>
  <c r="L5" i="17"/>
  <c r="G6" i="17"/>
  <c r="J5" i="17"/>
  <c r="D5" i="17"/>
  <c r="E5" i="17"/>
  <c r="K7" i="17"/>
  <c r="J7" i="17"/>
  <c r="H7" i="17"/>
  <c r="F7" i="17"/>
  <c r="I7" i="17"/>
  <c r="E7" i="17"/>
  <c r="D7" i="17"/>
  <c r="C7" i="17"/>
  <c r="B7" i="17" s="1"/>
  <c r="N7" i="17"/>
  <c r="L7" i="17"/>
  <c r="G7" i="17"/>
  <c r="G8" i="17"/>
  <c r="I8" i="17"/>
  <c r="F8" i="17"/>
  <c r="D8" i="17"/>
  <c r="E8" i="17"/>
  <c r="N8" i="17"/>
  <c r="L8" i="17"/>
  <c r="J8" i="17"/>
  <c r="C8" i="17"/>
  <c r="B8" i="17" s="1"/>
  <c r="K8" i="17"/>
  <c r="H8" i="17"/>
  <c r="N9" i="17"/>
  <c r="K9" i="17"/>
  <c r="F9" i="17"/>
  <c r="J9" i="17"/>
  <c r="I9" i="17"/>
  <c r="H9" i="17"/>
  <c r="G9" i="17"/>
  <c r="D9" i="17"/>
  <c r="L9" i="17"/>
  <c r="E9" i="17"/>
  <c r="C9" i="17"/>
  <c r="B9" i="17" s="1"/>
  <c r="D10" i="17"/>
  <c r="H12" i="17"/>
  <c r="C10" i="17"/>
  <c r="B10" i="17" s="1"/>
  <c r="F10" i="17"/>
  <c r="J10" i="17"/>
  <c r="I12" i="17"/>
  <c r="I10" i="17"/>
  <c r="C12" i="17"/>
  <c r="B12" i="17" s="1"/>
  <c r="K10" i="17"/>
  <c r="J12" i="17"/>
  <c r="G12" i="17"/>
  <c r="K12" i="17"/>
  <c r="E10" i="17"/>
  <c r="E12" i="17"/>
  <c r="N10" i="17"/>
  <c r="D12" i="17"/>
  <c r="F12" i="17"/>
  <c r="G10" i="17"/>
  <c r="N12" i="17"/>
  <c r="L10" i="17"/>
  <c r="L12" i="17"/>
  <c r="H10" i="17"/>
  <c r="E11" i="17"/>
  <c r="F11" i="17"/>
  <c r="I11" i="17"/>
  <c r="N11" i="17"/>
  <c r="L11" i="17"/>
  <c r="D11" i="17"/>
  <c r="C11" i="17"/>
  <c r="B11" i="17" s="1"/>
  <c r="J11" i="17"/>
  <c r="K11" i="17"/>
  <c r="G11" i="17"/>
  <c r="H11" i="17"/>
  <c r="E13" i="17"/>
  <c r="I13" i="17"/>
  <c r="F13" i="17"/>
  <c r="L13" i="17"/>
  <c r="G13" i="17"/>
  <c r="D13" i="17"/>
  <c r="H13" i="17"/>
  <c r="C13" i="17"/>
  <c r="B13" i="17" s="1"/>
  <c r="N13" i="17"/>
  <c r="K13" i="17"/>
  <c r="J13" i="17"/>
  <c r="H14" i="17"/>
  <c r="C14" i="17"/>
  <c r="B14" i="17" s="1"/>
  <c r="N14" i="17"/>
  <c r="E14" i="17"/>
  <c r="D14" i="17"/>
  <c r="J14" i="17"/>
  <c r="G14" i="17"/>
  <c r="F14" i="17"/>
  <c r="K14" i="17"/>
  <c r="I14" i="17"/>
  <c r="L14" i="17"/>
  <c r="N15" i="17"/>
  <c r="G15" i="17"/>
  <c r="K15" i="17"/>
  <c r="J15" i="17"/>
  <c r="I15" i="17"/>
  <c r="H15" i="17"/>
  <c r="F15" i="17"/>
  <c r="D15" i="17"/>
  <c r="C15" i="17"/>
  <c r="B15" i="17" s="1"/>
  <c r="L15" i="17"/>
  <c r="E15" i="17"/>
  <c r="J16" i="17"/>
  <c r="L16" i="17"/>
  <c r="E16" i="17"/>
  <c r="I16" i="17"/>
  <c r="H16" i="17"/>
  <c r="C16" i="17"/>
  <c r="B16" i="17" s="1"/>
  <c r="D16" i="17"/>
  <c r="F16" i="17"/>
  <c r="K16" i="17"/>
  <c r="N16" i="17"/>
  <c r="G16" i="17"/>
  <c r="I17" i="17"/>
  <c r="L17" i="17"/>
  <c r="C17" i="17"/>
  <c r="B17" i="17" s="1"/>
  <c r="F17" i="17"/>
  <c r="J17" i="17"/>
  <c r="H17" i="17"/>
  <c r="N17" i="17"/>
  <c r="K17" i="17"/>
  <c r="G17" i="17"/>
  <c r="E17" i="17"/>
  <c r="D17" i="17"/>
  <c r="J18" i="17"/>
  <c r="G18" i="17"/>
  <c r="N18" i="17"/>
  <c r="L18" i="17"/>
  <c r="K18" i="17"/>
  <c r="E18" i="17"/>
  <c r="I18" i="17"/>
  <c r="F18" i="17"/>
  <c r="D18" i="17"/>
  <c r="C18" i="17"/>
  <c r="B18" i="17" s="1"/>
  <c r="H18" i="17"/>
  <c r="C19" i="17"/>
  <c r="B19" i="17" s="1"/>
  <c r="J19" i="17"/>
  <c r="H19" i="17"/>
  <c r="D19" i="17"/>
  <c r="N19" i="17"/>
  <c r="I19" i="17"/>
  <c r="F19" i="17"/>
  <c r="G19" i="17"/>
  <c r="L19" i="17"/>
  <c r="E19" i="17"/>
  <c r="K19" i="17"/>
  <c r="I20" i="17"/>
  <c r="F20" i="17"/>
  <c r="E20" i="17"/>
  <c r="G20" i="17"/>
  <c r="L20" i="17"/>
  <c r="K20" i="17"/>
  <c r="C20" i="17"/>
  <c r="B20" i="17" s="1"/>
  <c r="N20" i="17"/>
  <c r="D20" i="17"/>
  <c r="H20" i="17"/>
  <c r="J20" i="17"/>
  <c r="J21" i="17"/>
  <c r="G21" i="17"/>
  <c r="E21" i="17"/>
  <c r="C21" i="17"/>
  <c r="B21" i="17" s="1"/>
  <c r="H21" i="17"/>
  <c r="F21" i="17"/>
  <c r="K21" i="17"/>
  <c r="N21" i="17"/>
  <c r="I21" i="17"/>
  <c r="L21" i="17"/>
  <c r="D21" i="17"/>
  <c r="K22" i="17"/>
  <c r="H22" i="17"/>
  <c r="F22" i="17"/>
  <c r="C22" i="17"/>
  <c r="B22" i="17" s="1"/>
  <c r="J22" i="17"/>
  <c r="I22" i="17"/>
  <c r="G22" i="17"/>
  <c r="D22" i="17"/>
  <c r="E22" i="17"/>
  <c r="N22" i="17"/>
  <c r="L22" i="17"/>
  <c r="K23" i="17"/>
  <c r="E23" i="17"/>
  <c r="C23" i="17"/>
  <c r="B23" i="17" s="1"/>
  <c r="F23" i="17"/>
  <c r="D23" i="17"/>
  <c r="J23" i="17"/>
  <c r="G23" i="17"/>
  <c r="I23" i="17"/>
  <c r="H23" i="17"/>
  <c r="N23" i="17"/>
  <c r="L23" i="17"/>
  <c r="F24" i="17"/>
  <c r="J24" i="17"/>
  <c r="L24" i="17"/>
  <c r="I24" i="17"/>
  <c r="E24" i="17"/>
  <c r="N24" i="17"/>
  <c r="D24" i="17"/>
  <c r="G24" i="17"/>
  <c r="K24" i="17"/>
  <c r="H24" i="17"/>
  <c r="C24" i="17"/>
  <c r="B24" i="17" s="1"/>
  <c r="K25" i="17"/>
  <c r="G25" i="17"/>
  <c r="H25" i="17"/>
  <c r="D25" i="17"/>
  <c r="L25" i="17"/>
  <c r="F25" i="17"/>
  <c r="J25" i="17"/>
  <c r="I25" i="17"/>
  <c r="E25" i="17"/>
  <c r="C25" i="17"/>
  <c r="B25" i="17" s="1"/>
  <c r="N25" i="17"/>
  <c r="J26" i="17"/>
  <c r="G26" i="17"/>
  <c r="E26" i="17"/>
  <c r="N26" i="17"/>
  <c r="C26" i="17"/>
  <c r="B26" i="17" s="1"/>
  <c r="H26" i="17"/>
  <c r="F26" i="17"/>
  <c r="D26" i="17"/>
  <c r="I26" i="17"/>
  <c r="L26" i="17"/>
  <c r="K26" i="17"/>
  <c r="N27" i="17"/>
  <c r="L27" i="17"/>
  <c r="E27" i="17"/>
  <c r="C27" i="17"/>
  <c r="B27" i="17" s="1"/>
  <c r="J27" i="17"/>
  <c r="H27" i="17"/>
  <c r="K27" i="17"/>
  <c r="G27" i="17"/>
  <c r="F27" i="17"/>
  <c r="I27" i="17"/>
  <c r="D27" i="17"/>
  <c r="K28" i="17"/>
  <c r="G28" i="17"/>
  <c r="H28" i="17"/>
  <c r="F28" i="17"/>
  <c r="C28" i="17"/>
  <c r="B28" i="17" s="1"/>
  <c r="J28" i="17"/>
  <c r="I28" i="17"/>
  <c r="N28" i="17"/>
  <c r="D28" i="17"/>
  <c r="L28" i="17"/>
  <c r="E28" i="17"/>
  <c r="E29" i="17"/>
  <c r="D29" i="17"/>
  <c r="J29" i="17"/>
  <c r="H29" i="17"/>
  <c r="C29" i="17"/>
  <c r="B29" i="17" s="1"/>
  <c r="I29" i="17"/>
  <c r="K29" i="17"/>
  <c r="L29" i="17"/>
  <c r="N29" i="17"/>
  <c r="G29" i="17"/>
  <c r="F29" i="17"/>
  <c r="E30" i="17"/>
  <c r="K30" i="17"/>
  <c r="G30" i="17"/>
  <c r="J30" i="17"/>
  <c r="F30" i="17"/>
  <c r="N30" i="17"/>
  <c r="I30" i="17"/>
  <c r="H30" i="17"/>
  <c r="D30" i="17"/>
  <c r="C30" i="17"/>
  <c r="B30" i="17" s="1"/>
  <c r="L30" i="17"/>
  <c r="G31" i="17"/>
  <c r="J31" i="17"/>
  <c r="E31" i="17"/>
  <c r="D31" i="17"/>
  <c r="I31" i="17"/>
  <c r="F31" i="17"/>
  <c r="C31" i="17"/>
  <c r="B31" i="17" s="1"/>
  <c r="H31" i="17"/>
  <c r="K31" i="17"/>
  <c r="N31" i="17"/>
  <c r="L31" i="17"/>
  <c r="K32" i="17"/>
  <c r="L32" i="17"/>
  <c r="E32" i="17"/>
  <c r="F32" i="17"/>
  <c r="I32" i="17"/>
  <c r="D32" i="17"/>
  <c r="N32" i="17"/>
  <c r="J32" i="17"/>
  <c r="H32" i="17"/>
  <c r="G32" i="17"/>
  <c r="C32" i="17"/>
  <c r="B32" i="17" s="1"/>
  <c r="H33" i="17"/>
  <c r="N33" i="17"/>
  <c r="G33" i="17"/>
  <c r="J33" i="17"/>
  <c r="I33" i="17"/>
  <c r="K33" i="17"/>
  <c r="E33" i="17"/>
  <c r="F33" i="17"/>
  <c r="C33" i="17"/>
  <c r="B33" i="17" s="1"/>
  <c r="L33" i="17"/>
  <c r="D33" i="17"/>
  <c r="D34" i="17"/>
  <c r="F34" i="17"/>
  <c r="J34" i="17"/>
  <c r="I34" i="17"/>
  <c r="N34" i="17"/>
  <c r="E34" i="17"/>
  <c r="L34" i="17"/>
  <c r="K34" i="17"/>
  <c r="H34" i="17"/>
  <c r="G34" i="17"/>
  <c r="C34" i="17"/>
  <c r="B34" i="17" s="1"/>
  <c r="I35" i="17"/>
  <c r="H35" i="17"/>
  <c r="L35" i="17"/>
  <c r="J35" i="17"/>
  <c r="E35" i="17"/>
  <c r="K35" i="17"/>
  <c r="C35" i="17"/>
  <c r="B35" i="17" s="1"/>
  <c r="G35" i="17"/>
  <c r="D35" i="17"/>
  <c r="N35" i="17"/>
  <c r="F35" i="17"/>
  <c r="E36" i="17"/>
  <c r="I36" i="17"/>
  <c r="G36" i="17"/>
  <c r="D36" i="17"/>
  <c r="K36" i="17"/>
  <c r="L36" i="17"/>
  <c r="J36" i="17"/>
  <c r="N36" i="17"/>
  <c r="C36" i="17"/>
  <c r="B36" i="17" s="1"/>
  <c r="H36" i="17"/>
  <c r="F36" i="17"/>
  <c r="N37" i="17"/>
  <c r="G37" i="17"/>
  <c r="F37" i="17"/>
  <c r="L37" i="17"/>
  <c r="J37" i="17"/>
  <c r="I37" i="17"/>
  <c r="H37" i="17"/>
  <c r="K37" i="17"/>
  <c r="C37" i="17"/>
  <c r="B37" i="17" s="1"/>
  <c r="E37" i="17"/>
  <c r="D37" i="17"/>
  <c r="K38" i="17"/>
  <c r="J38" i="17"/>
  <c r="N38" i="17"/>
  <c r="I38" i="17"/>
  <c r="G38" i="17"/>
  <c r="H38" i="17"/>
  <c r="F38" i="17"/>
  <c r="L38" i="17"/>
  <c r="E38" i="17"/>
  <c r="D38" i="17"/>
  <c r="C38" i="17"/>
  <c r="B38" i="17" s="1"/>
  <c r="G39" i="17"/>
  <c r="H39" i="17"/>
  <c r="J39" i="17"/>
  <c r="F39" i="17"/>
  <c r="D39" i="17"/>
  <c r="L39" i="17"/>
  <c r="E39" i="17"/>
  <c r="K39" i="17"/>
  <c r="I39" i="17"/>
  <c r="C39" i="17"/>
  <c r="B39" i="17" s="1"/>
  <c r="N39" i="17"/>
  <c r="J40" i="17"/>
  <c r="I40" i="17"/>
  <c r="N40" i="17"/>
  <c r="H40" i="17"/>
  <c r="F40" i="17"/>
  <c r="G40" i="17"/>
  <c r="K40" i="17"/>
  <c r="E40" i="17"/>
  <c r="D40" i="17"/>
  <c r="L40" i="17"/>
  <c r="C40" i="17"/>
  <c r="B40" i="17" s="1"/>
  <c r="I41" i="17"/>
  <c r="K41" i="17"/>
  <c r="F41" i="17"/>
  <c r="H41" i="17"/>
  <c r="G41" i="17"/>
  <c r="E41" i="17"/>
  <c r="D41" i="17"/>
  <c r="C41" i="17"/>
  <c r="B41" i="17" s="1"/>
  <c r="N41" i="17"/>
  <c r="L41" i="17"/>
  <c r="J41" i="17"/>
  <c r="J42" i="17"/>
  <c r="G42" i="17"/>
  <c r="K42" i="17"/>
  <c r="E42" i="17"/>
  <c r="H42" i="17"/>
  <c r="F42" i="17"/>
  <c r="D42" i="17"/>
  <c r="I42" i="17"/>
  <c r="L42" i="17"/>
  <c r="N42" i="17"/>
  <c r="C42" i="17"/>
  <c r="B42" i="17" s="1"/>
  <c r="I43" i="17"/>
  <c r="H43" i="17"/>
  <c r="G43" i="17"/>
  <c r="C43" i="17"/>
  <c r="B43" i="17" s="1"/>
  <c r="F43" i="17"/>
  <c r="L43" i="17"/>
  <c r="J43" i="17"/>
  <c r="E43" i="17"/>
  <c r="N43" i="17"/>
  <c r="K43" i="17"/>
  <c r="D43" i="17"/>
  <c r="I44" i="17"/>
  <c r="J44" i="17"/>
  <c r="C44" i="17"/>
  <c r="B44" i="17" s="1"/>
  <c r="E44" i="17"/>
  <c r="D44" i="17"/>
  <c r="L44" i="17"/>
  <c r="H44" i="17"/>
  <c r="G44" i="17"/>
  <c r="F44" i="17"/>
  <c r="N44" i="17"/>
  <c r="K44" i="17"/>
  <c r="C45" i="17"/>
  <c r="B45" i="17" s="1"/>
  <c r="D45" i="17"/>
  <c r="J45" i="17"/>
  <c r="K45" i="17"/>
  <c r="N45" i="17"/>
  <c r="G45" i="17"/>
  <c r="E45" i="17"/>
  <c r="F45" i="17"/>
  <c r="L45" i="17"/>
  <c r="I45" i="17"/>
  <c r="H45" i="17"/>
  <c r="I46" i="17"/>
  <c r="C46" i="17"/>
  <c r="B46" i="17" s="1"/>
  <c r="J46" i="17"/>
  <c r="E46" i="17"/>
  <c r="K46" i="17"/>
  <c r="D46" i="17"/>
  <c r="F46" i="17"/>
  <c r="H46" i="17"/>
  <c r="N46" i="17"/>
  <c r="G46" i="17"/>
  <c r="L46" i="17"/>
  <c r="G47" i="17"/>
  <c r="L47" i="17"/>
  <c r="K47" i="17"/>
  <c r="N47" i="17"/>
  <c r="F47" i="17"/>
  <c r="I47" i="17"/>
  <c r="H47" i="17"/>
  <c r="J47" i="17"/>
  <c r="C47" i="17"/>
  <c r="B47" i="17" s="1"/>
  <c r="D47" i="17"/>
  <c r="E47" i="17"/>
  <c r="J48" i="17"/>
  <c r="D48" i="17"/>
  <c r="C48" i="17"/>
  <c r="B48" i="17" s="1"/>
  <c r="L48" i="17"/>
  <c r="I48" i="17"/>
  <c r="N48" i="17"/>
  <c r="H48" i="17"/>
  <c r="G48" i="17"/>
  <c r="F48" i="17"/>
  <c r="E48" i="17"/>
  <c r="K48" i="17"/>
  <c r="K49" i="17"/>
  <c r="C49" i="17"/>
  <c r="B49" i="17" s="1"/>
  <c r="N49" i="17"/>
  <c r="G49" i="17"/>
  <c r="L49" i="17"/>
  <c r="F49" i="17"/>
  <c r="E49" i="17"/>
  <c r="J49" i="17"/>
  <c r="I49" i="17"/>
  <c r="H49" i="17"/>
  <c r="D49" i="17"/>
  <c r="N50" i="17"/>
  <c r="I50" i="17"/>
  <c r="J50" i="17"/>
  <c r="F50" i="17"/>
  <c r="D50" i="17"/>
  <c r="E50" i="17"/>
  <c r="L50" i="17"/>
  <c r="K50" i="17"/>
  <c r="G50" i="17"/>
  <c r="C50" i="17"/>
  <c r="B50" i="17" s="1"/>
  <c r="H50" i="17"/>
  <c r="J51" i="17"/>
  <c r="L51" i="17"/>
  <c r="I51" i="17"/>
  <c r="F51" i="17"/>
  <c r="C51" i="17"/>
  <c r="B51" i="17" s="1"/>
  <c r="K51" i="17"/>
  <c r="G51" i="17"/>
  <c r="N51" i="17"/>
  <c r="H51" i="17"/>
  <c r="D51" i="17"/>
  <c r="E51" i="17"/>
  <c r="G52" i="17"/>
  <c r="H52" i="17"/>
  <c r="F52" i="17"/>
  <c r="N52" i="17"/>
  <c r="K52" i="17"/>
  <c r="L52" i="17"/>
  <c r="D52" i="17"/>
  <c r="I52" i="17"/>
  <c r="J52" i="17"/>
  <c r="E52" i="17"/>
  <c r="C52" i="17"/>
  <c r="B52" i="17" s="1"/>
  <c r="G53" i="17"/>
  <c r="I53" i="17"/>
  <c r="L53" i="17"/>
  <c r="N53" i="17"/>
  <c r="H53" i="17"/>
  <c r="J53" i="17"/>
  <c r="K53" i="17"/>
  <c r="C53" i="17"/>
  <c r="B53" i="17" s="1"/>
  <c r="E53" i="17"/>
  <c r="D53" i="17"/>
  <c r="F53" i="17"/>
  <c r="H54" i="17"/>
  <c r="C54" i="17"/>
  <c r="B54" i="17" s="1"/>
  <c r="G54" i="17"/>
  <c r="F54" i="17"/>
  <c r="K54" i="17"/>
  <c r="L54" i="17"/>
  <c r="N54" i="17"/>
  <c r="J54" i="17"/>
  <c r="D54" i="17"/>
  <c r="I54" i="17"/>
  <c r="E54" i="17"/>
  <c r="G55" i="17"/>
  <c r="J55" i="17"/>
  <c r="E55" i="17"/>
  <c r="H55" i="17"/>
  <c r="C55" i="17"/>
  <c r="B55" i="17" s="1"/>
  <c r="F55" i="17"/>
  <c r="N55" i="17"/>
  <c r="L55" i="17"/>
  <c r="D55" i="17"/>
  <c r="K55" i="17"/>
  <c r="I55" i="17"/>
  <c r="L56" i="17"/>
  <c r="K56" i="17"/>
  <c r="F56" i="17"/>
  <c r="H56" i="17"/>
  <c r="J56" i="17"/>
  <c r="D56" i="17"/>
  <c r="I56" i="17"/>
  <c r="C56" i="17"/>
  <c r="B56" i="17" s="1"/>
  <c r="G56" i="17"/>
  <c r="E56" i="17"/>
  <c r="N56" i="17"/>
  <c r="K57" i="17"/>
  <c r="G57" i="17"/>
  <c r="L57" i="17"/>
  <c r="F57" i="17"/>
  <c r="I57" i="17"/>
  <c r="J57" i="17"/>
  <c r="C57" i="17"/>
  <c r="B57" i="17" s="1"/>
  <c r="E57" i="17"/>
  <c r="D57" i="17"/>
  <c r="H57" i="17"/>
  <c r="N57" i="17"/>
  <c r="H58" i="17"/>
  <c r="C58" i="17"/>
  <c r="B58" i="17" s="1"/>
  <c r="I58" i="17"/>
  <c r="N58" i="17"/>
  <c r="E58" i="17"/>
  <c r="D58" i="17"/>
  <c r="J58" i="17"/>
  <c r="F58" i="17"/>
  <c r="K58" i="17"/>
  <c r="G58" i="17"/>
  <c r="L58" i="17"/>
  <c r="J59" i="17"/>
  <c r="H59" i="17"/>
  <c r="N59" i="17"/>
  <c r="L59" i="17"/>
  <c r="K59" i="17"/>
  <c r="E59" i="17"/>
  <c r="I59" i="17"/>
  <c r="C59" i="17"/>
  <c r="B59" i="17" s="1"/>
  <c r="G59" i="17"/>
  <c r="F59" i="17"/>
  <c r="D59" i="17"/>
  <c r="C60" i="17"/>
  <c r="B60" i="17" s="1"/>
  <c r="L60" i="17"/>
  <c r="N60" i="17"/>
  <c r="H60" i="17"/>
  <c r="D60" i="17"/>
  <c r="K60" i="17"/>
  <c r="J60" i="17"/>
  <c r="F60" i="17"/>
  <c r="I60" i="17"/>
  <c r="G60" i="17"/>
  <c r="E60" i="17"/>
  <c r="E61" i="17"/>
  <c r="D61" i="17"/>
  <c r="I61" i="17"/>
  <c r="L61" i="17"/>
  <c r="J61" i="17"/>
  <c r="F61" i="17"/>
  <c r="N61" i="17"/>
  <c r="H61" i="17"/>
  <c r="G61" i="17"/>
  <c r="K61" i="17"/>
  <c r="C61" i="17"/>
  <c r="B61" i="17" s="1"/>
  <c r="F62" i="17"/>
  <c r="H62" i="17"/>
  <c r="E62" i="17"/>
  <c r="G62" i="17"/>
  <c r="N62" i="17"/>
  <c r="D62" i="17"/>
  <c r="C62" i="17"/>
  <c r="B62" i="17" s="1"/>
  <c r="I62" i="17"/>
  <c r="L62" i="17"/>
  <c r="J62" i="17"/>
  <c r="K62" i="17"/>
  <c r="G63" i="17"/>
  <c r="F63" i="17"/>
  <c r="N63" i="17"/>
  <c r="K63" i="17"/>
  <c r="L63" i="17"/>
  <c r="E63" i="17"/>
  <c r="D63" i="17"/>
  <c r="C63" i="17"/>
  <c r="B63" i="17" s="1"/>
  <c r="I63" i="17"/>
  <c r="H63" i="17"/>
  <c r="J63" i="17"/>
  <c r="N64" i="17"/>
  <c r="E64" i="17"/>
  <c r="C64" i="17"/>
  <c r="B64" i="17" s="1"/>
  <c r="H64" i="17"/>
  <c r="D64" i="17"/>
  <c r="J64" i="17"/>
  <c r="I64" i="17"/>
  <c r="F64" i="17"/>
  <c r="G64" i="17"/>
  <c r="L64" i="17"/>
  <c r="K64" i="17"/>
  <c r="E65" i="17"/>
  <c r="D65" i="17"/>
  <c r="H65" i="17"/>
  <c r="L65" i="17"/>
  <c r="N65" i="17"/>
  <c r="C65" i="17"/>
  <c r="B65" i="17" s="1"/>
  <c r="F65" i="17"/>
  <c r="J65" i="17"/>
  <c r="I65" i="17"/>
  <c r="G65" i="17"/>
  <c r="K65" i="17"/>
  <c r="J66" i="17"/>
  <c r="H66" i="17"/>
  <c r="N66" i="17"/>
  <c r="K66" i="17"/>
  <c r="I66" i="17"/>
  <c r="C66" i="17"/>
  <c r="B66" i="17" s="1"/>
  <c r="G66" i="17"/>
  <c r="F66" i="17"/>
  <c r="E66" i="17"/>
  <c r="D66" i="17"/>
  <c r="L66" i="17"/>
  <c r="K67" i="17"/>
  <c r="D67" i="17"/>
  <c r="H67" i="17"/>
  <c r="I67" i="17"/>
  <c r="E67" i="17"/>
  <c r="C67" i="17"/>
  <c r="B67" i="17" s="1"/>
  <c r="G67" i="17"/>
  <c r="J67" i="17"/>
  <c r="L67" i="17"/>
  <c r="N67" i="17"/>
  <c r="F67" i="17"/>
  <c r="E68" i="17"/>
  <c r="D68" i="17"/>
  <c r="F68" i="17"/>
  <c r="C68" i="17"/>
  <c r="B68" i="17" s="1"/>
  <c r="N68" i="17"/>
  <c r="G68" i="17"/>
  <c r="K68" i="17"/>
  <c r="J68" i="17"/>
  <c r="I68" i="17"/>
  <c r="H68" i="17"/>
  <c r="L68" i="17"/>
  <c r="N69" i="17"/>
  <c r="J69" i="17"/>
  <c r="I69" i="17"/>
  <c r="H69" i="17"/>
  <c r="L69" i="17"/>
  <c r="F69" i="17"/>
  <c r="E69" i="17"/>
  <c r="D69" i="17"/>
  <c r="K69" i="17"/>
  <c r="G69" i="17"/>
  <c r="C69" i="17"/>
  <c r="B69" i="17" s="1"/>
  <c r="I70" i="17"/>
  <c r="H70" i="17"/>
  <c r="J70" i="17"/>
  <c r="K70" i="17"/>
  <c r="D70" i="17"/>
  <c r="F70" i="17"/>
  <c r="C70" i="17"/>
  <c r="B70" i="17" s="1"/>
  <c r="E70" i="17"/>
  <c r="N70" i="17"/>
  <c r="L70" i="17"/>
  <c r="G70" i="17"/>
  <c r="E71" i="17"/>
  <c r="I71" i="17"/>
  <c r="L71" i="17"/>
  <c r="C71" i="17"/>
  <c r="B71" i="17" s="1"/>
  <c r="K71" i="17"/>
  <c r="J71" i="17"/>
  <c r="G71" i="17"/>
  <c r="H71" i="17"/>
  <c r="F71" i="17"/>
  <c r="D71" i="17"/>
  <c r="N71" i="17"/>
  <c r="F72" i="17"/>
  <c r="J72" i="17"/>
  <c r="L72" i="17"/>
  <c r="E72" i="17"/>
  <c r="D72" i="17"/>
  <c r="C72" i="17"/>
  <c r="B72" i="17" s="1"/>
  <c r="I72" i="17"/>
  <c r="N72" i="17"/>
  <c r="K72" i="17"/>
  <c r="H72" i="17"/>
  <c r="G72" i="17"/>
  <c r="G73" i="17"/>
  <c r="D73" i="17"/>
  <c r="L73" i="17"/>
  <c r="J73" i="17"/>
  <c r="K73" i="17"/>
  <c r="F73" i="17"/>
  <c r="E73" i="17"/>
  <c r="C73" i="17"/>
  <c r="B73" i="17" s="1"/>
  <c r="N73" i="17"/>
  <c r="I73" i="17"/>
  <c r="H73" i="17"/>
  <c r="H74" i="17"/>
  <c r="I74" i="17"/>
  <c r="L74" i="17"/>
  <c r="E74" i="17"/>
  <c r="C74" i="17"/>
  <c r="B74" i="17" s="1"/>
  <c r="N74" i="17"/>
  <c r="G74" i="17"/>
  <c r="K74" i="17"/>
  <c r="F74" i="17"/>
  <c r="D74" i="17"/>
  <c r="J74" i="17"/>
  <c r="D75" i="17"/>
  <c r="E75" i="17"/>
  <c r="J75" i="17"/>
  <c r="C75" i="17"/>
  <c r="B75" i="17" s="1"/>
  <c r="L75" i="17"/>
  <c r="H75" i="17"/>
  <c r="F75" i="17"/>
  <c r="G75" i="17"/>
  <c r="K75" i="17"/>
  <c r="I75" i="17"/>
  <c r="N75" i="17"/>
  <c r="N76" i="17"/>
  <c r="F76" i="17"/>
  <c r="I76" i="17"/>
  <c r="G76" i="17"/>
  <c r="H76" i="17"/>
  <c r="D76" i="17"/>
  <c r="C76" i="17"/>
  <c r="B76" i="17" s="1"/>
  <c r="L76" i="17"/>
  <c r="K76" i="17"/>
  <c r="J76" i="17"/>
  <c r="E76" i="17"/>
  <c r="K77" i="17"/>
  <c r="J77" i="17"/>
  <c r="H77" i="17"/>
  <c r="N77" i="17"/>
  <c r="F77" i="17"/>
  <c r="L77" i="17"/>
  <c r="D77" i="17"/>
  <c r="C77" i="17"/>
  <c r="B77" i="17" s="1"/>
  <c r="I77" i="17"/>
  <c r="G77" i="17"/>
  <c r="E77" i="17"/>
  <c r="J78" i="17"/>
  <c r="C78" i="17"/>
  <c r="B78" i="17" s="1"/>
  <c r="I78" i="17"/>
  <c r="F78" i="17"/>
  <c r="D78" i="17"/>
  <c r="E78" i="17"/>
  <c r="H78" i="17"/>
  <c r="K78" i="17"/>
  <c r="G78" i="17"/>
  <c r="N78" i="17"/>
  <c r="L78" i="17"/>
  <c r="L79" i="17"/>
  <c r="C79" i="17"/>
  <c r="B79" i="17" s="1"/>
  <c r="F79" i="17"/>
  <c r="E79" i="17"/>
  <c r="J79" i="17"/>
  <c r="D79" i="17"/>
  <c r="N79" i="17"/>
  <c r="G79" i="17"/>
  <c r="K79" i="17"/>
  <c r="I79" i="17"/>
  <c r="H79" i="17"/>
  <c r="E80" i="17"/>
  <c r="D80" i="17"/>
  <c r="F80" i="17"/>
  <c r="N80" i="17"/>
  <c r="I80" i="17"/>
  <c r="K80" i="17"/>
  <c r="J80" i="17"/>
  <c r="C80" i="17"/>
  <c r="B80" i="17" s="1"/>
  <c r="G80" i="17"/>
  <c r="H80" i="17"/>
  <c r="L80" i="17"/>
  <c r="N81" i="17"/>
  <c r="D81" i="17"/>
  <c r="I81" i="17"/>
  <c r="G81" i="17"/>
  <c r="C81" i="17"/>
  <c r="B81" i="17" s="1"/>
  <c r="F81" i="17"/>
  <c r="H81" i="17"/>
  <c r="L81" i="17"/>
  <c r="E81" i="17"/>
  <c r="K81" i="17"/>
  <c r="J81" i="17"/>
  <c r="H82" i="17"/>
  <c r="J82" i="17"/>
  <c r="C82" i="17"/>
  <c r="B82" i="17" s="1"/>
  <c r="N82" i="17"/>
  <c r="K82" i="17"/>
  <c r="G82" i="17"/>
  <c r="F82" i="17"/>
  <c r="I82" i="17"/>
  <c r="E82" i="17"/>
  <c r="D82" i="17"/>
  <c r="L82" i="17"/>
  <c r="G83" i="17"/>
  <c r="K83" i="17"/>
  <c r="L83" i="17"/>
  <c r="F83" i="17"/>
  <c r="E83" i="17"/>
  <c r="I83" i="17"/>
  <c r="D83" i="17"/>
  <c r="H83" i="17"/>
  <c r="C83" i="17"/>
  <c r="B83" i="17" s="1"/>
  <c r="J83" i="17"/>
  <c r="N83" i="17"/>
  <c r="C84" i="17"/>
  <c r="B84" i="17" s="1"/>
  <c r="K84" i="17"/>
  <c r="G84" i="17"/>
  <c r="N84" i="17"/>
  <c r="E84" i="17"/>
  <c r="D84" i="17"/>
  <c r="J84" i="17"/>
  <c r="H84" i="17"/>
  <c r="L84" i="17"/>
  <c r="I84" i="17"/>
  <c r="F84" i="17"/>
  <c r="F85" i="17"/>
  <c r="N85" i="17"/>
  <c r="K85" i="17"/>
  <c r="G85" i="17"/>
  <c r="I85" i="17"/>
  <c r="E85" i="17"/>
  <c r="H85" i="17"/>
  <c r="C85" i="17"/>
  <c r="B85" i="17" s="1"/>
  <c r="J85" i="17"/>
  <c r="L85" i="17"/>
  <c r="D85" i="17"/>
  <c r="N86" i="17"/>
  <c r="J86" i="17"/>
  <c r="I86" i="17"/>
  <c r="H86" i="17"/>
  <c r="C86" i="17"/>
  <c r="B86" i="17" s="1"/>
  <c r="E86" i="17"/>
  <c r="L86" i="17"/>
  <c r="K86" i="17"/>
  <c r="D86" i="17"/>
  <c r="G86" i="17"/>
  <c r="F86" i="17"/>
  <c r="L87" i="17"/>
  <c r="D87" i="17"/>
  <c r="C87" i="17"/>
  <c r="B87" i="17" s="1"/>
  <c r="K87" i="17"/>
  <c r="J87" i="17"/>
  <c r="I87" i="17"/>
  <c r="H87" i="17"/>
  <c r="G87" i="17"/>
  <c r="F87" i="17"/>
  <c r="N87" i="17"/>
  <c r="E87" i="17"/>
  <c r="H88" i="17"/>
  <c r="N88" i="17"/>
  <c r="J88" i="17"/>
  <c r="I88" i="17"/>
  <c r="C88" i="17"/>
  <c r="B88" i="17" s="1"/>
  <c r="F88" i="17"/>
  <c r="G88" i="17"/>
  <c r="E88" i="17"/>
  <c r="K88" i="17"/>
  <c r="D88" i="17"/>
  <c r="L88" i="17"/>
  <c r="N89" i="17"/>
  <c r="E89" i="17"/>
  <c r="K89" i="17"/>
  <c r="G89" i="17"/>
  <c r="J89" i="17"/>
  <c r="L89" i="17"/>
  <c r="D89" i="17"/>
  <c r="C89" i="17"/>
  <c r="B89" i="17" s="1"/>
  <c r="I89" i="17"/>
  <c r="F89" i="17"/>
  <c r="H89" i="17"/>
  <c r="G90" i="17"/>
  <c r="K90" i="17"/>
  <c r="C90" i="17"/>
  <c r="B90" i="17" s="1"/>
  <c r="D90" i="17"/>
  <c r="H90" i="17"/>
  <c r="J90" i="17"/>
  <c r="I90" i="17"/>
  <c r="N90" i="17"/>
  <c r="L90" i="17"/>
  <c r="F90" i="17"/>
  <c r="E90" i="17"/>
  <c r="J91" i="17"/>
  <c r="N91" i="17"/>
  <c r="D91" i="17"/>
  <c r="C91" i="17"/>
  <c r="B91" i="17" s="1"/>
  <c r="K91" i="17"/>
  <c r="I91" i="17"/>
  <c r="H91" i="17"/>
  <c r="E91" i="17"/>
  <c r="G91" i="17"/>
  <c r="F91" i="17"/>
  <c r="L91" i="17"/>
  <c r="N92" i="17"/>
  <c r="J92" i="17"/>
  <c r="I92" i="17"/>
  <c r="G92" i="17"/>
  <c r="H92" i="17"/>
  <c r="L92" i="17"/>
  <c r="C92" i="17"/>
  <c r="B92" i="17" s="1"/>
  <c r="D92" i="17"/>
  <c r="K92" i="17"/>
  <c r="F92" i="17"/>
  <c r="E92" i="17"/>
  <c r="G93" i="17"/>
  <c r="N93" i="17"/>
  <c r="I93" i="17"/>
  <c r="BB93" i="1"/>
  <c r="BB5" i="1"/>
  <c r="BB7" i="1"/>
  <c r="BB8" i="1"/>
  <c r="BB6" i="1"/>
  <c r="BB9" i="1"/>
  <c r="BB10" i="1"/>
  <c r="BB11" i="1"/>
  <c r="BB12" i="1"/>
  <c r="BB13" i="1"/>
  <c r="BB14" i="1"/>
  <c r="BB15" i="1"/>
  <c r="BB16" i="1"/>
  <c r="BB18" i="1"/>
  <c r="BB17" i="1"/>
  <c r="BB19" i="1"/>
  <c r="BB20" i="1"/>
  <c r="BB21" i="1"/>
  <c r="BB22" i="1"/>
  <c r="BC93" i="1"/>
  <c r="BC7" i="1"/>
  <c r="BC4" i="1"/>
  <c r="BC5" i="1"/>
  <c r="BC6" i="1"/>
  <c r="BC8" i="1"/>
  <c r="BC10" i="1"/>
  <c r="BC9" i="1"/>
  <c r="BC11" i="1"/>
  <c r="BC13" i="1"/>
  <c r="BC12" i="1"/>
  <c r="BC14" i="1"/>
  <c r="BC15" i="1"/>
  <c r="BC16" i="1"/>
  <c r="BC18" i="1"/>
  <c r="BC19" i="1"/>
  <c r="BC17" i="1"/>
  <c r="BC20" i="1"/>
  <c r="BC21" i="1"/>
  <c r="BC22" i="1"/>
  <c r="M68" i="18" l="1"/>
  <c r="M92" i="17"/>
  <c r="M82" i="17"/>
  <c r="M76" i="17"/>
  <c r="M66" i="17"/>
  <c r="M60" i="17"/>
  <c r="M85" i="17"/>
  <c r="M55" i="17"/>
  <c r="M53" i="17"/>
  <c r="M47" i="17"/>
  <c r="M40" i="17"/>
  <c r="M15" i="17"/>
  <c r="M14" i="18"/>
  <c r="M33" i="18"/>
  <c r="M23" i="18"/>
  <c r="M30" i="18"/>
  <c r="M43" i="18"/>
  <c r="M75" i="18"/>
  <c r="M37" i="18"/>
  <c r="M56" i="18"/>
  <c r="M58" i="17"/>
  <c r="M7" i="17"/>
  <c r="M6" i="18"/>
  <c r="M64" i="17"/>
  <c r="M56" i="17"/>
  <c r="M42" i="17"/>
  <c r="M33" i="17"/>
  <c r="M38" i="18"/>
  <c r="M84" i="17"/>
  <c r="M37" i="17"/>
  <c r="M26" i="17"/>
  <c r="M93" i="18"/>
  <c r="M84" i="18"/>
  <c r="M83" i="18"/>
  <c r="M13" i="18"/>
  <c r="M9" i="18"/>
  <c r="M74" i="18"/>
  <c r="M47" i="18"/>
  <c r="M28" i="18"/>
  <c r="M78" i="18"/>
  <c r="M64" i="18"/>
  <c r="M62" i="18"/>
  <c r="M41" i="18"/>
  <c r="M35" i="18"/>
  <c r="M61" i="18"/>
  <c r="M36" i="18"/>
  <c r="M67" i="18"/>
  <c r="M90" i="18"/>
  <c r="M42" i="18"/>
  <c r="M34" i="18"/>
  <c r="M72" i="18"/>
  <c r="M92" i="18"/>
  <c r="M86" i="18"/>
  <c r="M73" i="18"/>
  <c r="M57" i="18"/>
  <c r="M46" i="18"/>
  <c r="M31" i="18"/>
  <c r="M19" i="18"/>
  <c r="M7" i="18"/>
  <c r="M45" i="18"/>
  <c r="M40" i="18"/>
  <c r="M17" i="18"/>
  <c r="M27" i="18"/>
  <c r="M59" i="18"/>
  <c r="M11" i="18"/>
  <c r="M26" i="18"/>
  <c r="M88" i="18"/>
  <c r="M63" i="18"/>
  <c r="M15" i="18"/>
  <c r="M80" i="18"/>
  <c r="M76" i="18"/>
  <c r="M69" i="18"/>
  <c r="M66" i="18"/>
  <c r="M48" i="18"/>
  <c r="M32" i="18"/>
  <c r="M25" i="18"/>
  <c r="M21" i="18"/>
  <c r="M52" i="18"/>
  <c r="M71" i="18"/>
  <c r="M49" i="18"/>
  <c r="M89" i="18"/>
  <c r="M55" i="18"/>
  <c r="M91" i="18"/>
  <c r="M4" i="18"/>
  <c r="M24" i="18"/>
  <c r="M82" i="18"/>
  <c r="M22" i="18"/>
  <c r="M65" i="18"/>
  <c r="M77" i="18"/>
  <c r="M20" i="18"/>
  <c r="M8" i="18"/>
  <c r="M79" i="18"/>
  <c r="M53" i="18"/>
  <c r="M81" i="18"/>
  <c r="M51" i="18"/>
  <c r="M18" i="18"/>
  <c r="M5" i="18"/>
  <c r="M87" i="18"/>
  <c r="M85" i="18"/>
  <c r="M70" i="18"/>
  <c r="M60" i="18"/>
  <c r="M58" i="18"/>
  <c r="M54" i="18"/>
  <c r="M50" i="18"/>
  <c r="M44" i="18"/>
  <c r="M39" i="18"/>
  <c r="M29" i="18"/>
  <c r="M16" i="18"/>
  <c r="M12" i="18"/>
  <c r="M10" i="18"/>
  <c r="M89" i="17"/>
  <c r="M17" i="17"/>
  <c r="M11" i="17"/>
  <c r="M32" i="17"/>
  <c r="M28" i="17"/>
  <c r="M8" i="17"/>
  <c r="M22" i="17"/>
  <c r="M79" i="17"/>
  <c r="M41" i="17"/>
  <c r="M61" i="17"/>
  <c r="M29" i="17"/>
  <c r="M59" i="17"/>
  <c r="M23" i="17"/>
  <c r="M20" i="17"/>
  <c r="M71" i="17"/>
  <c r="M14" i="17"/>
  <c r="M68" i="17"/>
  <c r="M62" i="17"/>
  <c r="M36" i="17"/>
  <c r="M9" i="17"/>
  <c r="M72" i="17"/>
  <c r="M65" i="17"/>
  <c r="M25" i="17"/>
  <c r="M18" i="17"/>
  <c r="M12" i="17"/>
  <c r="M75" i="17"/>
  <c r="M30" i="17"/>
  <c r="M10" i="17"/>
  <c r="M70" i="17"/>
  <c r="M21" i="17"/>
  <c r="M6" i="17"/>
  <c r="M90" i="17"/>
  <c r="M87" i="17"/>
  <c r="M86" i="17"/>
  <c r="M44" i="17"/>
  <c r="M31" i="17"/>
  <c r="M39" i="17"/>
  <c r="M16" i="17"/>
  <c r="M49" i="17"/>
  <c r="M4" i="17"/>
  <c r="M91" i="17"/>
  <c r="M80" i="17"/>
  <c r="M88" i="17"/>
  <c r="M69" i="17"/>
  <c r="M54" i="17"/>
  <c r="M5" i="17"/>
  <c r="M50" i="17"/>
  <c r="M63" i="17"/>
  <c r="M81" i="17"/>
  <c r="M74" i="17"/>
  <c r="M43" i="17"/>
  <c r="M78" i="17"/>
  <c r="M13" i="17"/>
  <c r="M46" i="17"/>
  <c r="M24" i="17"/>
  <c r="M51" i="17"/>
  <c r="M34" i="17"/>
  <c r="M27" i="17"/>
  <c r="M57" i="17"/>
  <c r="M38" i="17"/>
  <c r="M19" i="17"/>
  <c r="M77" i="17"/>
  <c r="M73" i="17"/>
  <c r="M48" i="17"/>
  <c r="M93" i="17"/>
  <c r="M83" i="17"/>
  <c r="M67" i="17"/>
  <c r="M52" i="17"/>
  <c r="M45" i="17"/>
  <c r="M35" i="17"/>
  <c r="BE83" i="1"/>
  <c r="BD83" i="1" s="1"/>
  <c r="BE67" i="1"/>
  <c r="BD67" i="1" s="1"/>
  <c r="BE141" i="1"/>
  <c r="BE11" i="1"/>
  <c r="BD11" i="1" s="1"/>
  <c r="BE85" i="1"/>
  <c r="BD85" i="1" s="1"/>
  <c r="BE69" i="1"/>
  <c r="BD69" i="1" s="1"/>
  <c r="BE53" i="1"/>
  <c r="BD53" i="1" s="1"/>
  <c r="BE37" i="1"/>
  <c r="BD37" i="1" s="1"/>
  <c r="BE120" i="1"/>
  <c r="BE150" i="1"/>
  <c r="BE164" i="1"/>
  <c r="BE146" i="1"/>
  <c r="BE128" i="1"/>
  <c r="BE110" i="1"/>
  <c r="BE10" i="1"/>
  <c r="BD10" i="1" s="1"/>
  <c r="BE84" i="1"/>
  <c r="BD84" i="1" s="1"/>
  <c r="BE68" i="1"/>
  <c r="BD68" i="1" s="1"/>
  <c r="BE52" i="1"/>
  <c r="BD52" i="1" s="1"/>
  <c r="BE36" i="1"/>
  <c r="BD36" i="1" s="1"/>
  <c r="BE123" i="1"/>
  <c r="BE104" i="1"/>
  <c r="BE134" i="1"/>
  <c r="BE148" i="1"/>
  <c r="BE130" i="1"/>
  <c r="BE112" i="1"/>
  <c r="BE94" i="1"/>
  <c r="BE9" i="1"/>
  <c r="BD9" i="1" s="1"/>
  <c r="BE51" i="1"/>
  <c r="BD51" i="1" s="1"/>
  <c r="BE35" i="1"/>
  <c r="BD35" i="1" s="1"/>
  <c r="BE201" i="1"/>
  <c r="BE122" i="1"/>
  <c r="BE118" i="1"/>
  <c r="BE132" i="1"/>
  <c r="BE114" i="1"/>
  <c r="BE96" i="1"/>
  <c r="BE189" i="1"/>
  <c r="BE6" i="1"/>
  <c r="BD6" i="1" s="1"/>
  <c r="BE82" i="1"/>
  <c r="BD82" i="1" s="1"/>
  <c r="BE66" i="1"/>
  <c r="BD66" i="1" s="1"/>
  <c r="BE50" i="1"/>
  <c r="BD50" i="1" s="1"/>
  <c r="BE34" i="1"/>
  <c r="BD34" i="1" s="1"/>
  <c r="BE185" i="1"/>
  <c r="BE199" i="1"/>
  <c r="BE102" i="1"/>
  <c r="BE116" i="1"/>
  <c r="BE98" i="1"/>
  <c r="BE191" i="1"/>
  <c r="BE173" i="1"/>
  <c r="BE8" i="1"/>
  <c r="BD8" i="1" s="1"/>
  <c r="BE81" i="1"/>
  <c r="BD81" i="1" s="1"/>
  <c r="BE65" i="1"/>
  <c r="BD65" i="1" s="1"/>
  <c r="BE49" i="1"/>
  <c r="BD49" i="1" s="1"/>
  <c r="BE33" i="1"/>
  <c r="BD33" i="1" s="1"/>
  <c r="BE169" i="1"/>
  <c r="BE183" i="1"/>
  <c r="BE171" i="1"/>
  <c r="BE100" i="1"/>
  <c r="BE106" i="1"/>
  <c r="BE175" i="1"/>
  <c r="BE157" i="1"/>
  <c r="BE22" i="1"/>
  <c r="BD22" i="1" s="1"/>
  <c r="BE7" i="1"/>
  <c r="BD7" i="1" s="1"/>
  <c r="BE80" i="1"/>
  <c r="BD80" i="1" s="1"/>
  <c r="BE64" i="1"/>
  <c r="BD64" i="1" s="1"/>
  <c r="BE48" i="1"/>
  <c r="BD48" i="1" s="1"/>
  <c r="BE32" i="1"/>
  <c r="BD32" i="1" s="1"/>
  <c r="BE153" i="1"/>
  <c r="BE167" i="1"/>
  <c r="BE170" i="1"/>
  <c r="BE139" i="1"/>
  <c r="BE193" i="1"/>
  <c r="BE159" i="1"/>
  <c r="BE21" i="1"/>
  <c r="BD21" i="1" s="1"/>
  <c r="BE5" i="1"/>
  <c r="BD5" i="1" s="1"/>
  <c r="BE79" i="1"/>
  <c r="BD79" i="1" s="1"/>
  <c r="BE63" i="1"/>
  <c r="BD63" i="1" s="1"/>
  <c r="BE47" i="1"/>
  <c r="BD47" i="1" s="1"/>
  <c r="BE31" i="1"/>
  <c r="BD31" i="1" s="1"/>
  <c r="BE137" i="1"/>
  <c r="BE151" i="1"/>
  <c r="BE197" i="1"/>
  <c r="BE195" i="1"/>
  <c r="BE177" i="1"/>
  <c r="BE143" i="1"/>
  <c r="BE125" i="1"/>
  <c r="BE20" i="1"/>
  <c r="BD20" i="1" s="1"/>
  <c r="BE93" i="1"/>
  <c r="BD93" i="1" s="1"/>
  <c r="BE78" i="1"/>
  <c r="BD78" i="1" s="1"/>
  <c r="BE62" i="1"/>
  <c r="BD62" i="1" s="1"/>
  <c r="BE46" i="1"/>
  <c r="BD46" i="1" s="1"/>
  <c r="BE30" i="1"/>
  <c r="BD30" i="1" s="1"/>
  <c r="BE121" i="1"/>
  <c r="BE135" i="1"/>
  <c r="BE181" i="1"/>
  <c r="BE179" i="1"/>
  <c r="BE161" i="1"/>
  <c r="BE127" i="1"/>
  <c r="BE109" i="1"/>
  <c r="BE19" i="1"/>
  <c r="BD19" i="1" s="1"/>
  <c r="BE92" i="1"/>
  <c r="BD92" i="1" s="1"/>
  <c r="BE77" i="1"/>
  <c r="BD77" i="1" s="1"/>
  <c r="BE61" i="1"/>
  <c r="BD61" i="1" s="1"/>
  <c r="BE45" i="1"/>
  <c r="BD45" i="1" s="1"/>
  <c r="BE29" i="1"/>
  <c r="BD29" i="1" s="1"/>
  <c r="BE105" i="1"/>
  <c r="BE119" i="1"/>
  <c r="BE165" i="1"/>
  <c r="BE163" i="1"/>
  <c r="BE145" i="1"/>
  <c r="BE111" i="1"/>
  <c r="BE203" i="1"/>
  <c r="BE17" i="1"/>
  <c r="BD17" i="1" s="1"/>
  <c r="BE76" i="1"/>
  <c r="BD76" i="1" s="1"/>
  <c r="BE60" i="1"/>
  <c r="BD60" i="1" s="1"/>
  <c r="BE44" i="1"/>
  <c r="BD44" i="1" s="1"/>
  <c r="BE28" i="1"/>
  <c r="BD28" i="1" s="1"/>
  <c r="BE155" i="1"/>
  <c r="BE103" i="1"/>
  <c r="BE149" i="1"/>
  <c r="BE147" i="1"/>
  <c r="BE129" i="1"/>
  <c r="BE95" i="1"/>
  <c r="BE4" i="1"/>
  <c r="BD4" i="1" s="1"/>
  <c r="AL4" i="1" s="1"/>
  <c r="BE18" i="1"/>
  <c r="BD18" i="1" s="1"/>
  <c r="BE91" i="1"/>
  <c r="BD91" i="1" s="1"/>
  <c r="BE75" i="1"/>
  <c r="BD75" i="1" s="1"/>
  <c r="BE59" i="1"/>
  <c r="BD59" i="1" s="1"/>
  <c r="BE43" i="1"/>
  <c r="BD43" i="1" s="1"/>
  <c r="BE27" i="1"/>
  <c r="BD27" i="1" s="1"/>
  <c r="BE186" i="1"/>
  <c r="BE187" i="1"/>
  <c r="BE133" i="1"/>
  <c r="BE131" i="1"/>
  <c r="BE113" i="1"/>
  <c r="BE138" i="1"/>
  <c r="BE188" i="1"/>
  <c r="BE16" i="1"/>
  <c r="BD16" i="1" s="1"/>
  <c r="BE90" i="1"/>
  <c r="BD90" i="1" s="1"/>
  <c r="BE74" i="1"/>
  <c r="BD74" i="1" s="1"/>
  <c r="BE58" i="1"/>
  <c r="BD58" i="1" s="1"/>
  <c r="BE42" i="1"/>
  <c r="BD42" i="1" s="1"/>
  <c r="BE26" i="1"/>
  <c r="BD26" i="1" s="1"/>
  <c r="BE200" i="1"/>
  <c r="BE202" i="1"/>
  <c r="BE117" i="1"/>
  <c r="BE115" i="1"/>
  <c r="BE97" i="1"/>
  <c r="BE190" i="1"/>
  <c r="BE172" i="1"/>
  <c r="BE15" i="1"/>
  <c r="BD15" i="1" s="1"/>
  <c r="BE89" i="1"/>
  <c r="BD89" i="1" s="1"/>
  <c r="BE73" i="1"/>
  <c r="BD73" i="1" s="1"/>
  <c r="BE57" i="1"/>
  <c r="BD57" i="1" s="1"/>
  <c r="BE41" i="1"/>
  <c r="BD41" i="1" s="1"/>
  <c r="BE25" i="1"/>
  <c r="BD25" i="1" s="1"/>
  <c r="BE184" i="1"/>
  <c r="BE154" i="1"/>
  <c r="BE101" i="1"/>
  <c r="BE99" i="1"/>
  <c r="BE192" i="1"/>
  <c r="BE174" i="1"/>
  <c r="BE156" i="1"/>
  <c r="BE14" i="1"/>
  <c r="BD14" i="1" s="1"/>
  <c r="BE88" i="1"/>
  <c r="BD88" i="1" s="1"/>
  <c r="BE72" i="1"/>
  <c r="BD72" i="1" s="1"/>
  <c r="BE56" i="1"/>
  <c r="BD56" i="1" s="1"/>
  <c r="BE40" i="1"/>
  <c r="BD40" i="1" s="1"/>
  <c r="BE24" i="1"/>
  <c r="BD24" i="1" s="1"/>
  <c r="BE168" i="1"/>
  <c r="BE198" i="1"/>
  <c r="BE107" i="1"/>
  <c r="BE194" i="1"/>
  <c r="BE176" i="1"/>
  <c r="BE158" i="1"/>
  <c r="BE140" i="1"/>
  <c r="BE13" i="1"/>
  <c r="BD13" i="1" s="1"/>
  <c r="BE87" i="1"/>
  <c r="BD87" i="1" s="1"/>
  <c r="BE71" i="1"/>
  <c r="BD71" i="1" s="1"/>
  <c r="BE55" i="1"/>
  <c r="BD55" i="1" s="1"/>
  <c r="BE39" i="1"/>
  <c r="BD39" i="1" s="1"/>
  <c r="BE23" i="1"/>
  <c r="BD23" i="1" s="1"/>
  <c r="BE152" i="1"/>
  <c r="BE182" i="1"/>
  <c r="BE196" i="1"/>
  <c r="BE178" i="1"/>
  <c r="BE160" i="1"/>
  <c r="BE142" i="1"/>
  <c r="BE124" i="1"/>
  <c r="BE12" i="1"/>
  <c r="BD12" i="1" s="1"/>
  <c r="BE86" i="1"/>
  <c r="BD86" i="1" s="1"/>
  <c r="BE70" i="1"/>
  <c r="BD70" i="1" s="1"/>
  <c r="BE54" i="1"/>
  <c r="BD54" i="1" s="1"/>
  <c r="BE38" i="1"/>
  <c r="BD38" i="1" s="1"/>
  <c r="BE136" i="1"/>
  <c r="BE166" i="1"/>
  <c r="BE180" i="1"/>
  <c r="BE162" i="1"/>
  <c r="BE144" i="1"/>
  <c r="BE126" i="1"/>
  <c r="BE108" i="1"/>
  <c r="AL16" i="1" l="1"/>
  <c r="AL12" i="1"/>
  <c r="AL8" i="1"/>
  <c r="AL14" i="1"/>
  <c r="AL7" i="1"/>
  <c r="AL20" i="1"/>
  <c r="AL17" i="1"/>
  <c r="AL13" i="1"/>
  <c r="AL10" i="1"/>
  <c r="AL15" i="1"/>
  <c r="AL21" i="1"/>
  <c r="AL11" i="1"/>
  <c r="AL18" i="1"/>
  <c r="AL5" i="1"/>
  <c r="AL56" i="1" l="1"/>
  <c r="AL75" i="1"/>
  <c r="AL30" i="1"/>
  <c r="AL39" i="1"/>
  <c r="AL92" i="1"/>
  <c r="AL34" i="1"/>
  <c r="AL86" i="1"/>
  <c r="AL66" i="1"/>
  <c r="AL67" i="1"/>
  <c r="AL64" i="1"/>
  <c r="AL63" i="1"/>
  <c r="AL57" i="1"/>
  <c r="AL78" i="1"/>
  <c r="AL9" i="1"/>
  <c r="AL62" i="1"/>
  <c r="AL44" i="1"/>
  <c r="AL41" i="1"/>
  <c r="AL51" i="1"/>
  <c r="AL54" i="1"/>
  <c r="AL93" i="1"/>
  <c r="AL48" i="1"/>
  <c r="AL91" i="1"/>
  <c r="AL36" i="1"/>
  <c r="AL73" i="1"/>
  <c r="AL55" i="1"/>
  <c r="AL74" i="1"/>
  <c r="AL31" i="1"/>
  <c r="AL88" i="1"/>
  <c r="AL79" i="1"/>
  <c r="AL26" i="1"/>
  <c r="AL82" i="1"/>
  <c r="AL52" i="1"/>
  <c r="AL43" i="1"/>
  <c r="AL58" i="1"/>
  <c r="AL77" i="1"/>
  <c r="AL80" i="1"/>
  <c r="AL60" i="1"/>
  <c r="AL90" i="1"/>
  <c r="AL38" i="1"/>
  <c r="AL47" i="1"/>
  <c r="AL23" i="1"/>
  <c r="AL25" i="1"/>
  <c r="AL42" i="1"/>
  <c r="AL27" i="1"/>
  <c r="AL72" i="1"/>
  <c r="AL84" i="1"/>
  <c r="AL69" i="1"/>
  <c r="AL45" i="1"/>
  <c r="AL89" i="1"/>
  <c r="AL76" i="1"/>
  <c r="AL46" i="1"/>
  <c r="AL28" i="1"/>
  <c r="AL24" i="1"/>
  <c r="AL53" i="1"/>
  <c r="AL50" i="1"/>
  <c r="AL61" i="1"/>
  <c r="AL87" i="1"/>
  <c r="AL19" i="1"/>
  <c r="AL49" i="1"/>
  <c r="AL33" i="1"/>
  <c r="AL71" i="1"/>
  <c r="AL83" i="1"/>
  <c r="AL37" i="1"/>
  <c r="AL65" i="1"/>
  <c r="AL35" i="1"/>
  <c r="AL68" i="1"/>
  <c r="AL40" i="1"/>
  <c r="AL81" i="1"/>
  <c r="AL22" i="1"/>
  <c r="AL85" i="1"/>
  <c r="AL70" i="1"/>
  <c r="AL59" i="1"/>
  <c r="AL32" i="1"/>
  <c r="AL29" i="1"/>
  <c r="AL6" i="1"/>
  <c r="N4" i="1" l="1"/>
  <c r="J4" i="1"/>
  <c r="D4" i="1"/>
  <c r="D15" i="1"/>
  <c r="H4" i="1"/>
  <c r="L4" i="1"/>
  <c r="C4" i="1"/>
  <c r="B4" i="1" s="1"/>
  <c r="G4" i="1"/>
  <c r="E4" i="1"/>
  <c r="F4" i="1"/>
  <c r="I4" i="1"/>
  <c r="K4" i="1"/>
  <c r="D7" i="1"/>
  <c r="L15" i="1"/>
  <c r="C15" i="1"/>
  <c r="B15" i="1" s="1"/>
  <c r="C6" i="1"/>
  <c r="B6" i="1" s="1"/>
  <c r="J15" i="1"/>
  <c r="I6" i="1"/>
  <c r="G15" i="1"/>
  <c r="F6" i="1"/>
  <c r="N6" i="1"/>
  <c r="E6" i="1"/>
  <c r="D6" i="1"/>
  <c r="E15" i="1"/>
  <c r="L6" i="1"/>
  <c r="H6" i="1"/>
  <c r="K6" i="1"/>
  <c r="F15" i="1"/>
  <c r="I15" i="1"/>
  <c r="N15" i="1"/>
  <c r="J6" i="1"/>
  <c r="K15" i="1"/>
  <c r="G6" i="1"/>
  <c r="H15" i="1"/>
  <c r="G58" i="1"/>
  <c r="K91" i="1"/>
  <c r="G28" i="1"/>
  <c r="K19" i="1"/>
  <c r="N5" i="1"/>
  <c r="L8" i="1"/>
  <c r="J9" i="1"/>
  <c r="N27" i="1"/>
  <c r="D12" i="1"/>
  <c r="J16" i="1"/>
  <c r="K11" i="1"/>
  <c r="N29" i="1"/>
  <c r="F53" i="1"/>
  <c r="F5" i="1"/>
  <c r="C43" i="1"/>
  <c r="B43" i="1" s="1"/>
  <c r="K52" i="1"/>
  <c r="N76" i="1"/>
  <c r="H14" i="1"/>
  <c r="L52" i="1"/>
  <c r="L39" i="1"/>
  <c r="G26" i="1"/>
  <c r="G21" i="1"/>
  <c r="N75" i="1"/>
  <c r="I62" i="1"/>
  <c r="I49" i="1"/>
  <c r="J66" i="1"/>
  <c r="L24" i="1"/>
  <c r="J12" i="1"/>
  <c r="K85" i="1"/>
  <c r="N73" i="1"/>
  <c r="D89" i="1"/>
  <c r="C38" i="1"/>
  <c r="B38" i="1" s="1"/>
  <c r="C31" i="1"/>
  <c r="B31" i="1" s="1"/>
  <c r="I13" i="1"/>
  <c r="C75" i="1"/>
  <c r="B75" i="1" s="1"/>
  <c r="J60" i="1"/>
  <c r="G20" i="1"/>
  <c r="G38" i="1"/>
  <c r="K31" i="1"/>
  <c r="C42" i="1"/>
  <c r="B42" i="1" s="1"/>
  <c r="D28" i="1"/>
  <c r="L84" i="1"/>
  <c r="G43" i="1"/>
  <c r="I61" i="1"/>
  <c r="E54" i="1"/>
  <c r="I36" i="1"/>
  <c r="N23" i="1"/>
  <c r="L67" i="1"/>
  <c r="F84" i="1"/>
  <c r="J78" i="1"/>
  <c r="G37" i="1"/>
  <c r="N46" i="1"/>
  <c r="I90" i="1"/>
  <c r="J10" i="1"/>
  <c r="D37" i="1"/>
  <c r="F38" i="1"/>
  <c r="E69" i="1"/>
  <c r="E35" i="1"/>
  <c r="D44" i="1"/>
  <c r="J93" i="1"/>
  <c r="H29" i="1"/>
  <c r="J25" i="1"/>
  <c r="F47" i="1"/>
  <c r="J7" i="1"/>
  <c r="H52" i="1"/>
  <c r="D82" i="1"/>
  <c r="D49" i="1"/>
  <c r="N30" i="1"/>
  <c r="J75" i="1"/>
  <c r="H70" i="1"/>
  <c r="I68" i="1"/>
  <c r="H53" i="1"/>
  <c r="K5" i="1"/>
  <c r="D29" i="1"/>
  <c r="K22" i="1"/>
  <c r="E46" i="1"/>
  <c r="G69" i="1"/>
  <c r="D92" i="1"/>
  <c r="H30" i="1"/>
  <c r="J53" i="1"/>
  <c r="G76" i="1"/>
  <c r="C40" i="1"/>
  <c r="B40" i="1" s="1"/>
  <c r="E14" i="1"/>
  <c r="N39" i="1"/>
  <c r="K62" i="1"/>
  <c r="F35" i="1"/>
  <c r="J24" i="1"/>
  <c r="D47" i="1"/>
  <c r="F71" i="1"/>
  <c r="C10" i="1"/>
  <c r="B10" i="1" s="1"/>
  <c r="G32" i="1"/>
  <c r="I55" i="1"/>
  <c r="F78" i="1"/>
  <c r="H17" i="1"/>
  <c r="E40" i="1"/>
  <c r="J64" i="1"/>
  <c r="L87" i="1"/>
  <c r="N22" i="1"/>
  <c r="H45" i="1"/>
  <c r="E68" i="1"/>
  <c r="G91" i="1"/>
  <c r="H7" i="1"/>
  <c r="D30" i="1"/>
  <c r="F54" i="1"/>
  <c r="K77" i="1"/>
  <c r="C62" i="1"/>
  <c r="B62" i="1" s="1"/>
  <c r="N7" i="1"/>
  <c r="G30" i="1"/>
  <c r="I54" i="1"/>
  <c r="N77" i="1"/>
  <c r="E28" i="1"/>
  <c r="J51" i="1"/>
  <c r="G74" i="1"/>
  <c r="C48" i="1"/>
  <c r="B48" i="1" s="1"/>
  <c r="D16" i="1"/>
  <c r="E39" i="1"/>
  <c r="J63" i="1"/>
  <c r="D86" i="1"/>
  <c r="H12" i="1"/>
  <c r="N37" i="1"/>
  <c r="K60" i="1"/>
  <c r="E83" i="1"/>
  <c r="E31" i="1"/>
  <c r="J54" i="1"/>
  <c r="D77" i="1"/>
  <c r="C51" i="1"/>
  <c r="B51" i="1" s="1"/>
  <c r="D21" i="1"/>
  <c r="F44" i="1"/>
  <c r="K67" i="1"/>
  <c r="F8" i="1"/>
  <c r="D32" i="1"/>
  <c r="F56" i="1"/>
  <c r="H79" i="1"/>
  <c r="C53" i="1"/>
  <c r="B53" i="1" s="1"/>
  <c r="K70" i="1"/>
  <c r="C23" i="1"/>
  <c r="B23" i="1" s="1"/>
  <c r="L7" i="1"/>
  <c r="I31" i="1"/>
  <c r="K55" i="1"/>
  <c r="H78" i="1"/>
  <c r="G17" i="1"/>
  <c r="G40" i="1"/>
  <c r="L63" i="1"/>
  <c r="N87" i="1"/>
  <c r="K26" i="1"/>
  <c r="J72" i="1"/>
  <c r="N10" i="1"/>
  <c r="J33" i="1"/>
  <c r="G80" i="1"/>
  <c r="C59" i="1"/>
  <c r="B59" i="1" s="1"/>
  <c r="I19" i="1"/>
  <c r="F42" i="1"/>
  <c r="H65" i="1"/>
  <c r="E88" i="1"/>
  <c r="I24" i="1"/>
  <c r="D23" i="1"/>
  <c r="L46" i="1"/>
  <c r="N70" i="1"/>
  <c r="H93" i="1"/>
  <c r="H9" i="1"/>
  <c r="E32" i="1"/>
  <c r="G55" i="1"/>
  <c r="D78" i="1"/>
  <c r="K9" i="1"/>
  <c r="H32" i="1"/>
  <c r="J55" i="1"/>
  <c r="G78" i="1"/>
  <c r="D53" i="1"/>
  <c r="F29" i="1"/>
  <c r="N52" i="1"/>
  <c r="E76" i="1"/>
  <c r="L18" i="1"/>
  <c r="F41" i="1"/>
  <c r="N64" i="1"/>
  <c r="E87" i="1"/>
  <c r="L13" i="1"/>
  <c r="J38" i="1"/>
  <c r="L61" i="1"/>
  <c r="N85" i="1"/>
  <c r="K8" i="1"/>
  <c r="I32" i="1"/>
  <c r="K56" i="1"/>
  <c r="J22" i="1"/>
  <c r="G45" i="1"/>
  <c r="I69" i="1"/>
  <c r="F92" i="1"/>
  <c r="G9" i="1"/>
  <c r="G57" i="1"/>
  <c r="D80" i="1"/>
  <c r="I56" i="1"/>
  <c r="C93" i="1"/>
  <c r="B93" i="1" s="1"/>
  <c r="C56" i="1"/>
  <c r="B56" i="1" s="1"/>
  <c r="C92" i="1"/>
  <c r="B92" i="1" s="1"/>
  <c r="L72" i="1"/>
  <c r="D8" i="1"/>
  <c r="D56" i="1"/>
  <c r="F79" i="1"/>
  <c r="C72" i="1"/>
  <c r="B72" i="1" s="1"/>
  <c r="K18" i="1"/>
  <c r="H42" i="1"/>
  <c r="J65" i="1"/>
  <c r="G88" i="1"/>
  <c r="H86" i="1"/>
  <c r="I27" i="1"/>
  <c r="F50" i="1"/>
  <c r="K74" i="1"/>
  <c r="C26" i="1"/>
  <c r="B26" i="1" s="1"/>
  <c r="L11" i="1"/>
  <c r="I34" i="1"/>
  <c r="N58" i="1"/>
  <c r="E81" i="1"/>
  <c r="D20" i="1"/>
  <c r="D43" i="1"/>
  <c r="I67" i="1"/>
  <c r="F90" i="1"/>
  <c r="H59" i="1"/>
  <c r="H24" i="1"/>
  <c r="D71" i="1"/>
  <c r="C13" i="1"/>
  <c r="B13" i="1" s="1"/>
  <c r="L10" i="1"/>
  <c r="N33" i="1"/>
  <c r="H57" i="1"/>
  <c r="E80" i="1"/>
  <c r="C78" i="1"/>
  <c r="B78" i="1" s="1"/>
  <c r="D10" i="1"/>
  <c r="F33" i="1"/>
  <c r="K57" i="1"/>
  <c r="H80" i="1"/>
  <c r="K79" i="1"/>
  <c r="G31" i="1"/>
  <c r="L54" i="1"/>
  <c r="F77" i="1"/>
  <c r="C80" i="1"/>
  <c r="B80" i="1" s="1"/>
  <c r="J42" i="1"/>
  <c r="L66" i="1"/>
  <c r="F89" i="1"/>
  <c r="N16" i="1"/>
  <c r="H39" i="1"/>
  <c r="G86" i="1"/>
  <c r="L9" i="1"/>
  <c r="G34" i="1"/>
  <c r="L57" i="1"/>
  <c r="I80" i="1"/>
  <c r="C67" i="1"/>
  <c r="B67" i="1" s="1"/>
  <c r="N24" i="1"/>
  <c r="H47" i="1"/>
  <c r="G93" i="1"/>
  <c r="E11" i="1"/>
  <c r="N35" i="1"/>
  <c r="E59" i="1"/>
  <c r="E22" i="1"/>
  <c r="H50" i="1"/>
  <c r="C39" i="1"/>
  <c r="B39" i="1" s="1"/>
  <c r="K34" i="1"/>
  <c r="E57" i="1"/>
  <c r="G81" i="1"/>
  <c r="L20" i="1"/>
  <c r="F43" i="1"/>
  <c r="K66" i="1"/>
  <c r="H90" i="1"/>
  <c r="L5" i="1"/>
  <c r="J29" i="1"/>
  <c r="G52" i="1"/>
  <c r="I75" i="1"/>
  <c r="D36" i="1"/>
  <c r="L59" i="1"/>
  <c r="I82" i="1"/>
  <c r="C91" i="1"/>
  <c r="B91" i="1" s="1"/>
  <c r="K21" i="1"/>
  <c r="E45" i="1"/>
  <c r="D91" i="1"/>
  <c r="J89" i="1"/>
  <c r="I26" i="1"/>
  <c r="K49" i="1"/>
  <c r="H72" i="1"/>
  <c r="G11" i="1"/>
  <c r="D35" i="1"/>
  <c r="I58" i="1"/>
  <c r="N81" i="1"/>
  <c r="G35" i="1"/>
  <c r="L58" i="1"/>
  <c r="F81" i="1"/>
  <c r="E5" i="1"/>
  <c r="K32" i="1"/>
  <c r="G79" i="1"/>
  <c r="H20" i="1"/>
  <c r="H44" i="1"/>
  <c r="J90" i="1"/>
  <c r="D18" i="1"/>
  <c r="I41" i="1"/>
  <c r="F64" i="1"/>
  <c r="H87" i="1"/>
  <c r="H35" i="1"/>
  <c r="J58" i="1"/>
  <c r="G82" i="1"/>
  <c r="D25" i="1"/>
  <c r="L48" i="1"/>
  <c r="N72" i="1"/>
  <c r="C20" i="1"/>
  <c r="B20" i="1" s="1"/>
  <c r="I12" i="1"/>
  <c r="L37" i="1"/>
  <c r="I60" i="1"/>
  <c r="N83" i="1"/>
  <c r="L44" i="1"/>
  <c r="C54" i="1"/>
  <c r="B54" i="1" s="1"/>
  <c r="C82" i="1"/>
  <c r="B82" i="1" s="1"/>
  <c r="C88" i="1"/>
  <c r="B88" i="1" s="1"/>
  <c r="C63" i="1"/>
  <c r="B63" i="1" s="1"/>
  <c r="I52" i="1"/>
  <c r="K75" i="1"/>
  <c r="N11" i="1"/>
  <c r="J36" i="1"/>
  <c r="N59" i="1"/>
  <c r="K82" i="1"/>
  <c r="I40" i="1"/>
  <c r="J44" i="1"/>
  <c r="D68" i="1"/>
  <c r="F91" i="1"/>
  <c r="F30" i="1"/>
  <c r="E53" i="1"/>
  <c r="J77" i="1"/>
  <c r="C58" i="1"/>
  <c r="B58" i="1" s="1"/>
  <c r="F14" i="1"/>
  <c r="H37" i="1"/>
  <c r="G84" i="1"/>
  <c r="L23" i="1"/>
  <c r="I46" i="1"/>
  <c r="K69" i="1"/>
  <c r="E93" i="1"/>
  <c r="J5" i="1"/>
  <c r="G27" i="1"/>
  <c r="L51" i="1"/>
  <c r="I74" i="1"/>
  <c r="C61" i="1"/>
  <c r="B61" i="1" s="1"/>
  <c r="K13" i="1"/>
  <c r="H36" i="1"/>
  <c r="J59" i="1"/>
  <c r="D83" i="1"/>
  <c r="N13" i="1"/>
  <c r="K36" i="1"/>
  <c r="G83" i="1"/>
  <c r="N9" i="1"/>
  <c r="I33" i="1"/>
  <c r="N57" i="1"/>
  <c r="K80" i="1"/>
  <c r="C49" i="1"/>
  <c r="B49" i="1" s="1"/>
  <c r="L22" i="1"/>
  <c r="I45" i="1"/>
  <c r="F68" i="1"/>
  <c r="H92" i="1"/>
  <c r="E19" i="1"/>
  <c r="D66" i="1"/>
  <c r="I89" i="1"/>
  <c r="N12" i="1"/>
  <c r="F37" i="1"/>
  <c r="N60" i="1"/>
  <c r="H83" i="1"/>
  <c r="L28" i="1"/>
  <c r="J50" i="1"/>
  <c r="D73" i="1"/>
  <c r="J14" i="1"/>
  <c r="H38" i="1"/>
  <c r="J62" i="1"/>
  <c r="L85" i="1"/>
  <c r="F51" i="1"/>
  <c r="E30" i="1"/>
  <c r="G53" i="1"/>
  <c r="D76" i="1"/>
  <c r="C55" i="1"/>
  <c r="B55" i="1" s="1"/>
  <c r="G12" i="1"/>
  <c r="J37" i="1"/>
  <c r="G60" i="1"/>
  <c r="N84" i="1"/>
  <c r="H54" i="1"/>
  <c r="F23" i="1"/>
  <c r="K46" i="1"/>
  <c r="J92" i="1"/>
  <c r="G7" i="1"/>
  <c r="D31" i="1"/>
  <c r="F55" i="1"/>
  <c r="N78" i="1"/>
  <c r="G16" i="1"/>
  <c r="I39" i="1"/>
  <c r="F62" i="1"/>
  <c r="H85" i="1"/>
  <c r="E34" i="1"/>
  <c r="E24" i="1"/>
  <c r="J48" i="1"/>
  <c r="L71" i="1"/>
  <c r="C12" i="1"/>
  <c r="B12" i="1" s="1"/>
  <c r="K7" i="1"/>
  <c r="E29" i="1"/>
  <c r="E52" i="1"/>
  <c r="G75" i="1"/>
  <c r="L14" i="1"/>
  <c r="I38" i="1"/>
  <c r="K61" i="1"/>
  <c r="E84" i="1"/>
  <c r="D14" i="1"/>
  <c r="L38" i="1"/>
  <c r="N61" i="1"/>
  <c r="H84" i="1"/>
  <c r="G10" i="1"/>
  <c r="J35" i="1"/>
  <c r="E58" i="1"/>
  <c r="I81" i="1"/>
  <c r="E23" i="1"/>
  <c r="J47" i="1"/>
  <c r="D70" i="1"/>
  <c r="I93" i="1"/>
  <c r="N21" i="1"/>
  <c r="K44" i="1"/>
  <c r="E67" i="1"/>
  <c r="G13" i="1"/>
  <c r="D61" i="1"/>
  <c r="F85" i="1"/>
  <c r="I72" i="1"/>
  <c r="F28" i="1"/>
  <c r="K51" i="1"/>
  <c r="C36" i="1"/>
  <c r="B36" i="1" s="1"/>
  <c r="L16" i="1"/>
  <c r="F40" i="1"/>
  <c r="K63" i="1"/>
  <c r="E86" i="1"/>
  <c r="F67" i="1"/>
  <c r="C33" i="1"/>
  <c r="B33" i="1" s="1"/>
  <c r="C45" i="1"/>
  <c r="B45" i="1" s="1"/>
  <c r="C30" i="1"/>
  <c r="B30" i="1" s="1"/>
  <c r="F31" i="1"/>
  <c r="K54" i="1"/>
  <c r="E78" i="1"/>
  <c r="K14" i="1"/>
  <c r="K39" i="1"/>
  <c r="H62" i="1"/>
  <c r="J85" i="1"/>
  <c r="L76" i="1"/>
  <c r="G24" i="1"/>
  <c r="L47" i="1"/>
  <c r="N71" i="1"/>
  <c r="C9" i="1"/>
  <c r="B9" i="1" s="1"/>
  <c r="J8" i="1"/>
  <c r="E33" i="1"/>
  <c r="J56" i="1"/>
  <c r="D79" i="1"/>
  <c r="C74" i="1"/>
  <c r="B74" i="1" s="1"/>
  <c r="E17" i="1"/>
  <c r="G64" i="1"/>
  <c r="I87" i="1"/>
  <c r="E66" i="1"/>
  <c r="F26" i="1"/>
  <c r="H49" i="1"/>
  <c r="E72" i="1"/>
  <c r="E7" i="1"/>
  <c r="L30" i="1"/>
  <c r="N54" i="1"/>
  <c r="H77" i="1"/>
  <c r="C47" i="1"/>
  <c r="B47" i="1" s="1"/>
  <c r="E16" i="1"/>
  <c r="G39" i="1"/>
  <c r="D62" i="1"/>
  <c r="F86" i="1"/>
  <c r="C66" i="1"/>
  <c r="B66" i="1" s="1"/>
  <c r="H16" i="1"/>
  <c r="J39" i="1"/>
  <c r="G62" i="1"/>
  <c r="I86" i="1"/>
  <c r="K12" i="1"/>
  <c r="N36" i="1"/>
  <c r="E60" i="1"/>
  <c r="J83" i="1"/>
  <c r="C81" i="1"/>
  <c r="B81" i="1" s="1"/>
  <c r="N25" i="1"/>
  <c r="N48" i="1"/>
  <c r="E71" i="1"/>
  <c r="C17" i="1"/>
  <c r="B17" i="1" s="1"/>
  <c r="G22" i="1"/>
  <c r="L45" i="1"/>
  <c r="N69" i="1"/>
  <c r="K92" i="1"/>
  <c r="F16" i="1"/>
  <c r="K40" i="1"/>
  <c r="E63" i="1"/>
  <c r="J86" i="1"/>
  <c r="L92" i="1"/>
  <c r="G29" i="1"/>
  <c r="I53" i="1"/>
  <c r="F76" i="1"/>
  <c r="J18" i="1"/>
  <c r="G41" i="1"/>
  <c r="D64" i="1"/>
  <c r="F88" i="1"/>
  <c r="D85" i="1"/>
  <c r="D33" i="1"/>
  <c r="L56" i="1"/>
  <c r="N79" i="1"/>
  <c r="C71" i="1"/>
  <c r="B71" i="1" s="1"/>
  <c r="D17" i="1"/>
  <c r="D40" i="1"/>
  <c r="I63" i="1"/>
  <c r="K87" i="1"/>
  <c r="C22" i="1"/>
  <c r="B22" i="1" s="1"/>
  <c r="H26" i="1"/>
  <c r="J49" i="1"/>
  <c r="G72" i="1"/>
  <c r="K10" i="1"/>
  <c r="F34" i="1"/>
  <c r="K58" i="1"/>
  <c r="F18" i="1"/>
  <c r="N42" i="1"/>
  <c r="E65" i="1"/>
  <c r="G5" i="1"/>
  <c r="D27" i="1"/>
  <c r="I51" i="1"/>
  <c r="F74" i="1"/>
  <c r="C28" i="1"/>
  <c r="B28" i="1" s="1"/>
  <c r="H8" i="1"/>
  <c r="D55" i="1"/>
  <c r="L78" i="1"/>
  <c r="N17" i="1"/>
  <c r="H41" i="1"/>
  <c r="E64" i="1"/>
  <c r="G87" i="1"/>
  <c r="F17" i="1"/>
  <c r="K41" i="1"/>
  <c r="H64" i="1"/>
  <c r="J87" i="1"/>
  <c r="F13" i="1"/>
  <c r="D38" i="1"/>
  <c r="F61" i="1"/>
  <c r="K84" i="1"/>
  <c r="J26" i="1"/>
  <c r="L50" i="1"/>
  <c r="F73" i="1"/>
  <c r="H23" i="1"/>
  <c r="G70" i="1"/>
  <c r="L93" i="1"/>
  <c r="G18" i="1"/>
  <c r="L41" i="1"/>
  <c r="I64" i="1"/>
  <c r="K88" i="1"/>
  <c r="H31" i="1"/>
  <c r="G77" i="1"/>
  <c r="C52" i="1"/>
  <c r="B52" i="1" s="1"/>
  <c r="F19" i="1"/>
  <c r="E43" i="1"/>
  <c r="G89" i="1"/>
  <c r="C64" i="1"/>
  <c r="B64" i="1" s="1"/>
  <c r="C16" i="1"/>
  <c r="B16" i="1" s="1"/>
  <c r="H34" i="1"/>
  <c r="D81" i="1"/>
  <c r="H18" i="1"/>
  <c r="E41" i="1"/>
  <c r="G65" i="1"/>
  <c r="D88" i="1"/>
  <c r="F27" i="1"/>
  <c r="N50" i="1"/>
  <c r="H74" i="1"/>
  <c r="C25" i="1"/>
  <c r="B25" i="1" s="1"/>
  <c r="I11" i="1"/>
  <c r="L36" i="1"/>
  <c r="I59" i="1"/>
  <c r="F82" i="1"/>
  <c r="C90" i="1"/>
  <c r="B90" i="1" s="1"/>
  <c r="F20" i="1"/>
  <c r="L43" i="1"/>
  <c r="F66" i="1"/>
  <c r="N90" i="1"/>
  <c r="K29" i="1"/>
  <c r="D75" i="1"/>
  <c r="I10" i="1"/>
  <c r="K33" i="1"/>
  <c r="H56" i="1"/>
  <c r="D19" i="1"/>
  <c r="L42" i="1"/>
  <c r="N65" i="1"/>
  <c r="H89" i="1"/>
  <c r="L17" i="1"/>
  <c r="J19" i="1"/>
  <c r="D42" i="1"/>
  <c r="F65" i="1"/>
  <c r="K89" i="1"/>
  <c r="K16" i="1"/>
  <c r="G63" i="1"/>
  <c r="L86" i="1"/>
  <c r="N31" i="1"/>
  <c r="H28" i="1"/>
  <c r="J74" i="1"/>
  <c r="C65" i="1"/>
  <c r="B65" i="1" s="1"/>
  <c r="F25" i="1"/>
  <c r="F48" i="1"/>
  <c r="H71" i="1"/>
  <c r="C18" i="1"/>
  <c r="B18" i="1" s="1"/>
  <c r="H19" i="1"/>
  <c r="E42" i="1"/>
  <c r="G66" i="1"/>
  <c r="L89" i="1"/>
  <c r="N8" i="1"/>
  <c r="L32" i="1"/>
  <c r="N56" i="1"/>
  <c r="E79" i="1"/>
  <c r="F21" i="1"/>
  <c r="I44" i="1"/>
  <c r="N67" i="1"/>
  <c r="E91" i="1"/>
  <c r="F7" i="1"/>
  <c r="K59" i="1"/>
  <c r="H82" i="1"/>
  <c r="C87" i="1"/>
  <c r="B87" i="1" s="1"/>
  <c r="N20" i="1"/>
  <c r="N43" i="1"/>
  <c r="I66" i="1"/>
  <c r="E89" i="1"/>
  <c r="I5" i="1"/>
  <c r="J28" i="1"/>
  <c r="D52" i="1"/>
  <c r="F75" i="1"/>
  <c r="J13" i="1"/>
  <c r="E37" i="1"/>
  <c r="J61" i="1"/>
  <c r="D84" i="1"/>
  <c r="H21" i="1"/>
  <c r="J68" i="1"/>
  <c r="L91" i="1"/>
  <c r="I30" i="1"/>
  <c r="K53" i="1"/>
  <c r="E77" i="1"/>
  <c r="C44" i="1"/>
  <c r="B44" i="1" s="1"/>
  <c r="J11" i="1"/>
  <c r="L35" i="1"/>
  <c r="K81" i="1"/>
  <c r="H43" i="1"/>
  <c r="J20" i="1"/>
  <c r="J43" i="1"/>
  <c r="D67" i="1"/>
  <c r="L90" i="1"/>
  <c r="J41" i="1"/>
  <c r="G67" i="1"/>
  <c r="D90" i="1"/>
  <c r="I17" i="1"/>
  <c r="N41" i="1"/>
  <c r="K64" i="1"/>
  <c r="J57" i="1"/>
  <c r="I29" i="1"/>
  <c r="F52" i="1"/>
  <c r="H76" i="1"/>
  <c r="D50" i="1"/>
  <c r="I73" i="1"/>
  <c r="L21" i="1"/>
  <c r="N44" i="1"/>
  <c r="H67" i="1"/>
  <c r="E90" i="1"/>
  <c r="D9" i="1"/>
  <c r="J34" i="1"/>
  <c r="D57" i="1"/>
  <c r="L80" i="1"/>
  <c r="C68" i="1"/>
  <c r="B68" i="1" s="1"/>
  <c r="J46" i="1"/>
  <c r="L69" i="1"/>
  <c r="I92" i="1"/>
  <c r="I8" i="1"/>
  <c r="C69" i="1"/>
  <c r="B69" i="1" s="1"/>
  <c r="C77" i="1"/>
  <c r="B77" i="1" s="1"/>
  <c r="D60" i="1"/>
  <c r="I84" i="1"/>
  <c r="J21" i="1"/>
  <c r="G44" i="1"/>
  <c r="L68" i="1"/>
  <c r="N91" i="1"/>
  <c r="K30" i="1"/>
  <c r="J76" i="1"/>
  <c r="C41" i="1"/>
  <c r="B41" i="1" s="1"/>
  <c r="N14" i="1"/>
  <c r="F39" i="1"/>
  <c r="N62" i="1"/>
  <c r="E85" i="1"/>
  <c r="L33" i="1"/>
  <c r="I23" i="1"/>
  <c r="F46" i="1"/>
  <c r="H69" i="1"/>
  <c r="E8" i="1"/>
  <c r="J32" i="1"/>
  <c r="L55" i="1"/>
  <c r="I78" i="1"/>
  <c r="H13" i="1"/>
  <c r="E36" i="1"/>
  <c r="G59" i="1"/>
  <c r="L83" i="1"/>
  <c r="L49" i="1"/>
  <c r="F22" i="1"/>
  <c r="K45" i="1"/>
  <c r="H68" i="1"/>
  <c r="J91" i="1"/>
  <c r="N47" i="1"/>
  <c r="D22" i="1"/>
  <c r="N45" i="1"/>
  <c r="K68" i="1"/>
  <c r="G19" i="1"/>
  <c r="G42" i="1"/>
  <c r="I65" i="1"/>
  <c r="N89" i="1"/>
  <c r="E82" i="1"/>
  <c r="J31" i="1"/>
  <c r="D54" i="1"/>
  <c r="I77" i="1"/>
  <c r="N19" i="1"/>
  <c r="K28" i="1"/>
  <c r="E51" i="1"/>
  <c r="C34" i="1"/>
  <c r="B34" i="1" s="1"/>
  <c r="H22" i="1"/>
  <c r="D45" i="1"/>
  <c r="F69" i="1"/>
  <c r="N92" i="1"/>
  <c r="K35" i="1"/>
  <c r="J82" i="1"/>
  <c r="F24" i="1"/>
  <c r="K47" i="1"/>
  <c r="E70" i="1"/>
  <c r="C5" i="1"/>
  <c r="B5" i="1" s="1"/>
  <c r="E9" i="1"/>
  <c r="E62" i="1"/>
  <c r="G85" i="1"/>
  <c r="K38" i="1"/>
  <c r="K23" i="1"/>
  <c r="H46" i="1"/>
  <c r="J69" i="1"/>
  <c r="G92" i="1"/>
  <c r="L31" i="1"/>
  <c r="N55" i="1"/>
  <c r="K78" i="1"/>
  <c r="J17" i="1"/>
  <c r="J40" i="1"/>
  <c r="D63" i="1"/>
  <c r="F87" i="1"/>
  <c r="L60" i="1"/>
  <c r="G48" i="1"/>
  <c r="I71" i="1"/>
  <c r="C11" i="1"/>
  <c r="B11" i="1" s="1"/>
  <c r="F10" i="1"/>
  <c r="H33" i="1"/>
  <c r="E56" i="1"/>
  <c r="J80" i="1"/>
  <c r="C60" i="1"/>
  <c r="B60" i="1" s="1"/>
  <c r="I14" i="1"/>
  <c r="N38" i="1"/>
  <c r="H61" i="1"/>
  <c r="L65" i="1"/>
  <c r="G23" i="1"/>
  <c r="D46" i="1"/>
  <c r="F70" i="1"/>
  <c r="K93" i="1"/>
  <c r="N63" i="1"/>
  <c r="J23" i="1"/>
  <c r="G46" i="1"/>
  <c r="I70" i="1"/>
  <c r="N93" i="1"/>
  <c r="E20" i="1"/>
  <c r="E44" i="1"/>
  <c r="J67" i="1"/>
  <c r="G90" i="1"/>
  <c r="H5" i="1"/>
  <c r="N32" i="1"/>
  <c r="E55" i="1"/>
  <c r="L79" i="1"/>
  <c r="H75" i="1"/>
  <c r="L29" i="1"/>
  <c r="N53" i="1"/>
  <c r="K76" i="1"/>
  <c r="K24" i="1"/>
  <c r="E47" i="1"/>
  <c r="J70" i="1"/>
  <c r="D93" i="1"/>
  <c r="F12" i="1"/>
  <c r="I37" i="1"/>
  <c r="F60" i="1"/>
  <c r="K83" i="1"/>
  <c r="E27" i="1"/>
  <c r="G25" i="1"/>
  <c r="D48" i="1"/>
  <c r="F72" i="1"/>
  <c r="H11" i="1"/>
  <c r="C83" i="1"/>
  <c r="B83" i="1" s="1"/>
  <c r="C89" i="1"/>
  <c r="B89" i="1" s="1"/>
  <c r="L40" i="1"/>
  <c r="F63" i="1"/>
  <c r="K86" i="1"/>
  <c r="E50" i="1"/>
  <c r="D24" i="1"/>
  <c r="I47" i="1"/>
  <c r="K71" i="1"/>
  <c r="C8" i="1"/>
  <c r="B8" i="1" s="1"/>
  <c r="G8" i="1"/>
  <c r="G33" i="1"/>
  <c r="G56" i="1"/>
  <c r="I79" i="1"/>
  <c r="C57" i="1"/>
  <c r="B57" i="1" s="1"/>
  <c r="N18" i="1"/>
  <c r="K42" i="1"/>
  <c r="J88" i="1"/>
  <c r="I88" i="1"/>
  <c r="N26" i="1"/>
  <c r="E49" i="1"/>
  <c r="D11" i="1"/>
  <c r="I35" i="1"/>
  <c r="F58" i="1"/>
  <c r="H81" i="1"/>
  <c r="D39" i="1"/>
  <c r="L62" i="1"/>
  <c r="N86" i="1"/>
  <c r="F83" i="1"/>
  <c r="H25" i="1"/>
  <c r="E48" i="1"/>
  <c r="G71" i="1"/>
  <c r="C14" i="1"/>
  <c r="B14" i="1" s="1"/>
  <c r="L81" i="1"/>
  <c r="K25" i="1"/>
  <c r="H48" i="1"/>
  <c r="J71" i="1"/>
  <c r="C79" i="1"/>
  <c r="B79" i="1" s="1"/>
  <c r="I22" i="1"/>
  <c r="F45" i="1"/>
  <c r="N68" i="1"/>
  <c r="E92" i="1"/>
  <c r="F9" i="1"/>
  <c r="L34" i="1"/>
  <c r="F57" i="1"/>
  <c r="N80" i="1"/>
  <c r="G54" i="1"/>
  <c r="L77" i="1"/>
  <c r="C50" i="1"/>
  <c r="B50" i="1" s="1"/>
  <c r="L25" i="1"/>
  <c r="I48" i="1"/>
  <c r="K72" i="1"/>
  <c r="C19" i="1"/>
  <c r="B19" i="1" s="1"/>
  <c r="D13" i="1"/>
  <c r="E38" i="1"/>
  <c r="G61" i="1"/>
  <c r="I85" i="1"/>
  <c r="D69" i="1"/>
  <c r="K27" i="1"/>
  <c r="G73" i="1"/>
  <c r="C21" i="1"/>
  <c r="B21" i="1" s="1"/>
  <c r="L12" i="1"/>
  <c r="E18" i="1"/>
  <c r="D65" i="1"/>
  <c r="L88" i="1"/>
  <c r="J73" i="1"/>
  <c r="E25" i="1"/>
  <c r="G49" i="1"/>
  <c r="D72" i="1"/>
  <c r="H10" i="1"/>
  <c r="N34" i="1"/>
  <c r="H58" i="1"/>
  <c r="J81" i="1"/>
  <c r="K20" i="1"/>
  <c r="I43" i="1"/>
  <c r="N66" i="1"/>
  <c r="K90" i="1"/>
  <c r="D5" i="1"/>
  <c r="L27" i="1"/>
  <c r="I50" i="1"/>
  <c r="N74" i="1"/>
  <c r="C27" i="1"/>
  <c r="B27" i="1" s="1"/>
  <c r="E13" i="1"/>
  <c r="G36" i="1"/>
  <c r="D59" i="1"/>
  <c r="I83" i="1"/>
  <c r="C76" i="1"/>
  <c r="B76" i="1" s="1"/>
  <c r="K17" i="1"/>
  <c r="H40" i="1"/>
  <c r="D87" i="1"/>
  <c r="C86" i="1"/>
  <c r="B86" i="1" s="1"/>
  <c r="L26" i="1"/>
  <c r="N49" i="1"/>
  <c r="H73" i="1"/>
  <c r="C7" i="1"/>
  <c r="B7" i="1" s="1"/>
  <c r="D26" i="1"/>
  <c r="F49" i="1"/>
  <c r="K73" i="1"/>
  <c r="G47" i="1"/>
  <c r="L70" i="1"/>
  <c r="F93" i="1"/>
  <c r="E10" i="1"/>
  <c r="D58" i="1"/>
  <c r="L82" i="1"/>
  <c r="I7" i="1"/>
  <c r="F32" i="1"/>
  <c r="H55" i="1"/>
  <c r="J79" i="1"/>
  <c r="E26" i="1"/>
  <c r="G50" i="1"/>
  <c r="L73" i="1"/>
  <c r="I16" i="1"/>
  <c r="N40" i="1"/>
  <c r="H63" i="1"/>
  <c r="C70" i="1"/>
  <c r="B70" i="1" s="1"/>
  <c r="I28" i="1"/>
  <c r="N51" i="1"/>
  <c r="E75" i="1"/>
  <c r="C29" i="1"/>
  <c r="B29" i="1" s="1"/>
  <c r="C84" i="1"/>
  <c r="B84" i="1" s="1"/>
  <c r="I20" i="1"/>
  <c r="K43" i="1"/>
  <c r="H66" i="1"/>
  <c r="H91" i="1"/>
  <c r="H27" i="1"/>
  <c r="K50" i="1"/>
  <c r="E73" i="1"/>
  <c r="C24" i="1"/>
  <c r="B24" i="1" s="1"/>
  <c r="F11" i="1"/>
  <c r="F59" i="1"/>
  <c r="N82" i="1"/>
  <c r="C73" i="1"/>
  <c r="B73" i="1" s="1"/>
  <c r="E21" i="1"/>
  <c r="J45" i="1"/>
  <c r="G68" i="1"/>
  <c r="I91" i="1"/>
  <c r="J52" i="1"/>
  <c r="L75" i="1"/>
  <c r="G14" i="1"/>
  <c r="K37" i="1"/>
  <c r="E61" i="1"/>
  <c r="J84" i="1"/>
  <c r="L19" i="1"/>
  <c r="I42" i="1"/>
  <c r="K65" i="1"/>
  <c r="H88" i="1"/>
  <c r="J27" i="1"/>
  <c r="D51" i="1"/>
  <c r="L74" i="1"/>
  <c r="C46" i="1"/>
  <c r="B46" i="1" s="1"/>
  <c r="G51" i="1"/>
  <c r="D74" i="1"/>
  <c r="C85" i="1"/>
  <c r="B85" i="1" s="1"/>
  <c r="I25" i="1"/>
  <c r="K48" i="1"/>
  <c r="C32" i="1"/>
  <c r="B32" i="1" s="1"/>
  <c r="E12" i="1"/>
  <c r="F36" i="1"/>
  <c r="H60" i="1"/>
  <c r="I9" i="1"/>
  <c r="D34" i="1"/>
  <c r="I57" i="1"/>
  <c r="F80" i="1"/>
  <c r="I21" i="1"/>
  <c r="N28" i="1"/>
  <c r="H51" i="1"/>
  <c r="E74" i="1"/>
  <c r="C35" i="1"/>
  <c r="B35" i="1" s="1"/>
  <c r="I18" i="1"/>
  <c r="D41" i="1"/>
  <c r="L64" i="1"/>
  <c r="N88" i="1"/>
  <c r="J30" i="1"/>
  <c r="L53" i="1"/>
  <c r="I76" i="1"/>
  <c r="C37" i="1"/>
  <c r="B37" i="1" s="1"/>
  <c r="M9" i="1" l="1"/>
  <c r="M25" i="1"/>
  <c r="M14" i="1"/>
  <c r="M77" i="1"/>
  <c r="M42" i="1"/>
  <c r="M34" i="1"/>
  <c r="M47" i="1"/>
  <c r="M43" i="1"/>
  <c r="M62" i="1"/>
  <c r="M4" i="1"/>
  <c r="M61" i="1"/>
  <c r="M60" i="1"/>
  <c r="M7" i="1"/>
  <c r="M58" i="1"/>
  <c r="M13" i="1"/>
  <c r="M39" i="1"/>
  <c r="M50" i="1"/>
  <c r="M11" i="1"/>
  <c r="M69" i="1"/>
  <c r="M72" i="1"/>
  <c r="M70" i="1"/>
  <c r="M15" i="1"/>
  <c r="M18" i="1"/>
  <c r="M91" i="1"/>
  <c r="M19" i="1"/>
  <c r="M92" i="1"/>
  <c r="M41" i="1"/>
  <c r="M71" i="1"/>
  <c r="M16" i="1"/>
  <c r="M33" i="1"/>
  <c r="M54" i="1"/>
  <c r="M21" i="1"/>
  <c r="M82" i="1"/>
  <c r="M73" i="1"/>
  <c r="M12" i="1"/>
  <c r="M48" i="1"/>
  <c r="M6" i="1"/>
  <c r="M65" i="1"/>
  <c r="M17" i="1"/>
  <c r="M84" i="1"/>
  <c r="M67" i="1"/>
  <c r="M57" i="1"/>
  <c r="M87" i="1"/>
  <c r="M40" i="1"/>
  <c r="M27" i="1"/>
  <c r="M79" i="1"/>
  <c r="M74" i="1"/>
  <c r="M44" i="1"/>
  <c r="M64" i="1"/>
  <c r="M52" i="1"/>
  <c r="M5" i="1"/>
  <c r="M22" i="1"/>
  <c r="M76" i="1"/>
  <c r="M31" i="1"/>
  <c r="M46" i="1"/>
  <c r="M24" i="1"/>
  <c r="M66" i="1"/>
  <c r="M78" i="1"/>
  <c r="M26" i="1"/>
  <c r="M55" i="1"/>
  <c r="M30" i="1"/>
  <c r="M80" i="1"/>
  <c r="M28" i="1"/>
  <c r="M8" i="1"/>
  <c r="M45" i="1"/>
  <c r="M38" i="1"/>
  <c r="M20" i="1"/>
  <c r="M56" i="1"/>
  <c r="M86" i="1"/>
  <c r="M29" i="1"/>
  <c r="M93" i="1"/>
  <c r="M59" i="1"/>
  <c r="M88" i="1"/>
  <c r="M83" i="1"/>
  <c r="M49" i="1"/>
  <c r="M63" i="1"/>
  <c r="M68" i="1"/>
  <c r="M36" i="1"/>
  <c r="M81" i="1"/>
  <c r="M53" i="1"/>
  <c r="M32" i="1"/>
  <c r="M90" i="1"/>
  <c r="M37" i="1"/>
  <c r="M75" i="1"/>
  <c r="M10" i="1"/>
  <c r="M51" i="1"/>
  <c r="M85" i="1"/>
  <c r="M89" i="1"/>
  <c r="M23" i="1"/>
  <c r="M35" i="1"/>
  <c r="S8" i="10"/>
  <c r="S7" i="10"/>
  <c r="S6" i="10"/>
  <c r="S5" i="1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<sst xmlns="http://schemas.openxmlformats.org/spreadsheetml/2006/main" count="1054" uniqueCount="159">
  <si>
    <t>Nr.</t>
  </si>
  <si>
    <t>Dalībnieks</t>
  </si>
  <si>
    <t>Klubs</t>
  </si>
  <si>
    <t>Pilsēta</t>
  </si>
  <si>
    <t>Grupa</t>
  </si>
  <si>
    <t>Dominika Strupīte</t>
  </si>
  <si>
    <t>MJC „Praktiskās estētikas skola"</t>
  </si>
  <si>
    <t>Rīga</t>
  </si>
  <si>
    <t>Timurs Stepanovs</t>
  </si>
  <si>
    <t>Traverss</t>
  </si>
  <si>
    <t>Riga</t>
  </si>
  <si>
    <t>Pjotrs Borisoglebskis</t>
  </si>
  <si>
    <t>Toms Rozenblats</t>
  </si>
  <si>
    <t>Babīte</t>
  </si>
  <si>
    <t>Rūta Rozenblate</t>
  </si>
  <si>
    <t>Henriete Ziediņa</t>
  </si>
  <si>
    <t>Rebeka Kobitjeva</t>
  </si>
  <si>
    <t>Elektra Angelina Juzlenko</t>
  </si>
  <si>
    <t>Felīcija Ennija Juzlenko</t>
  </si>
  <si>
    <t>Kira Solomaha</t>
  </si>
  <si>
    <t>Marats Iskrovs</t>
  </si>
  <si>
    <t>Daniils Nurgaļejevs</t>
  </si>
  <si>
    <t>Matvejs Murinovs</t>
  </si>
  <si>
    <t>Miroslavs Jamņickis</t>
  </si>
  <si>
    <t>Ksenija Antipina</t>
  </si>
  <si>
    <t>Vladimirs Pētersons</t>
  </si>
  <si>
    <t>Aleksejs Suļimovs</t>
  </si>
  <si>
    <t>Marjana Lazorkina</t>
  </si>
  <si>
    <t>Annija Novicka</t>
  </si>
  <si>
    <t>Laura Valtmane</t>
  </si>
  <si>
    <t>Edvards Vilks</t>
  </si>
  <si>
    <t>Oskars Kigitovičs</t>
  </si>
  <si>
    <t>Virsotne</t>
  </si>
  <si>
    <t>Medemciems</t>
  </si>
  <si>
    <t>Bruno Kigitovičs</t>
  </si>
  <si>
    <t>Glorija Krasikova</t>
  </si>
  <si>
    <t>Roberts Krasikovs</t>
  </si>
  <si>
    <t>Polina Kendenkova</t>
  </si>
  <si>
    <t>Mihails Kisels</t>
  </si>
  <si>
    <t>Adrians Vīksna</t>
  </si>
  <si>
    <t>-</t>
  </si>
  <si>
    <t>Baloži</t>
  </si>
  <si>
    <t>Bruno Funka</t>
  </si>
  <si>
    <t>Ēriks Rogovecs</t>
  </si>
  <si>
    <t>Albina Galicka</t>
  </si>
  <si>
    <t>Pavels Borisoglebskis</t>
  </si>
  <si>
    <t>Herberts Eglītis</t>
  </si>
  <si>
    <t>Adrians Silkāns</t>
  </si>
  <si>
    <t>MJC „Praktiskās estētikas skola”</t>
  </si>
  <si>
    <t>Ralfs Daniels Biezais</t>
  </si>
  <si>
    <t>Ernests Lejiņš</t>
  </si>
  <si>
    <t>Sofija Kazaka</t>
  </si>
  <si>
    <t>Marija Antipina</t>
  </si>
  <si>
    <t>Olivers Novickis</t>
  </si>
  <si>
    <t>Jurijs Pritkovs</t>
  </si>
  <si>
    <t>Daniels Vītols</t>
  </si>
  <si>
    <t>Ikšķile</t>
  </si>
  <si>
    <t>Dāvids Vītols</t>
  </si>
  <si>
    <t>Undīne Indrijaite</t>
  </si>
  <si>
    <t>Rūta Ozoliņa</t>
  </si>
  <si>
    <t>Eduards Kalniņš</t>
  </si>
  <si>
    <t>Arsenijs Kurahtanovs</t>
  </si>
  <si>
    <t>Sofija Miļuhina</t>
  </si>
  <si>
    <t>Martins Korenevskis</t>
  </si>
  <si>
    <t>Raivis Rubiķis</t>
  </si>
  <si>
    <t>Elizabete Vecmane</t>
  </si>
  <si>
    <t>Alberts Reķis</t>
  </si>
  <si>
    <t>Krišjānis Strods</t>
  </si>
  <si>
    <t>Taisija Lescenko</t>
  </si>
  <si>
    <t>Dārta Tumanova</t>
  </si>
  <si>
    <t>Nellija Ose</t>
  </si>
  <si>
    <t>Aliona Domaradzka</t>
  </si>
  <si>
    <t>Georgs Mūrnieks</t>
  </si>
  <si>
    <t>Novadnieki</t>
  </si>
  <si>
    <t>Saldus</t>
  </si>
  <si>
    <t>Aleksandrs Mūrnieks</t>
  </si>
  <si>
    <t>Terēze Irbe</t>
  </si>
  <si>
    <t>Keita Ose</t>
  </si>
  <si>
    <t>Valts Sīmanis</t>
  </si>
  <si>
    <t>Katrīna Rudzīte</t>
  </si>
  <si>
    <t>Pēteris Barlo</t>
  </si>
  <si>
    <t>Jēkabs Mūrnieks</t>
  </si>
  <si>
    <t>Alise Blumbaha</t>
  </si>
  <si>
    <t>Elīza Blumbaha</t>
  </si>
  <si>
    <t>Elīza Gabriela Lūse</t>
  </si>
  <si>
    <t>Nikolajs Serjogins</t>
  </si>
  <si>
    <t>Mikuss Dilāns</t>
  </si>
  <si>
    <t>Estere Ankrava</t>
  </si>
  <si>
    <t>Justīne Ieviņa-Sutugova</t>
  </si>
  <si>
    <t>FBC Sika</t>
  </si>
  <si>
    <t>Jēkabs Jaudzems</t>
  </si>
  <si>
    <t>Filips Patmalnieks</t>
  </si>
  <si>
    <t>Reinis Balodis</t>
  </si>
  <si>
    <t>Hugo Rušiņš</t>
  </si>
  <si>
    <t>Reinis Ojārs Bērtulsons</t>
  </si>
  <si>
    <t>Ivans Morozs</t>
  </si>
  <si>
    <t>Falkors</t>
  </si>
  <si>
    <t>Elza Klīdzēja</t>
  </si>
  <si>
    <t>Artjoms Fomičevs</t>
  </si>
  <si>
    <t>Zane Amēlija Sīpola</t>
  </si>
  <si>
    <t>SIKA FBC</t>
  </si>
  <si>
    <t>Damirs Berjoza</t>
  </si>
  <si>
    <t>PES</t>
  </si>
  <si>
    <t>Aleksejs Stepanovs</t>
  </si>
  <si>
    <t>Henrijs Vilks</t>
  </si>
  <si>
    <t>Samaksāja</t>
  </si>
  <si>
    <t>+</t>
  </si>
  <si>
    <t xml:space="preserve">Gustavs Puriņš </t>
  </si>
  <si>
    <t>Reičela Kobitjeva</t>
  </si>
  <si>
    <t xml:space="preserve">Mykhailo Pashkov </t>
  </si>
  <si>
    <t>E</t>
  </si>
  <si>
    <t>H</t>
  </si>
  <si>
    <t>D</t>
  </si>
  <si>
    <t>Hm</t>
  </si>
  <si>
    <t>Dzimums</t>
  </si>
  <si>
    <t>Vieta</t>
  </si>
  <si>
    <t>Piezīmes</t>
  </si>
  <si>
    <t>Dzim</t>
  </si>
  <si>
    <t>Laiks KOPĀ</t>
  </si>
  <si>
    <t>PUNKTI KOPĀ</t>
  </si>
  <si>
    <t>P</t>
  </si>
  <si>
    <t>L</t>
  </si>
  <si>
    <t>S</t>
  </si>
  <si>
    <t>V</t>
  </si>
  <si>
    <t>P.VIETA</t>
  </si>
  <si>
    <t>L.VIETA</t>
  </si>
  <si>
    <t>JN "Junda"</t>
  </si>
  <si>
    <t>Arina Aleksjeva</t>
  </si>
  <si>
    <t>Jelgava</t>
  </si>
  <si>
    <t>Eva Dorbe</t>
  </si>
  <si>
    <t>Amēlija Patmalniece</t>
  </si>
  <si>
    <t>Brigita Buša</t>
  </si>
  <si>
    <t>Jasmīna Patmalniece</t>
  </si>
  <si>
    <t>Bruno Bušs</t>
  </si>
  <si>
    <t>Enija Pētersone</t>
  </si>
  <si>
    <t>Daniela Aleksejeva</t>
  </si>
  <si>
    <t>Ernests Dumpis</t>
  </si>
  <si>
    <t>2010-2011</t>
  </si>
  <si>
    <t>2012-2013</t>
  </si>
  <si>
    <t xml:space="preserve">2014 &lt; </t>
  </si>
  <si>
    <t>2008-2009</t>
  </si>
  <si>
    <t>Rene Rau</t>
  </si>
  <si>
    <t>Skala</t>
  </si>
  <si>
    <t>Fedors Laviss</t>
  </si>
  <si>
    <t>Elizabete Detlova</t>
  </si>
  <si>
    <t>VIETA</t>
  </si>
  <si>
    <t>Vieta ja nulles</t>
  </si>
  <si>
    <t>Ir uz vietas</t>
  </si>
  <si>
    <t>IR</t>
  </si>
  <si>
    <t>NAV</t>
  </si>
  <si>
    <t>Ernests Graudiņš</t>
  </si>
  <si>
    <t>Haralds Dambergs</t>
  </si>
  <si>
    <t>Bella Ezeriņa</t>
  </si>
  <si>
    <t>Yaroslav Bublii</t>
  </si>
  <si>
    <t>Anastasia Denisenko</t>
  </si>
  <si>
    <t xml:space="preserve">BJC "Rīgas Skolenu pils" </t>
  </si>
  <si>
    <t>BJC "Rīgas Skolenu pils"/BJC "Laimīte"</t>
  </si>
  <si>
    <t>BJC Daugmale</t>
  </si>
  <si>
    <t>BJC "Laimīte"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</si>
</sst>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hidden="1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Protection="1"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" fillId="2" borderId="31" xfId="0" applyFont="1" applyFill="1" applyBorder="1" applyAlignment="1" applyProtection="1">
      <alignment horizontal="center" vertical="center" shrinkToFit="1"/>
      <protection hidden="1"/>
    </xf>
    <xf numFmtId="0" fontId="4" fillId="3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shrinkToFit="1"/>
      <protection hidden="1"/>
    </xf>
    <xf numFmtId="0" fontId="2" fillId="0" borderId="1" xfId="0" applyFont="1" applyBorder="1" applyProtection="1">
      <protection locked="0"/>
    </xf>
    <xf numFmtId="0" fontId="2" fillId="2" borderId="3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64" fontId="2" fillId="2" borderId="37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 shrinkToFit="1"/>
      <protection hidden="1"/>
    </xf>
    <xf numFmtId="164" fontId="2" fillId="2" borderId="19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20" xfId="0" applyFont="1" applyFill="1" applyBorder="1" applyAlignment="1" applyProtection="1">
      <alignment horizontal="center" vertical="center" shrinkToFit="1"/>
      <protection hidden="1"/>
    </xf>
    <xf numFmtId="0" fontId="1" fillId="5" borderId="26" xfId="0" applyFont="1" applyFill="1" applyBorder="1" applyAlignment="1" applyProtection="1">
      <alignment horizontal="center" vertical="center"/>
      <protection locked="0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shrinkToFit="1"/>
      <protection hidden="1"/>
    </xf>
    <xf numFmtId="0" fontId="1" fillId="2" borderId="0" xfId="0" applyFont="1" applyFill="1" applyAlignment="1" applyProtection="1">
      <alignment horizontal="center" vertical="center" shrinkToFi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shrinkToFit="1"/>
      <protection hidden="1"/>
    </xf>
    <xf numFmtId="0" fontId="5" fillId="2" borderId="0" xfId="0" applyFont="1" applyFill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center" vertical="center" shrinkToFit="1"/>
      <protection hidden="1"/>
    </xf>
    <xf numFmtId="164" fontId="2" fillId="2" borderId="0" xfId="0" applyNumberFormat="1" applyFont="1" applyFill="1" applyAlignment="1" applyProtection="1">
      <alignment horizontal="center" vertical="center" shrinkToFit="1"/>
      <protection hidden="1"/>
    </xf>
    <xf numFmtId="0" fontId="2" fillId="2" borderId="31" xfId="0" applyFont="1" applyFill="1" applyBorder="1" applyAlignment="1" applyProtection="1">
      <alignment horizontal="center" shrinkToFit="1"/>
      <protection hidden="1"/>
    </xf>
    <xf numFmtId="164" fontId="2" fillId="2" borderId="28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 shrinkToFit="1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164" fontId="4" fillId="2" borderId="0" xfId="0" applyNumberFormat="1" applyFont="1" applyFill="1" applyAlignment="1" applyProtection="1">
      <alignment horizontal="center" vertical="center" shrinkToFit="1"/>
      <protection hidden="1"/>
    </xf>
    <xf numFmtId="0" fontId="4" fillId="2" borderId="0" xfId="0" applyFont="1" applyFill="1" applyAlignment="1" applyProtection="1">
      <alignment horizontal="center" shrinkToFit="1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6" borderId="19" xfId="0" applyFont="1" applyFill="1" applyBorder="1" applyAlignment="1" applyProtection="1">
      <alignment shrinkToFit="1"/>
      <protection hidden="1"/>
    </xf>
    <xf numFmtId="0" fontId="2" fillId="6" borderId="17" xfId="0" applyFont="1" applyFill="1" applyBorder="1" applyAlignment="1" applyProtection="1">
      <alignment horizontal="center" vertical="center" shrinkToFit="1"/>
      <protection hidden="1"/>
    </xf>
    <xf numFmtId="164" fontId="2" fillId="6" borderId="19" xfId="0" applyNumberFormat="1" applyFont="1" applyFill="1" applyBorder="1" applyAlignment="1" applyProtection="1">
      <alignment horizontal="center" vertical="center" shrinkToFit="1"/>
      <protection hidden="1"/>
    </xf>
    <xf numFmtId="0" fontId="2" fillId="6" borderId="20" xfId="0" applyFont="1" applyFill="1" applyBorder="1" applyAlignment="1" applyProtection="1">
      <alignment horizontal="center" vertical="center" shrinkToFit="1"/>
      <protection hidden="1"/>
    </xf>
    <xf numFmtId="0" fontId="2" fillId="6" borderId="31" xfId="0" applyFont="1" applyFill="1" applyBorder="1" applyAlignment="1" applyProtection="1">
      <alignment horizontal="center" shrinkToFit="1"/>
      <protection hidden="1"/>
    </xf>
    <xf numFmtId="164" fontId="2" fillId="6" borderId="28" xfId="0" applyNumberFormat="1" applyFont="1" applyFill="1" applyBorder="1" applyAlignment="1" applyProtection="1">
      <alignment horizontal="center" vertical="center" shrinkToFit="1"/>
      <protection hidden="1"/>
    </xf>
    <xf numFmtId="0" fontId="1" fillId="6" borderId="31" xfId="0" applyFont="1" applyFill="1" applyBorder="1" applyAlignment="1" applyProtection="1">
      <alignment horizontal="center" vertical="center" shrinkToFit="1"/>
      <protection hidden="1"/>
    </xf>
    <xf numFmtId="0" fontId="2" fillId="6" borderId="12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shrinkToFit="1"/>
      <protection hidden="1"/>
    </xf>
    <xf numFmtId="0" fontId="2" fillId="6" borderId="5" xfId="0" applyFont="1" applyFill="1" applyBorder="1" applyAlignment="1" applyProtection="1">
      <alignment horizontal="center" vertical="center" shrinkToFit="1"/>
      <protection hidden="1"/>
    </xf>
    <xf numFmtId="164" fontId="2" fillId="6" borderId="7" xfId="0" applyNumberFormat="1" applyFont="1" applyFill="1" applyBorder="1" applyAlignment="1" applyProtection="1">
      <alignment horizontal="center" vertical="center" shrinkToFit="1"/>
      <protection hidden="1"/>
    </xf>
    <xf numFmtId="0" fontId="2" fillId="6" borderId="11" xfId="0" applyFont="1" applyFill="1" applyBorder="1" applyAlignment="1" applyProtection="1">
      <alignment horizontal="center" vertical="center" shrinkToFit="1"/>
      <protection hidden="1"/>
    </xf>
    <xf numFmtId="164" fontId="2" fillId="6" borderId="9" xfId="0" applyNumberFormat="1" applyFont="1" applyFill="1" applyBorder="1" applyAlignment="1" applyProtection="1">
      <alignment horizontal="center" vertical="center" shrinkToFit="1"/>
      <protection hidden="1"/>
    </xf>
    <xf numFmtId="0" fontId="2" fillId="6" borderId="32" xfId="0" applyFont="1" applyFill="1" applyBorder="1" applyAlignment="1" applyProtection="1">
      <alignment horizontal="center" shrinkToFit="1"/>
      <protection hidden="1"/>
    </xf>
    <xf numFmtId="164" fontId="2" fillId="6" borderId="39" xfId="0" applyNumberFormat="1" applyFont="1" applyFill="1" applyBorder="1" applyAlignment="1" applyProtection="1">
      <alignment horizontal="center" vertical="center" shrinkToFit="1"/>
      <protection hidden="1"/>
    </xf>
    <xf numFmtId="0" fontId="1" fillId="6" borderId="32" xfId="0" applyFont="1" applyFill="1" applyBorder="1" applyAlignment="1" applyProtection="1">
      <alignment horizontal="center" vertical="center" shrinkToFit="1"/>
      <protection hidden="1"/>
    </xf>
    <xf numFmtId="0" fontId="2" fillId="6" borderId="13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shrinkToFit="1"/>
      <protection hidden="1"/>
    </xf>
    <xf numFmtId="0" fontId="2" fillId="6" borderId="18" xfId="0" applyFont="1" applyFill="1" applyBorder="1" applyAlignment="1" applyProtection="1">
      <alignment shrinkToFit="1"/>
      <protection hidden="1"/>
    </xf>
    <xf numFmtId="0" fontId="2" fillId="6" borderId="6" xfId="0" applyFont="1" applyFill="1" applyBorder="1" applyAlignment="1" applyProtection="1">
      <alignment shrinkToFit="1"/>
      <protection hidden="1"/>
    </xf>
    <xf numFmtId="0" fontId="2" fillId="7" borderId="3" xfId="0" applyFont="1" applyFill="1" applyBorder="1" applyAlignment="1" applyProtection="1">
      <alignment horizontal="center" vertical="center"/>
      <protection hidden="1"/>
    </xf>
    <xf numFmtId="0" fontId="2" fillId="7" borderId="18" xfId="0" applyFont="1" applyFill="1" applyBorder="1" applyAlignment="1" applyProtection="1">
      <alignment shrinkToFit="1"/>
      <protection hidden="1"/>
    </xf>
    <xf numFmtId="0" fontId="2" fillId="7" borderId="19" xfId="0" applyFont="1" applyFill="1" applyBorder="1" applyAlignment="1" applyProtection="1">
      <alignment shrinkToFit="1"/>
      <protection hidden="1"/>
    </xf>
    <xf numFmtId="0" fontId="2" fillId="7" borderId="17" xfId="0" applyFont="1" applyFill="1" applyBorder="1" applyAlignment="1" applyProtection="1">
      <alignment horizontal="center" vertical="center" shrinkToFit="1"/>
      <protection hidden="1"/>
    </xf>
    <xf numFmtId="164" fontId="2" fillId="7" borderId="19" xfId="0" applyNumberFormat="1" applyFont="1" applyFill="1" applyBorder="1" applyAlignment="1" applyProtection="1">
      <alignment horizontal="center" vertical="center" shrinkToFit="1"/>
      <protection hidden="1"/>
    </xf>
    <xf numFmtId="0" fontId="2" fillId="7" borderId="20" xfId="0" applyFont="1" applyFill="1" applyBorder="1" applyAlignment="1" applyProtection="1">
      <alignment horizontal="center" vertical="center" shrinkToFit="1"/>
      <protection hidden="1"/>
    </xf>
    <xf numFmtId="0" fontId="2" fillId="7" borderId="31" xfId="0" applyFont="1" applyFill="1" applyBorder="1" applyAlignment="1" applyProtection="1">
      <alignment horizontal="center" shrinkToFit="1"/>
      <protection hidden="1"/>
    </xf>
    <xf numFmtId="164" fontId="2" fillId="7" borderId="28" xfId="0" applyNumberFormat="1" applyFont="1" applyFill="1" applyBorder="1" applyAlignment="1" applyProtection="1">
      <alignment horizontal="center" vertical="center" shrinkToFit="1"/>
      <protection hidden="1"/>
    </xf>
    <xf numFmtId="0" fontId="1" fillId="7" borderId="31" xfId="0" applyFont="1" applyFill="1" applyBorder="1" applyAlignment="1" applyProtection="1">
      <alignment horizontal="center" vertical="center" shrinkToFit="1"/>
      <protection hidden="1"/>
    </xf>
    <xf numFmtId="0" fontId="2" fillId="7" borderId="12" xfId="0" applyFont="1" applyFill="1" applyBorder="1" applyProtection="1"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hidden="1"/>
    </xf>
    <xf numFmtId="164" fontId="2" fillId="2" borderId="40" xfId="0" applyNumberFormat="1" applyFont="1" applyFill="1" applyBorder="1" applyProtection="1"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164" fontId="2" fillId="2" borderId="35" xfId="0" applyNumberFormat="1" applyFont="1" applyFill="1" applyBorder="1" applyProtection="1">
      <protection hidden="1"/>
    </xf>
    <xf numFmtId="0" fontId="2" fillId="2" borderId="18" xfId="0" applyFont="1" applyFill="1" applyBorder="1" applyAlignment="1" applyProtection="1">
      <alignment shrinkToFit="1"/>
      <protection locked="0"/>
    </xf>
    <xf numFmtId="0" fontId="2" fillId="2" borderId="1" xfId="0" applyFont="1" applyFill="1" applyBorder="1" applyAlignment="1" applyProtection="1">
      <alignment shrinkToFit="1"/>
      <protection locked="0"/>
    </xf>
    <xf numFmtId="0" fontId="6" fillId="4" borderId="1" xfId="0" applyFont="1" applyFill="1" applyBorder="1" applyAlignment="1" applyProtection="1">
      <alignment shrinkToFit="1"/>
      <protection locked="0"/>
    </xf>
    <xf numFmtId="0" fontId="2" fillId="7" borderId="5" xfId="0" applyFont="1" applyFill="1" applyBorder="1" applyAlignment="1" applyProtection="1">
      <alignment horizontal="center" vertical="center"/>
      <protection hidden="1"/>
    </xf>
    <xf numFmtId="0" fontId="2" fillId="7" borderId="6" xfId="0" applyFont="1" applyFill="1" applyBorder="1" applyAlignment="1" applyProtection="1">
      <alignment shrinkToFit="1"/>
      <protection hidden="1"/>
    </xf>
    <xf numFmtId="0" fontId="2" fillId="7" borderId="9" xfId="0" applyFont="1" applyFill="1" applyBorder="1" applyAlignment="1" applyProtection="1">
      <alignment shrinkToFit="1"/>
      <protection hidden="1"/>
    </xf>
    <xf numFmtId="0" fontId="2" fillId="7" borderId="5" xfId="0" applyFont="1" applyFill="1" applyBorder="1" applyAlignment="1" applyProtection="1">
      <alignment horizontal="center" vertical="center" shrinkToFit="1"/>
      <protection hidden="1"/>
    </xf>
    <xf numFmtId="164" fontId="2" fillId="7" borderId="7" xfId="0" applyNumberFormat="1" applyFont="1" applyFill="1" applyBorder="1" applyAlignment="1" applyProtection="1">
      <alignment horizontal="center" vertical="center" shrinkToFit="1"/>
      <protection hidden="1"/>
    </xf>
    <xf numFmtId="0" fontId="2" fillId="7" borderId="11" xfId="0" applyFont="1" applyFill="1" applyBorder="1" applyAlignment="1" applyProtection="1">
      <alignment horizontal="center" vertical="center" shrinkToFit="1"/>
      <protection hidden="1"/>
    </xf>
    <xf numFmtId="164" fontId="2" fillId="7" borderId="9" xfId="0" applyNumberFormat="1" applyFont="1" applyFill="1" applyBorder="1" applyAlignment="1" applyProtection="1">
      <alignment horizontal="center" vertical="center" shrinkToFit="1"/>
      <protection hidden="1"/>
    </xf>
    <xf numFmtId="0" fontId="2" fillId="7" borderId="32" xfId="0" applyFont="1" applyFill="1" applyBorder="1" applyAlignment="1" applyProtection="1">
      <alignment horizontal="center" shrinkToFit="1"/>
      <protection hidden="1"/>
    </xf>
    <xf numFmtId="164" fontId="2" fillId="7" borderId="39" xfId="0" applyNumberFormat="1" applyFont="1" applyFill="1" applyBorder="1" applyAlignment="1" applyProtection="1">
      <alignment horizontal="center" vertical="center" shrinkToFit="1"/>
      <protection hidden="1"/>
    </xf>
    <xf numFmtId="0" fontId="1" fillId="7" borderId="32" xfId="0" applyFont="1" applyFill="1" applyBorder="1" applyAlignment="1" applyProtection="1">
      <alignment horizontal="center" vertical="center" shrinkToFit="1"/>
      <protection hidden="1"/>
    </xf>
    <xf numFmtId="0" fontId="2" fillId="7" borderId="13" xfId="0" applyFont="1" applyFill="1" applyBorder="1" applyProtection="1">
      <protection locked="0"/>
    </xf>
    <xf numFmtId="0" fontId="2" fillId="2" borderId="17" xfId="0" applyFont="1" applyFill="1" applyBorder="1"/>
    <xf numFmtId="0" fontId="7" fillId="2" borderId="1" xfId="0" applyFont="1" applyFill="1" applyBorder="1" applyAlignment="1" applyProtection="1">
      <alignment shrinkToFi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A204"/>
  <sheetViews>
    <sheetView zoomScaleNormal="100" zoomScaleSheetLayoutView="70" workbookViewId="0">
      <selection activeCell="C26" sqref="C26"/>
    </sheetView>
  </sheetViews>
  <sheetFormatPr defaultColWidth="8.85546875" defaultRowHeight="15.75" x14ac:dyDescent="0.25"/>
  <cols>
    <col min="1" max="1" width="4.5703125" style="11" customWidth="1"/>
    <col min="2" max="2" width="22" style="11" bestFit="1" customWidth="1"/>
    <col min="3" max="3" width="30.7109375" style="11" bestFit="1" customWidth="1"/>
    <col min="4" max="4" width="11.28515625" style="12" bestFit="1" customWidth="1"/>
    <col min="5" max="5" width="8.5703125" style="11" customWidth="1"/>
    <col min="6" max="6" width="10" style="12" customWidth="1"/>
    <col min="7" max="7" width="8.85546875" style="12"/>
    <col min="8" max="8" width="4" style="11" customWidth="1"/>
    <col min="9" max="9" width="11.7109375" style="11" bestFit="1" customWidth="1"/>
    <col min="10" max="10" width="4.140625" style="11" customWidth="1"/>
    <col min="11" max="11" width="11.7109375" style="11" bestFit="1" customWidth="1"/>
    <col min="12" max="12" width="4" style="11" customWidth="1"/>
    <col min="13" max="13" width="11.7109375" style="11" bestFit="1" customWidth="1"/>
    <col min="14" max="14" width="4" style="11" customWidth="1"/>
    <col min="15" max="15" width="12.42578125" style="11" bestFit="1" customWidth="1"/>
    <col min="16" max="16" width="10.140625" style="11" customWidth="1"/>
    <col min="17" max="17" width="12.42578125" style="11" bestFit="1" customWidth="1"/>
    <col min="18" max="21" width="8.85546875" style="11"/>
    <col min="22" max="22" width="11.28515625" style="11" bestFit="1" customWidth="1"/>
    <col min="23" max="16384" width="8.85546875" style="11"/>
  </cols>
  <sheetData>
    <row r="1" spans="1:27" ht="16.5" thickBot="1" x14ac:dyDescent="0.3"/>
    <row r="2" spans="1:27" ht="16.5" thickBot="1" x14ac:dyDescent="0.3">
      <c r="A2" s="19"/>
      <c r="B2" s="19"/>
      <c r="C2" s="19"/>
      <c r="D2" s="20"/>
      <c r="E2" s="19"/>
      <c r="F2" s="20"/>
      <c r="G2" s="20"/>
      <c r="H2" s="136">
        <v>1</v>
      </c>
      <c r="I2" s="137"/>
      <c r="J2" s="136">
        <v>2</v>
      </c>
      <c r="K2" s="138"/>
      <c r="L2" s="136">
        <v>3</v>
      </c>
      <c r="M2" s="137"/>
      <c r="N2" s="136">
        <v>4</v>
      </c>
      <c r="O2" s="137"/>
      <c r="P2" s="51"/>
      <c r="Q2" s="51"/>
    </row>
    <row r="3" spans="1:27" ht="33" thickTop="1" thickBot="1" x14ac:dyDescent="0.3">
      <c r="A3" s="5" t="s">
        <v>0</v>
      </c>
      <c r="B3" s="2" t="s">
        <v>1</v>
      </c>
      <c r="C3" s="2" t="s">
        <v>2</v>
      </c>
      <c r="D3" s="2" t="s">
        <v>105</v>
      </c>
      <c r="E3" s="2" t="s">
        <v>3</v>
      </c>
      <c r="F3" s="52" t="s">
        <v>114</v>
      </c>
      <c r="G3" s="6" t="s">
        <v>4</v>
      </c>
      <c r="H3" s="5" t="s">
        <v>120</v>
      </c>
      <c r="I3" s="6" t="s">
        <v>121</v>
      </c>
      <c r="J3" s="1" t="s">
        <v>120</v>
      </c>
      <c r="K3" s="3" t="s">
        <v>121</v>
      </c>
      <c r="L3" s="5" t="s">
        <v>120</v>
      </c>
      <c r="M3" s="6" t="s">
        <v>121</v>
      </c>
      <c r="N3" s="5" t="s">
        <v>120</v>
      </c>
      <c r="O3" s="3" t="s">
        <v>121</v>
      </c>
      <c r="P3" s="9" t="s">
        <v>119</v>
      </c>
      <c r="Q3" s="115" t="s">
        <v>118</v>
      </c>
      <c r="R3" s="114" t="s">
        <v>147</v>
      </c>
      <c r="S3" s="23"/>
    </row>
    <row r="4" spans="1:27" ht="16.5" thickBot="1" x14ac:dyDescent="0.3">
      <c r="A4" s="49">
        <v>1</v>
      </c>
      <c r="B4" s="120" t="s">
        <v>47</v>
      </c>
      <c r="C4" s="120" t="s">
        <v>48</v>
      </c>
      <c r="D4" s="49" t="s">
        <v>106</v>
      </c>
      <c r="E4" s="48" t="s">
        <v>7</v>
      </c>
      <c r="F4" s="49" t="s">
        <v>123</v>
      </c>
      <c r="G4" s="50" t="s">
        <v>110</v>
      </c>
      <c r="H4" s="134">
        <v>10</v>
      </c>
      <c r="I4" s="56">
        <v>5.6712962962962956E-4</v>
      </c>
      <c r="J4" s="47">
        <v>10</v>
      </c>
      <c r="K4" s="53">
        <v>6.8287037037037025E-4</v>
      </c>
      <c r="L4" s="46">
        <v>2</v>
      </c>
      <c r="M4" s="56">
        <v>5.4398148148148144E-4</v>
      </c>
      <c r="N4" s="46">
        <v>0</v>
      </c>
      <c r="O4" s="53">
        <v>1.1574074074074073E-4</v>
      </c>
      <c r="P4" s="116">
        <f t="shared" ref="P4" si="0">IF(B4=$B$2,"",SUM(H4+J4+L4+N4))</f>
        <v>22</v>
      </c>
      <c r="Q4" s="117">
        <f t="shared" ref="Q4" si="1">IF(B4=$B$2,"",I4+K4+M4+O4)</f>
        <v>1.9097222222222219E-3</v>
      </c>
      <c r="R4" s="49" t="s">
        <v>148</v>
      </c>
      <c r="S4" s="38" t="str" cm="1">
        <f t="array" ref="S4:S8">_xlfn.UNIQUE(G4:G203)</f>
        <v>E</v>
      </c>
      <c r="AA4" s="11" t="s">
        <v>148</v>
      </c>
    </row>
    <row r="5" spans="1:27" x14ac:dyDescent="0.25">
      <c r="A5" s="22">
        <v>2</v>
      </c>
      <c r="B5" s="121" t="s">
        <v>82</v>
      </c>
      <c r="C5" s="121" t="s">
        <v>9</v>
      </c>
      <c r="D5" s="22" t="s">
        <v>106</v>
      </c>
      <c r="E5" s="21" t="s">
        <v>7</v>
      </c>
      <c r="F5" s="49" t="s">
        <v>122</v>
      </c>
      <c r="G5" s="39" t="s">
        <v>111</v>
      </c>
      <c r="H5" s="43">
        <v>10</v>
      </c>
      <c r="I5" s="57">
        <v>1.0185185185185186E-3</v>
      </c>
      <c r="J5" s="41">
        <v>10</v>
      </c>
      <c r="K5" s="54">
        <v>1.4699074074074074E-3</v>
      </c>
      <c r="L5" s="42">
        <v>8</v>
      </c>
      <c r="M5" s="57">
        <v>2.0601851851851853E-3</v>
      </c>
      <c r="N5" s="42">
        <v>2</v>
      </c>
      <c r="O5" s="54">
        <v>6.3657407407407402E-4</v>
      </c>
      <c r="P5" s="116">
        <f t="shared" ref="P5:P36" si="2">IF(B5=$B$2,"",SUM(H5+J5+L5+N5))</f>
        <v>30</v>
      </c>
      <c r="Q5" s="117">
        <f t="shared" ref="Q5:Q36" si="3">IF(B5=$B$2,"",I5+K5+M5+O5)</f>
        <v>5.185185185185185E-3</v>
      </c>
      <c r="R5" s="22" t="s">
        <v>148</v>
      </c>
      <c r="S5" s="38" t="str">
        <v>H</v>
      </c>
      <c r="U5" s="33" t="s">
        <v>112</v>
      </c>
      <c r="V5" s="30" t="s">
        <v>140</v>
      </c>
      <c r="AA5" s="11" t="s">
        <v>149</v>
      </c>
    </row>
    <row r="6" spans="1:27" x14ac:dyDescent="0.25">
      <c r="A6" s="22">
        <v>3</v>
      </c>
      <c r="B6" s="121" t="s">
        <v>66</v>
      </c>
      <c r="C6" s="121" t="s">
        <v>157</v>
      </c>
      <c r="D6" s="22" t="s">
        <v>106</v>
      </c>
      <c r="E6" s="21" t="s">
        <v>7</v>
      </c>
      <c r="F6" s="49" t="s">
        <v>123</v>
      </c>
      <c r="G6" s="39" t="s">
        <v>110</v>
      </c>
      <c r="H6" s="43">
        <v>10</v>
      </c>
      <c r="I6" s="57">
        <v>3.1250000000000001E-4</v>
      </c>
      <c r="J6" s="41">
        <v>10</v>
      </c>
      <c r="K6" s="54">
        <v>5.3240740740740744E-4</v>
      </c>
      <c r="L6" s="42">
        <v>10</v>
      </c>
      <c r="M6" s="57">
        <v>9.7222222222222209E-4</v>
      </c>
      <c r="N6" s="42">
        <v>10</v>
      </c>
      <c r="O6" s="54">
        <v>2.0486111111111113E-3</v>
      </c>
      <c r="P6" s="116">
        <f t="shared" si="2"/>
        <v>40</v>
      </c>
      <c r="Q6" s="117">
        <f t="shared" si="3"/>
        <v>3.8657407407407408E-3</v>
      </c>
      <c r="R6" s="22" t="s">
        <v>148</v>
      </c>
      <c r="S6" s="38" t="str">
        <v>D</v>
      </c>
      <c r="U6" s="34" t="s">
        <v>110</v>
      </c>
      <c r="V6" s="31" t="s">
        <v>137</v>
      </c>
    </row>
    <row r="7" spans="1:27" x14ac:dyDescent="0.25">
      <c r="A7" s="22">
        <v>4</v>
      </c>
      <c r="B7" s="121" t="s">
        <v>44</v>
      </c>
      <c r="C7" s="121" t="s">
        <v>9</v>
      </c>
      <c r="D7" s="22" t="s">
        <v>106</v>
      </c>
      <c r="E7" s="21" t="s">
        <v>7</v>
      </c>
      <c r="F7" s="49" t="s">
        <v>122</v>
      </c>
      <c r="G7" s="39" t="s">
        <v>110</v>
      </c>
      <c r="H7" s="42">
        <v>10</v>
      </c>
      <c r="I7" s="57">
        <v>1.1921296296296296E-3</v>
      </c>
      <c r="J7" s="41">
        <v>9</v>
      </c>
      <c r="K7" s="54">
        <v>1.8171296296296297E-3</v>
      </c>
      <c r="L7" s="42">
        <v>1</v>
      </c>
      <c r="M7" s="57"/>
      <c r="N7" s="42">
        <v>2</v>
      </c>
      <c r="O7" s="54">
        <v>9.4907407407407408E-4</v>
      </c>
      <c r="P7" s="116">
        <f t="shared" si="2"/>
        <v>22</v>
      </c>
      <c r="Q7" s="117">
        <f t="shared" si="3"/>
        <v>3.9583333333333337E-3</v>
      </c>
      <c r="R7" s="22" t="s">
        <v>148</v>
      </c>
      <c r="S7" s="38" t="str">
        <v>Hm</v>
      </c>
      <c r="U7" s="34" t="s">
        <v>111</v>
      </c>
      <c r="V7" s="31" t="s">
        <v>138</v>
      </c>
    </row>
    <row r="8" spans="1:27" ht="16.5" thickBot="1" x14ac:dyDescent="0.3">
      <c r="A8" s="22">
        <v>5</v>
      </c>
      <c r="B8" s="121" t="s">
        <v>71</v>
      </c>
      <c r="C8" s="121" t="s">
        <v>6</v>
      </c>
      <c r="D8" s="22" t="s">
        <v>106</v>
      </c>
      <c r="E8" s="21" t="s">
        <v>7</v>
      </c>
      <c r="F8" s="49" t="s">
        <v>122</v>
      </c>
      <c r="G8" s="39" t="s">
        <v>112</v>
      </c>
      <c r="H8" s="42">
        <v>0</v>
      </c>
      <c r="I8" s="57">
        <v>3.2407407407407406E-4</v>
      </c>
      <c r="J8" s="41">
        <v>0</v>
      </c>
      <c r="K8" s="54">
        <v>4.8611111111111104E-4</v>
      </c>
      <c r="L8" s="42">
        <v>0</v>
      </c>
      <c r="M8" s="57">
        <v>3.0092592592592595E-4</v>
      </c>
      <c r="N8" s="42">
        <v>0</v>
      </c>
      <c r="O8" s="54">
        <v>0</v>
      </c>
      <c r="P8" s="116">
        <f t="shared" si="2"/>
        <v>0</v>
      </c>
      <c r="Q8" s="117">
        <f t="shared" si="3"/>
        <v>1.1111111111111109E-3</v>
      </c>
      <c r="R8" s="22" t="s">
        <v>148</v>
      </c>
      <c r="S8" s="38">
        <v>0</v>
      </c>
      <c r="U8" s="35" t="s">
        <v>113</v>
      </c>
      <c r="V8" s="32" t="s">
        <v>139</v>
      </c>
    </row>
    <row r="9" spans="1:27" x14ac:dyDescent="0.25">
      <c r="A9" s="22">
        <v>6</v>
      </c>
      <c r="B9" s="121" t="s">
        <v>130</v>
      </c>
      <c r="C9" s="121" t="s">
        <v>32</v>
      </c>
      <c r="D9" s="22" t="s">
        <v>106</v>
      </c>
      <c r="E9" s="21" t="s">
        <v>7</v>
      </c>
      <c r="F9" s="49" t="s">
        <v>122</v>
      </c>
      <c r="G9" s="39" t="s">
        <v>112</v>
      </c>
      <c r="H9" s="42">
        <v>10</v>
      </c>
      <c r="I9" s="57">
        <v>6.5995370370370372E-4</v>
      </c>
      <c r="J9" s="41">
        <v>10</v>
      </c>
      <c r="K9" s="54">
        <v>1.1458333333333333E-3</v>
      </c>
      <c r="L9" s="42">
        <v>10</v>
      </c>
      <c r="M9" s="57">
        <v>1.2268518518518518E-3</v>
      </c>
      <c r="N9" s="42">
        <v>3</v>
      </c>
      <c r="O9" s="54">
        <v>3.9351851851851852E-4</v>
      </c>
      <c r="P9" s="116">
        <f t="shared" si="2"/>
        <v>33</v>
      </c>
      <c r="Q9" s="117">
        <f t="shared" si="3"/>
        <v>3.4261574074074073E-3</v>
      </c>
      <c r="R9" s="22" t="s">
        <v>148</v>
      </c>
      <c r="S9" s="38"/>
    </row>
    <row r="10" spans="1:27" x14ac:dyDescent="0.25">
      <c r="A10" s="22">
        <v>7</v>
      </c>
      <c r="B10" s="121" t="s">
        <v>26</v>
      </c>
      <c r="C10" s="121" t="s">
        <v>9</v>
      </c>
      <c r="D10" s="22" t="s">
        <v>106</v>
      </c>
      <c r="E10" s="21" t="s">
        <v>7</v>
      </c>
      <c r="F10" s="49" t="s">
        <v>123</v>
      </c>
      <c r="G10" s="39" t="s">
        <v>110</v>
      </c>
      <c r="H10" s="43"/>
      <c r="I10" s="57"/>
      <c r="J10" s="41"/>
      <c r="K10" s="54"/>
      <c r="L10" s="42"/>
      <c r="M10" s="57"/>
      <c r="N10" s="42"/>
      <c r="O10" s="54"/>
      <c r="P10" s="116">
        <f t="shared" si="2"/>
        <v>0</v>
      </c>
      <c r="Q10" s="117">
        <f t="shared" si="3"/>
        <v>0</v>
      </c>
      <c r="R10" s="22" t="s">
        <v>149</v>
      </c>
      <c r="S10" s="4"/>
    </row>
    <row r="11" spans="1:27" x14ac:dyDescent="0.25">
      <c r="A11" s="22">
        <v>8</v>
      </c>
      <c r="B11" s="121" t="s">
        <v>28</v>
      </c>
      <c r="C11" s="121" t="s">
        <v>157</v>
      </c>
      <c r="D11" s="22" t="s">
        <v>106</v>
      </c>
      <c r="E11" s="21" t="s">
        <v>7</v>
      </c>
      <c r="F11" s="49" t="s">
        <v>122</v>
      </c>
      <c r="G11" s="39" t="s">
        <v>112</v>
      </c>
      <c r="H11" s="42">
        <v>10</v>
      </c>
      <c r="I11" s="57">
        <v>4.2824074074074075E-4</v>
      </c>
      <c r="J11" s="41">
        <v>10</v>
      </c>
      <c r="K11" s="54">
        <v>4.7453703703703704E-4</v>
      </c>
      <c r="L11" s="42">
        <v>10</v>
      </c>
      <c r="M11" s="57">
        <v>5.7870370370370378E-4</v>
      </c>
      <c r="N11" s="42">
        <v>10</v>
      </c>
      <c r="O11" s="54">
        <v>7.5231481481481471E-4</v>
      </c>
      <c r="P11" s="116">
        <f t="shared" si="2"/>
        <v>40</v>
      </c>
      <c r="Q11" s="117">
        <f t="shared" si="3"/>
        <v>2.2337962962962962E-3</v>
      </c>
      <c r="R11" s="22" t="s">
        <v>148</v>
      </c>
      <c r="S11" s="4"/>
    </row>
    <row r="12" spans="1:27" x14ac:dyDescent="0.25">
      <c r="A12" s="22">
        <v>9</v>
      </c>
      <c r="B12" s="121" t="s">
        <v>154</v>
      </c>
      <c r="C12" s="121" t="s">
        <v>96</v>
      </c>
      <c r="D12" s="22" t="s">
        <v>106</v>
      </c>
      <c r="E12" s="21" t="s">
        <v>7</v>
      </c>
      <c r="F12" s="49" t="s">
        <v>122</v>
      </c>
      <c r="G12" s="39" t="s">
        <v>111</v>
      </c>
      <c r="H12" s="43">
        <v>1</v>
      </c>
      <c r="I12" s="57">
        <v>1.1921296296296296E-3</v>
      </c>
      <c r="J12" s="41">
        <v>3</v>
      </c>
      <c r="K12" s="54">
        <v>1.3310185185185185E-3</v>
      </c>
      <c r="L12" s="42">
        <v>2</v>
      </c>
      <c r="M12" s="57">
        <v>1.0300925925925926E-3</v>
      </c>
      <c r="N12" s="42">
        <v>0</v>
      </c>
      <c r="O12" s="54">
        <v>3.4722222222222222E-5</v>
      </c>
      <c r="P12" s="116">
        <f t="shared" si="2"/>
        <v>6</v>
      </c>
      <c r="Q12" s="117">
        <f t="shared" si="3"/>
        <v>3.5879629629629625E-3</v>
      </c>
      <c r="R12" s="22" t="s">
        <v>148</v>
      </c>
      <c r="S12" s="4"/>
    </row>
    <row r="13" spans="1:27" x14ac:dyDescent="0.25">
      <c r="A13" s="22">
        <v>10</v>
      </c>
      <c r="B13" s="121" t="s">
        <v>127</v>
      </c>
      <c r="C13" s="121" t="s">
        <v>126</v>
      </c>
      <c r="D13" s="22" t="s">
        <v>106</v>
      </c>
      <c r="E13" s="21" t="s">
        <v>128</v>
      </c>
      <c r="F13" s="49" t="s">
        <v>122</v>
      </c>
      <c r="G13" s="39" t="s">
        <v>112</v>
      </c>
      <c r="H13" s="42">
        <v>10</v>
      </c>
      <c r="I13" s="57">
        <v>1.5393518518518519E-3</v>
      </c>
      <c r="J13" s="41">
        <v>2</v>
      </c>
      <c r="K13" s="54">
        <v>2.6620370370370372E-4</v>
      </c>
      <c r="L13" s="42">
        <v>0</v>
      </c>
      <c r="M13" s="57">
        <v>4.2824074074074075E-4</v>
      </c>
      <c r="N13" s="42">
        <v>0</v>
      </c>
      <c r="O13" s="54">
        <v>0</v>
      </c>
      <c r="P13" s="116">
        <f t="shared" si="2"/>
        <v>12</v>
      </c>
      <c r="Q13" s="117">
        <f t="shared" si="3"/>
        <v>2.2337962962962962E-3</v>
      </c>
      <c r="R13" s="22" t="s">
        <v>148</v>
      </c>
      <c r="S13" s="19"/>
    </row>
    <row r="14" spans="1:27" x14ac:dyDescent="0.25">
      <c r="A14" s="22">
        <v>11</v>
      </c>
      <c r="B14" s="122" t="s">
        <v>135</v>
      </c>
      <c r="C14" s="121" t="s">
        <v>126</v>
      </c>
      <c r="D14" s="22" t="s">
        <v>106</v>
      </c>
      <c r="E14" s="29" t="s">
        <v>128</v>
      </c>
      <c r="F14" s="49" t="s">
        <v>122</v>
      </c>
      <c r="G14" s="39" t="s">
        <v>111</v>
      </c>
      <c r="H14" s="42">
        <v>0</v>
      </c>
      <c r="I14" s="57">
        <v>2.3148148148148147E-5</v>
      </c>
      <c r="J14" s="41">
        <v>1</v>
      </c>
      <c r="K14" s="54">
        <v>9.2592592592592588E-5</v>
      </c>
      <c r="L14" s="42">
        <v>0</v>
      </c>
      <c r="M14" s="57">
        <v>1.1574074074074073E-4</v>
      </c>
      <c r="N14" s="42">
        <v>2</v>
      </c>
      <c r="O14" s="54">
        <v>3.3564814814814812E-4</v>
      </c>
      <c r="P14" s="116">
        <f t="shared" si="2"/>
        <v>3</v>
      </c>
      <c r="Q14" s="117">
        <f t="shared" si="3"/>
        <v>5.6712962962962956E-4</v>
      </c>
      <c r="R14" s="22" t="s">
        <v>148</v>
      </c>
      <c r="S14" s="19"/>
    </row>
    <row r="15" spans="1:27" x14ac:dyDescent="0.25">
      <c r="A15" s="22">
        <v>12</v>
      </c>
      <c r="B15" s="121" t="s">
        <v>97</v>
      </c>
      <c r="C15" s="121" t="s">
        <v>32</v>
      </c>
      <c r="D15" s="22" t="s">
        <v>106</v>
      </c>
      <c r="E15" s="21" t="s">
        <v>7</v>
      </c>
      <c r="F15" s="49" t="s">
        <v>122</v>
      </c>
      <c r="G15" s="39" t="s">
        <v>112</v>
      </c>
      <c r="H15" s="42">
        <v>10</v>
      </c>
      <c r="I15" s="57">
        <v>4.3055555555555555E-4</v>
      </c>
      <c r="J15" s="41">
        <v>10</v>
      </c>
      <c r="K15" s="54">
        <v>6.8287037037037025E-4</v>
      </c>
      <c r="L15" s="42">
        <v>10</v>
      </c>
      <c r="M15" s="57">
        <v>1.0416666666666667E-3</v>
      </c>
      <c r="N15" s="42">
        <v>9</v>
      </c>
      <c r="O15" s="54">
        <v>1.0648148148148147E-3</v>
      </c>
      <c r="P15" s="116">
        <f t="shared" si="2"/>
        <v>39</v>
      </c>
      <c r="Q15" s="117">
        <f t="shared" si="3"/>
        <v>3.2199074074074066E-3</v>
      </c>
      <c r="R15" s="22" t="s">
        <v>148</v>
      </c>
      <c r="S15" s="19"/>
    </row>
    <row r="16" spans="1:27" x14ac:dyDescent="0.25">
      <c r="A16" s="22">
        <v>13</v>
      </c>
      <c r="B16" s="121" t="s">
        <v>16</v>
      </c>
      <c r="C16" s="121" t="s">
        <v>157</v>
      </c>
      <c r="D16" s="22" t="s">
        <v>106</v>
      </c>
      <c r="E16" s="21" t="s">
        <v>7</v>
      </c>
      <c r="F16" s="49" t="s">
        <v>122</v>
      </c>
      <c r="G16" s="39" t="s">
        <v>112</v>
      </c>
      <c r="H16" s="42">
        <v>10</v>
      </c>
      <c r="I16" s="57">
        <v>4.6956018518518522E-4</v>
      </c>
      <c r="J16" s="41">
        <v>10</v>
      </c>
      <c r="K16" s="54">
        <v>4.9768518518518521E-4</v>
      </c>
      <c r="L16" s="42">
        <v>10</v>
      </c>
      <c r="M16" s="57">
        <v>7.5231481481481471E-4</v>
      </c>
      <c r="N16" s="42">
        <v>8</v>
      </c>
      <c r="O16" s="54">
        <v>7.407407407407407E-4</v>
      </c>
      <c r="P16" s="116">
        <f t="shared" si="2"/>
        <v>38</v>
      </c>
      <c r="Q16" s="117">
        <f t="shared" si="3"/>
        <v>2.4603009259259257E-3</v>
      </c>
      <c r="R16" s="22" t="s">
        <v>148</v>
      </c>
      <c r="S16" s="19"/>
    </row>
    <row r="17" spans="1:19" x14ac:dyDescent="0.25">
      <c r="A17" s="22">
        <v>14</v>
      </c>
      <c r="B17" s="121" t="s">
        <v>99</v>
      </c>
      <c r="C17" s="121" t="s">
        <v>100</v>
      </c>
      <c r="D17" s="22" t="s">
        <v>106</v>
      </c>
      <c r="E17" s="21" t="s">
        <v>7</v>
      </c>
      <c r="F17" s="49" t="s">
        <v>122</v>
      </c>
      <c r="G17" s="39" t="s">
        <v>112</v>
      </c>
      <c r="H17" s="42">
        <v>10</v>
      </c>
      <c r="I17" s="57">
        <v>7.175925925925927E-4</v>
      </c>
      <c r="J17" s="41">
        <v>2</v>
      </c>
      <c r="K17" s="54">
        <v>3.5879629629629635E-4</v>
      </c>
      <c r="L17" s="42">
        <v>1</v>
      </c>
      <c r="M17" s="57">
        <v>0</v>
      </c>
      <c r="N17" s="42">
        <v>4</v>
      </c>
      <c r="O17" s="54">
        <v>2.4305555555555552E-4</v>
      </c>
      <c r="P17" s="116">
        <f t="shared" si="2"/>
        <v>17</v>
      </c>
      <c r="Q17" s="117">
        <f t="shared" si="3"/>
        <v>1.3194444444444447E-3</v>
      </c>
      <c r="R17" s="22" t="s">
        <v>148</v>
      </c>
      <c r="S17" s="19"/>
    </row>
    <row r="18" spans="1:19" x14ac:dyDescent="0.25">
      <c r="A18" s="22">
        <v>15</v>
      </c>
      <c r="B18" s="121" t="s">
        <v>152</v>
      </c>
      <c r="C18" s="121" t="s">
        <v>157</v>
      </c>
      <c r="D18" s="22" t="s">
        <v>106</v>
      </c>
      <c r="E18" s="21" t="s">
        <v>7</v>
      </c>
      <c r="F18" s="49" t="s">
        <v>122</v>
      </c>
      <c r="G18" s="39" t="s">
        <v>113</v>
      </c>
      <c r="H18" s="43">
        <v>10</v>
      </c>
      <c r="I18" s="57"/>
      <c r="J18" s="41">
        <v>1</v>
      </c>
      <c r="K18" s="54">
        <v>1.5972222222222221E-3</v>
      </c>
      <c r="L18" s="42">
        <v>10</v>
      </c>
      <c r="M18" s="57">
        <v>1.8402777777777777E-3</v>
      </c>
      <c r="N18" s="42">
        <v>8</v>
      </c>
      <c r="O18" s="54">
        <v>2.0833333333333333E-3</v>
      </c>
      <c r="P18" s="116">
        <f t="shared" si="2"/>
        <v>29</v>
      </c>
      <c r="Q18" s="117">
        <f t="shared" si="3"/>
        <v>5.5208333333333325E-3</v>
      </c>
      <c r="R18" s="22" t="s">
        <v>148</v>
      </c>
      <c r="S18" s="19"/>
    </row>
    <row r="19" spans="1:19" x14ac:dyDescent="0.25">
      <c r="A19" s="22">
        <v>16</v>
      </c>
      <c r="B19" s="121" t="s">
        <v>131</v>
      </c>
      <c r="C19" s="121" t="s">
        <v>126</v>
      </c>
      <c r="D19" s="22" t="s">
        <v>106</v>
      </c>
      <c r="E19" s="21" t="s">
        <v>128</v>
      </c>
      <c r="F19" s="49" t="s">
        <v>122</v>
      </c>
      <c r="G19" s="39" t="s">
        <v>110</v>
      </c>
      <c r="H19" s="42">
        <v>6</v>
      </c>
      <c r="I19" s="57">
        <v>1.2152777777777778E-3</v>
      </c>
      <c r="J19" s="41">
        <v>8</v>
      </c>
      <c r="K19" s="54">
        <v>1.4004629629629629E-3</v>
      </c>
      <c r="L19" s="42">
        <v>1</v>
      </c>
      <c r="M19" s="57"/>
      <c r="N19" s="42">
        <v>1</v>
      </c>
      <c r="O19" s="54"/>
      <c r="P19" s="116">
        <f t="shared" si="2"/>
        <v>16</v>
      </c>
      <c r="Q19" s="117">
        <f t="shared" si="3"/>
        <v>2.6157407407407405E-3</v>
      </c>
      <c r="R19" s="22" t="s">
        <v>148</v>
      </c>
      <c r="S19" s="19"/>
    </row>
    <row r="20" spans="1:19" x14ac:dyDescent="0.25">
      <c r="A20" s="22">
        <v>17</v>
      </c>
      <c r="B20" s="121" t="s">
        <v>51</v>
      </c>
      <c r="C20" s="121" t="s">
        <v>158</v>
      </c>
      <c r="D20" s="22"/>
      <c r="E20" s="21" t="s">
        <v>7</v>
      </c>
      <c r="F20" s="49" t="s">
        <v>122</v>
      </c>
      <c r="G20" s="39" t="s">
        <v>112</v>
      </c>
      <c r="H20" s="42"/>
      <c r="I20" s="57"/>
      <c r="J20" s="41"/>
      <c r="K20" s="54"/>
      <c r="L20" s="42"/>
      <c r="M20" s="57"/>
      <c r="N20" s="42"/>
      <c r="O20" s="54"/>
      <c r="P20" s="116">
        <f t="shared" si="2"/>
        <v>0</v>
      </c>
      <c r="Q20" s="117">
        <f t="shared" si="3"/>
        <v>0</v>
      </c>
      <c r="R20" s="22" t="s">
        <v>149</v>
      </c>
      <c r="S20" s="19"/>
    </row>
    <row r="21" spans="1:19" x14ac:dyDescent="0.25">
      <c r="A21" s="22">
        <v>18</v>
      </c>
      <c r="B21" s="121" t="s">
        <v>75</v>
      </c>
      <c r="C21" s="121" t="s">
        <v>73</v>
      </c>
      <c r="D21" s="22" t="s">
        <v>106</v>
      </c>
      <c r="E21" s="21" t="s">
        <v>74</v>
      </c>
      <c r="F21" s="49" t="s">
        <v>123</v>
      </c>
      <c r="G21" s="39" t="s">
        <v>112</v>
      </c>
      <c r="H21" s="43">
        <v>10</v>
      </c>
      <c r="I21" s="57">
        <v>3.0277777777777779E-4</v>
      </c>
      <c r="J21" s="41">
        <v>10</v>
      </c>
      <c r="K21" s="54">
        <v>5.2083333333333333E-4</v>
      </c>
      <c r="L21" s="42">
        <v>10</v>
      </c>
      <c r="M21" s="57">
        <v>9.1435185185185185E-4</v>
      </c>
      <c r="N21" s="42">
        <v>10</v>
      </c>
      <c r="O21" s="54">
        <v>5.4398148148148144E-4</v>
      </c>
      <c r="P21" s="116">
        <f t="shared" si="2"/>
        <v>40</v>
      </c>
      <c r="Q21" s="117">
        <f t="shared" si="3"/>
        <v>2.2819444444444441E-3</v>
      </c>
      <c r="R21" s="22" t="s">
        <v>148</v>
      </c>
      <c r="S21" s="19"/>
    </row>
    <row r="22" spans="1:19" x14ac:dyDescent="0.25">
      <c r="A22" s="22">
        <v>19</v>
      </c>
      <c r="B22" s="121" t="s">
        <v>34</v>
      </c>
      <c r="C22" s="121" t="s">
        <v>32</v>
      </c>
      <c r="D22" s="22" t="s">
        <v>106</v>
      </c>
      <c r="E22" s="21" t="s">
        <v>33</v>
      </c>
      <c r="F22" s="49" t="s">
        <v>123</v>
      </c>
      <c r="G22" s="39" t="s">
        <v>113</v>
      </c>
      <c r="H22" s="43">
        <v>10</v>
      </c>
      <c r="I22" s="57">
        <v>6.9444444444444447E-4</v>
      </c>
      <c r="J22" s="41">
        <v>10</v>
      </c>
      <c r="K22" s="54">
        <v>1.25E-3</v>
      </c>
      <c r="L22" s="42">
        <v>10</v>
      </c>
      <c r="M22" s="57">
        <v>1.0763888888888889E-3</v>
      </c>
      <c r="N22" s="42">
        <v>10</v>
      </c>
      <c r="O22" s="54">
        <v>6.9444444444444447E-4</v>
      </c>
      <c r="P22" s="116">
        <f t="shared" si="2"/>
        <v>40</v>
      </c>
      <c r="Q22" s="117">
        <f t="shared" si="3"/>
        <v>3.7152777777777778E-3</v>
      </c>
      <c r="R22" s="22" t="s">
        <v>148</v>
      </c>
      <c r="S22" s="19"/>
    </row>
    <row r="23" spans="1:19" x14ac:dyDescent="0.25">
      <c r="A23" s="22">
        <v>20</v>
      </c>
      <c r="B23" s="121" t="s">
        <v>101</v>
      </c>
      <c r="C23" s="121" t="s">
        <v>102</v>
      </c>
      <c r="D23" s="22" t="s">
        <v>106</v>
      </c>
      <c r="E23" s="21" t="s">
        <v>7</v>
      </c>
      <c r="F23" s="49" t="s">
        <v>123</v>
      </c>
      <c r="G23" s="39" t="s">
        <v>110</v>
      </c>
      <c r="H23" s="43">
        <v>10</v>
      </c>
      <c r="I23" s="57">
        <v>9.2592592592592585E-4</v>
      </c>
      <c r="J23" s="41">
        <v>10</v>
      </c>
      <c r="K23" s="54">
        <v>1.0879629629629629E-3</v>
      </c>
      <c r="L23" s="42">
        <v>3</v>
      </c>
      <c r="M23" s="57">
        <v>9.1435185185185185E-4</v>
      </c>
      <c r="N23" s="42">
        <v>2</v>
      </c>
      <c r="O23" s="54">
        <v>6.5972222222222213E-4</v>
      </c>
      <c r="P23" s="116">
        <f t="shared" si="2"/>
        <v>25</v>
      </c>
      <c r="Q23" s="117">
        <f t="shared" si="3"/>
        <v>3.5879629629629629E-3</v>
      </c>
      <c r="R23" s="22" t="s">
        <v>148</v>
      </c>
      <c r="S23" s="19"/>
    </row>
    <row r="24" spans="1:19" x14ac:dyDescent="0.25">
      <c r="A24" s="22">
        <v>21</v>
      </c>
      <c r="B24" s="121" t="s">
        <v>69</v>
      </c>
      <c r="C24" s="121" t="s">
        <v>157</v>
      </c>
      <c r="D24" s="22" t="s">
        <v>106</v>
      </c>
      <c r="E24" s="21" t="s">
        <v>7</v>
      </c>
      <c r="F24" s="49" t="s">
        <v>122</v>
      </c>
      <c r="G24" s="39" t="s">
        <v>111</v>
      </c>
      <c r="H24" s="42">
        <v>1</v>
      </c>
      <c r="I24" s="57">
        <v>2.1064814814814813E-3</v>
      </c>
      <c r="J24" s="41">
        <v>6</v>
      </c>
      <c r="K24" s="54">
        <v>1.3541666666666667E-3</v>
      </c>
      <c r="L24" s="42">
        <v>0</v>
      </c>
      <c r="M24" s="57">
        <v>0</v>
      </c>
      <c r="N24" s="42">
        <v>0</v>
      </c>
      <c r="O24" s="54">
        <v>0</v>
      </c>
      <c r="P24" s="116">
        <f t="shared" si="2"/>
        <v>7</v>
      </c>
      <c r="Q24" s="117">
        <f t="shared" si="3"/>
        <v>3.460648148148148E-3</v>
      </c>
      <c r="R24" s="22" t="s">
        <v>148</v>
      </c>
      <c r="S24" s="19"/>
    </row>
    <row r="25" spans="1:19" x14ac:dyDescent="0.25">
      <c r="A25" s="22">
        <v>22</v>
      </c>
      <c r="B25" s="121" t="s">
        <v>55</v>
      </c>
      <c r="C25" s="121" t="s">
        <v>157</v>
      </c>
      <c r="D25" s="22" t="s">
        <v>106</v>
      </c>
      <c r="E25" s="21" t="s">
        <v>56</v>
      </c>
      <c r="F25" s="49" t="s">
        <v>123</v>
      </c>
      <c r="G25" s="39" t="s">
        <v>110</v>
      </c>
      <c r="H25" s="43">
        <v>6</v>
      </c>
      <c r="I25" s="57">
        <v>1.1226851851851851E-3</v>
      </c>
      <c r="J25" s="41">
        <v>10</v>
      </c>
      <c r="K25" s="54">
        <v>1.3078703703703705E-3</v>
      </c>
      <c r="L25" s="42">
        <v>2</v>
      </c>
      <c r="M25" s="57"/>
      <c r="N25" s="42">
        <v>0</v>
      </c>
      <c r="O25" s="54">
        <v>2.4305555555555552E-4</v>
      </c>
      <c r="P25" s="116">
        <f t="shared" si="2"/>
        <v>18</v>
      </c>
      <c r="Q25" s="117">
        <f t="shared" si="3"/>
        <v>2.673611111111111E-3</v>
      </c>
      <c r="R25" s="22" t="s">
        <v>148</v>
      </c>
      <c r="S25" s="19"/>
    </row>
    <row r="26" spans="1:19" x14ac:dyDescent="0.25">
      <c r="A26" s="22">
        <v>23</v>
      </c>
      <c r="B26" s="121" t="s">
        <v>21</v>
      </c>
      <c r="C26" s="121" t="s">
        <v>9</v>
      </c>
      <c r="D26" s="22" t="s">
        <v>106</v>
      </c>
      <c r="E26" s="21" t="s">
        <v>7</v>
      </c>
      <c r="F26" s="49" t="s">
        <v>123</v>
      </c>
      <c r="G26" s="39" t="s">
        <v>113</v>
      </c>
      <c r="H26" s="43">
        <v>10</v>
      </c>
      <c r="I26" s="57">
        <v>4.3981481481481481E-4</v>
      </c>
      <c r="J26" s="41">
        <v>10</v>
      </c>
      <c r="K26" s="54">
        <v>7.175925925925927E-4</v>
      </c>
      <c r="L26" s="42">
        <v>10</v>
      </c>
      <c r="M26" s="57">
        <v>7.175925925925927E-4</v>
      </c>
      <c r="N26" s="42">
        <v>10</v>
      </c>
      <c r="O26" s="54">
        <v>9.4907407407407408E-4</v>
      </c>
      <c r="P26" s="116">
        <f t="shared" si="2"/>
        <v>40</v>
      </c>
      <c r="Q26" s="117">
        <f t="shared" si="3"/>
        <v>2.8240740740740743E-3</v>
      </c>
      <c r="R26" s="22" t="s">
        <v>148</v>
      </c>
      <c r="S26" s="19"/>
    </row>
    <row r="27" spans="1:19" x14ac:dyDescent="0.25">
      <c r="A27" s="22">
        <v>24</v>
      </c>
      <c r="B27" s="121" t="s">
        <v>84</v>
      </c>
      <c r="C27" s="121" t="s">
        <v>157</v>
      </c>
      <c r="D27" s="22" t="s">
        <v>106</v>
      </c>
      <c r="E27" s="21" t="s">
        <v>7</v>
      </c>
      <c r="F27" s="49" t="s">
        <v>122</v>
      </c>
      <c r="G27" s="39" t="s">
        <v>111</v>
      </c>
      <c r="H27" s="42">
        <v>10</v>
      </c>
      <c r="I27" s="57">
        <v>1.4004629629629629E-3</v>
      </c>
      <c r="J27" s="41">
        <v>9</v>
      </c>
      <c r="K27" s="54">
        <v>1.2384259259259258E-3</v>
      </c>
      <c r="L27" s="42">
        <v>10</v>
      </c>
      <c r="M27" s="57">
        <v>2.4074074074074076E-3</v>
      </c>
      <c r="N27" s="42">
        <v>2</v>
      </c>
      <c r="O27" s="54">
        <v>7.291666666666667E-4</v>
      </c>
      <c r="P27" s="116">
        <f t="shared" si="2"/>
        <v>31</v>
      </c>
      <c r="Q27" s="117">
        <f t="shared" si="3"/>
        <v>5.7754629629629631E-3</v>
      </c>
      <c r="R27" s="22" t="s">
        <v>148</v>
      </c>
      <c r="S27" s="19"/>
    </row>
    <row r="28" spans="1:19" x14ac:dyDescent="0.25">
      <c r="A28" s="22">
        <v>25</v>
      </c>
      <c r="B28" s="121" t="s">
        <v>18</v>
      </c>
      <c r="C28" s="121" t="s">
        <v>157</v>
      </c>
      <c r="D28" s="22" t="s">
        <v>106</v>
      </c>
      <c r="E28" s="21" t="s">
        <v>7</v>
      </c>
      <c r="F28" s="49" t="s">
        <v>122</v>
      </c>
      <c r="G28" s="39" t="s">
        <v>111</v>
      </c>
      <c r="H28" s="42">
        <v>10</v>
      </c>
      <c r="I28" s="57">
        <v>5.4398148148148144E-4</v>
      </c>
      <c r="J28" s="41">
        <v>10</v>
      </c>
      <c r="K28" s="54">
        <v>7.5231481481481471E-4</v>
      </c>
      <c r="L28" s="42">
        <v>10</v>
      </c>
      <c r="M28" s="57">
        <v>4.4212962962962961E-4</v>
      </c>
      <c r="N28" s="42">
        <v>9</v>
      </c>
      <c r="O28" s="54">
        <v>1.4699074074074074E-3</v>
      </c>
      <c r="P28" s="116">
        <f t="shared" si="2"/>
        <v>39</v>
      </c>
      <c r="Q28" s="117">
        <f t="shared" si="3"/>
        <v>3.208333333333333E-3</v>
      </c>
      <c r="R28" s="22" t="s">
        <v>148</v>
      </c>
      <c r="S28" s="19"/>
    </row>
    <row r="29" spans="1:19" x14ac:dyDescent="0.25">
      <c r="A29" s="22">
        <v>26</v>
      </c>
      <c r="B29" s="121" t="s">
        <v>5</v>
      </c>
      <c r="C29" s="121" t="s">
        <v>6</v>
      </c>
      <c r="D29" s="22" t="s">
        <v>106</v>
      </c>
      <c r="E29" s="21" t="s">
        <v>7</v>
      </c>
      <c r="F29" s="49" t="s">
        <v>122</v>
      </c>
      <c r="G29" s="39" t="s">
        <v>110</v>
      </c>
      <c r="H29" s="42"/>
      <c r="I29" s="57"/>
      <c r="J29" s="41"/>
      <c r="K29" s="54"/>
      <c r="L29" s="42"/>
      <c r="M29" s="57"/>
      <c r="N29" s="42"/>
      <c r="O29" s="54"/>
      <c r="P29" s="116">
        <f t="shared" si="2"/>
        <v>0</v>
      </c>
      <c r="Q29" s="117">
        <f t="shared" si="3"/>
        <v>0</v>
      </c>
      <c r="R29" s="22" t="s">
        <v>149</v>
      </c>
      <c r="S29" s="19"/>
    </row>
    <row r="30" spans="1:19" x14ac:dyDescent="0.25">
      <c r="A30" s="22">
        <v>27</v>
      </c>
      <c r="B30" s="121" t="s">
        <v>60</v>
      </c>
      <c r="C30" s="121" t="s">
        <v>32</v>
      </c>
      <c r="D30" s="22" t="s">
        <v>106</v>
      </c>
      <c r="E30" s="21" t="s">
        <v>7</v>
      </c>
      <c r="F30" s="49" t="s">
        <v>123</v>
      </c>
      <c r="G30" s="39" t="s">
        <v>110</v>
      </c>
      <c r="H30" s="43">
        <v>10</v>
      </c>
      <c r="I30" s="57">
        <v>5.6712962962962956E-4</v>
      </c>
      <c r="J30" s="41">
        <v>10</v>
      </c>
      <c r="K30" s="54">
        <v>5.2083333333333333E-4</v>
      </c>
      <c r="L30" s="42">
        <v>10</v>
      </c>
      <c r="M30" s="57">
        <v>1.4467592592592594E-3</v>
      </c>
      <c r="N30" s="42">
        <v>10</v>
      </c>
      <c r="O30" s="54">
        <v>1.7280092592592592E-3</v>
      </c>
      <c r="P30" s="116">
        <f t="shared" si="2"/>
        <v>40</v>
      </c>
      <c r="Q30" s="117">
        <f t="shared" si="3"/>
        <v>4.2627314814814811E-3</v>
      </c>
      <c r="R30" s="22" t="s">
        <v>148</v>
      </c>
      <c r="S30" s="19"/>
    </row>
    <row r="31" spans="1:19" x14ac:dyDescent="0.25">
      <c r="A31" s="22">
        <v>28</v>
      </c>
      <c r="B31" s="121" t="s">
        <v>30</v>
      </c>
      <c r="C31" s="121" t="s">
        <v>157</v>
      </c>
      <c r="D31" s="22" t="s">
        <v>106</v>
      </c>
      <c r="E31" s="21" t="s">
        <v>7</v>
      </c>
      <c r="F31" s="49" t="s">
        <v>123</v>
      </c>
      <c r="G31" s="39" t="s">
        <v>113</v>
      </c>
      <c r="H31" s="43">
        <v>10</v>
      </c>
      <c r="I31" s="57"/>
      <c r="J31" s="41">
        <v>1</v>
      </c>
      <c r="K31" s="54">
        <v>1.6203703703703703E-3</v>
      </c>
      <c r="L31" s="42">
        <v>10</v>
      </c>
      <c r="M31" s="57"/>
      <c r="N31" s="42">
        <v>10</v>
      </c>
      <c r="O31" s="54">
        <v>1.1226851851851851E-3</v>
      </c>
      <c r="P31" s="116">
        <f t="shared" si="2"/>
        <v>31</v>
      </c>
      <c r="Q31" s="117">
        <f t="shared" si="3"/>
        <v>2.7430555555555554E-3</v>
      </c>
      <c r="R31" s="22" t="s">
        <v>148</v>
      </c>
      <c r="S31" s="19"/>
    </row>
    <row r="32" spans="1:19" x14ac:dyDescent="0.25">
      <c r="A32" s="22">
        <v>29</v>
      </c>
      <c r="B32" s="121" t="s">
        <v>17</v>
      </c>
      <c r="C32" s="121" t="s">
        <v>157</v>
      </c>
      <c r="D32" s="22" t="s">
        <v>106</v>
      </c>
      <c r="E32" s="21" t="s">
        <v>7</v>
      </c>
      <c r="F32" s="49" t="s">
        <v>122</v>
      </c>
      <c r="G32" s="39" t="s">
        <v>110</v>
      </c>
      <c r="H32" s="42">
        <v>10</v>
      </c>
      <c r="I32" s="57">
        <v>3.3564814814814812E-4</v>
      </c>
      <c r="J32" s="41">
        <v>10</v>
      </c>
      <c r="K32" s="54">
        <v>4.0509259259259258E-4</v>
      </c>
      <c r="L32" s="42">
        <v>10</v>
      </c>
      <c r="M32" s="57">
        <v>7.7546296296296304E-4</v>
      </c>
      <c r="N32" s="42">
        <v>10</v>
      </c>
      <c r="O32" s="54">
        <v>7.9861111111111105E-4</v>
      </c>
      <c r="P32" s="116">
        <f t="shared" si="2"/>
        <v>40</v>
      </c>
      <c r="Q32" s="117">
        <f t="shared" si="3"/>
        <v>2.3148148148148147E-3</v>
      </c>
      <c r="R32" s="22" t="s">
        <v>148</v>
      </c>
    </row>
    <row r="33" spans="1:18" x14ac:dyDescent="0.25">
      <c r="A33" s="22">
        <v>30</v>
      </c>
      <c r="B33" s="121" t="s">
        <v>83</v>
      </c>
      <c r="C33" s="121" t="s">
        <v>9</v>
      </c>
      <c r="D33" s="22" t="s">
        <v>106</v>
      </c>
      <c r="E33" s="21" t="s">
        <v>7</v>
      </c>
      <c r="F33" s="49" t="s">
        <v>122</v>
      </c>
      <c r="G33" s="39" t="s">
        <v>113</v>
      </c>
      <c r="H33" s="43">
        <v>8</v>
      </c>
      <c r="I33" s="57"/>
      <c r="J33" s="41">
        <v>1</v>
      </c>
      <c r="K33" s="54">
        <v>8.1018518518518516E-4</v>
      </c>
      <c r="L33" s="42">
        <v>10</v>
      </c>
      <c r="M33" s="57"/>
      <c r="N33" s="42">
        <v>7</v>
      </c>
      <c r="O33" s="54">
        <v>1.736111111111111E-3</v>
      </c>
      <c r="P33" s="116">
        <f t="shared" si="2"/>
        <v>26</v>
      </c>
      <c r="Q33" s="117">
        <f t="shared" si="3"/>
        <v>2.5462962962962961E-3</v>
      </c>
      <c r="R33" s="22" t="s">
        <v>148</v>
      </c>
    </row>
    <row r="34" spans="1:18" x14ac:dyDescent="0.25">
      <c r="A34" s="22">
        <v>31</v>
      </c>
      <c r="B34" s="121" t="s">
        <v>19</v>
      </c>
      <c r="C34" s="121" t="s">
        <v>157</v>
      </c>
      <c r="D34" s="22" t="s">
        <v>106</v>
      </c>
      <c r="E34" s="21" t="s">
        <v>7</v>
      </c>
      <c r="F34" s="49" t="s">
        <v>122</v>
      </c>
      <c r="G34" s="39" t="s">
        <v>111</v>
      </c>
      <c r="H34" s="43">
        <v>10</v>
      </c>
      <c r="I34" s="57">
        <v>8.3333333333333339E-4</v>
      </c>
      <c r="J34" s="41">
        <v>10</v>
      </c>
      <c r="K34" s="54">
        <v>1.1111111111111111E-3</v>
      </c>
      <c r="L34" s="42">
        <v>0</v>
      </c>
      <c r="M34" s="57">
        <v>1.1574074074074073E-4</v>
      </c>
      <c r="N34" s="42">
        <v>2</v>
      </c>
      <c r="O34" s="54">
        <v>4.6296296296296293E-4</v>
      </c>
      <c r="P34" s="116">
        <f t="shared" si="2"/>
        <v>22</v>
      </c>
      <c r="Q34" s="117">
        <f t="shared" si="3"/>
        <v>2.5231481481481481E-3</v>
      </c>
      <c r="R34" s="22" t="s">
        <v>148</v>
      </c>
    </row>
    <row r="35" spans="1:18" x14ac:dyDescent="0.25">
      <c r="A35" s="22">
        <v>32</v>
      </c>
      <c r="B35" s="121" t="s">
        <v>144</v>
      </c>
      <c r="C35" s="121" t="s">
        <v>157</v>
      </c>
      <c r="D35" s="22" t="s">
        <v>106</v>
      </c>
      <c r="E35" s="21" t="s">
        <v>7</v>
      </c>
      <c r="F35" s="49" t="s">
        <v>122</v>
      </c>
      <c r="G35" s="39" t="s">
        <v>110</v>
      </c>
      <c r="H35" s="42">
        <v>2</v>
      </c>
      <c r="I35" s="57">
        <v>7.7546296296296304E-4</v>
      </c>
      <c r="J35" s="41">
        <v>8</v>
      </c>
      <c r="K35" s="54">
        <v>1.9907407407407408E-3</v>
      </c>
      <c r="L35" s="42">
        <v>2</v>
      </c>
      <c r="M35" s="57">
        <v>7.0601851851851847E-4</v>
      </c>
      <c r="N35" s="42">
        <v>1</v>
      </c>
      <c r="O35" s="54">
        <v>6.9444444444444447E-4</v>
      </c>
      <c r="P35" s="116">
        <f t="shared" si="2"/>
        <v>13</v>
      </c>
      <c r="Q35" s="117">
        <f t="shared" si="3"/>
        <v>4.1666666666666666E-3</v>
      </c>
      <c r="R35" s="22" t="s">
        <v>148</v>
      </c>
    </row>
    <row r="36" spans="1:18" x14ac:dyDescent="0.25">
      <c r="A36" s="22">
        <v>33</v>
      </c>
      <c r="B36" s="121" t="s">
        <v>65</v>
      </c>
      <c r="C36" s="121" t="s">
        <v>157</v>
      </c>
      <c r="D36" s="22" t="s">
        <v>106</v>
      </c>
      <c r="E36" s="21" t="s">
        <v>7</v>
      </c>
      <c r="F36" s="49" t="s">
        <v>122</v>
      </c>
      <c r="G36" s="39" t="s">
        <v>110</v>
      </c>
      <c r="H36" s="42">
        <v>10</v>
      </c>
      <c r="I36" s="57">
        <v>8.7962962962962962E-4</v>
      </c>
      <c r="J36" s="41">
        <v>10</v>
      </c>
      <c r="K36" s="54">
        <v>9.6064814814814808E-4</v>
      </c>
      <c r="L36" s="42">
        <v>3</v>
      </c>
      <c r="M36" s="57"/>
      <c r="N36" s="42">
        <v>9</v>
      </c>
      <c r="O36" s="54">
        <v>1.1574074074074073E-3</v>
      </c>
      <c r="P36" s="116">
        <f t="shared" si="2"/>
        <v>32</v>
      </c>
      <c r="Q36" s="117">
        <f t="shared" si="3"/>
        <v>2.9976851851851848E-3</v>
      </c>
      <c r="R36" s="22" t="s">
        <v>148</v>
      </c>
    </row>
    <row r="37" spans="1:18" x14ac:dyDescent="0.25">
      <c r="A37" s="22">
        <v>34</v>
      </c>
      <c r="B37" s="121" t="s">
        <v>103</v>
      </c>
      <c r="C37" s="121" t="s">
        <v>96</v>
      </c>
      <c r="D37" s="22" t="s">
        <v>106</v>
      </c>
      <c r="E37" s="21" t="s">
        <v>7</v>
      </c>
      <c r="F37" s="49" t="s">
        <v>123</v>
      </c>
      <c r="G37" s="39" t="s">
        <v>112</v>
      </c>
      <c r="H37" s="43">
        <v>10</v>
      </c>
      <c r="I37" s="57">
        <v>6.134259259259259E-4</v>
      </c>
      <c r="J37" s="41">
        <v>10</v>
      </c>
      <c r="K37" s="54">
        <v>1.2268518518518518E-3</v>
      </c>
      <c r="L37" s="42">
        <v>9</v>
      </c>
      <c r="M37" s="57">
        <v>1.5624999999999999E-3</v>
      </c>
      <c r="N37" s="42">
        <v>8</v>
      </c>
      <c r="O37" s="54">
        <v>8.1018518518518516E-4</v>
      </c>
      <c r="P37" s="116">
        <f t="shared" ref="P37:P68" si="4">IF(B37=$B$2,"",SUM(H37+J37+L37+N37))</f>
        <v>37</v>
      </c>
      <c r="Q37" s="117">
        <f t="shared" ref="Q37:Q68" si="5">IF(B37=$B$2,"",I37+K37+M37+O37)</f>
        <v>4.2129629629629626E-3</v>
      </c>
      <c r="R37" s="22" t="s">
        <v>148</v>
      </c>
    </row>
    <row r="38" spans="1:18" x14ac:dyDescent="0.25">
      <c r="A38" s="22">
        <v>35</v>
      </c>
      <c r="B38" s="121" t="s">
        <v>134</v>
      </c>
      <c r="C38" s="121" t="s">
        <v>32</v>
      </c>
      <c r="D38" s="22" t="s">
        <v>106</v>
      </c>
      <c r="E38" s="21" t="s">
        <v>7</v>
      </c>
      <c r="F38" s="49" t="s">
        <v>122</v>
      </c>
      <c r="G38" s="39" t="s">
        <v>110</v>
      </c>
      <c r="H38" s="42">
        <v>10</v>
      </c>
      <c r="I38" s="57">
        <v>1.2384259259259258E-3</v>
      </c>
      <c r="J38" s="41">
        <v>10</v>
      </c>
      <c r="K38" s="54">
        <v>1.092361111111111E-3</v>
      </c>
      <c r="L38" s="42">
        <v>3</v>
      </c>
      <c r="M38" s="57"/>
      <c r="N38" s="42">
        <v>4</v>
      </c>
      <c r="O38" s="54">
        <v>2.2000000000000001E-3</v>
      </c>
      <c r="P38" s="116">
        <f t="shared" si="4"/>
        <v>27</v>
      </c>
      <c r="Q38" s="117">
        <f t="shared" si="5"/>
        <v>4.5307870370370363E-3</v>
      </c>
      <c r="R38" s="22" t="s">
        <v>148</v>
      </c>
    </row>
    <row r="39" spans="1:18" x14ac:dyDescent="0.25">
      <c r="A39" s="22">
        <v>36</v>
      </c>
      <c r="B39" s="121" t="s">
        <v>43</v>
      </c>
      <c r="C39" s="121" t="s">
        <v>9</v>
      </c>
      <c r="D39" s="22" t="s">
        <v>106</v>
      </c>
      <c r="E39" s="21" t="s">
        <v>7</v>
      </c>
      <c r="F39" s="49" t="s">
        <v>123</v>
      </c>
      <c r="G39" s="39" t="s">
        <v>110</v>
      </c>
      <c r="H39" s="43">
        <v>2</v>
      </c>
      <c r="I39" s="57">
        <v>4.6296296296296293E-4</v>
      </c>
      <c r="J39" s="41">
        <v>8</v>
      </c>
      <c r="K39" s="54">
        <v>1.0840277777777777E-3</v>
      </c>
      <c r="L39" s="42">
        <v>0</v>
      </c>
      <c r="M39" s="57"/>
      <c r="N39" s="42">
        <v>1</v>
      </c>
      <c r="O39" s="54">
        <v>5.6018518518518516E-4</v>
      </c>
      <c r="P39" s="116">
        <f t="shared" si="4"/>
        <v>11</v>
      </c>
      <c r="Q39" s="117">
        <f t="shared" si="5"/>
        <v>2.107175925925926E-3</v>
      </c>
      <c r="R39" s="22" t="s">
        <v>148</v>
      </c>
    </row>
    <row r="40" spans="1:18" x14ac:dyDescent="0.25">
      <c r="A40" s="22">
        <v>37</v>
      </c>
      <c r="B40" s="121" t="s">
        <v>136</v>
      </c>
      <c r="C40" s="121" t="s">
        <v>126</v>
      </c>
      <c r="D40" s="22" t="s">
        <v>106</v>
      </c>
      <c r="E40" s="29" t="s">
        <v>128</v>
      </c>
      <c r="F40" s="49" t="s">
        <v>123</v>
      </c>
      <c r="G40" s="40" t="s">
        <v>110</v>
      </c>
      <c r="H40" s="43">
        <v>2</v>
      </c>
      <c r="I40" s="57">
        <v>4.9768518518518521E-4</v>
      </c>
      <c r="J40" s="41">
        <v>10</v>
      </c>
      <c r="K40" s="54">
        <v>1.0532407407407407E-3</v>
      </c>
      <c r="L40" s="42">
        <v>0</v>
      </c>
      <c r="M40" s="57">
        <v>0</v>
      </c>
      <c r="N40" s="42">
        <v>1</v>
      </c>
      <c r="O40" s="54"/>
      <c r="P40" s="116">
        <f t="shared" si="4"/>
        <v>13</v>
      </c>
      <c r="Q40" s="117">
        <f t="shared" si="5"/>
        <v>1.5509259259259259E-3</v>
      </c>
      <c r="R40" s="22" t="s">
        <v>148</v>
      </c>
    </row>
    <row r="41" spans="1:18" x14ac:dyDescent="0.25">
      <c r="A41" s="22">
        <v>38</v>
      </c>
      <c r="B41" s="121" t="s">
        <v>150</v>
      </c>
      <c r="C41" s="121" t="s">
        <v>126</v>
      </c>
      <c r="D41" s="22" t="s">
        <v>106</v>
      </c>
      <c r="E41" s="21" t="s">
        <v>128</v>
      </c>
      <c r="F41" s="49" t="s">
        <v>123</v>
      </c>
      <c r="G41" s="39" t="s">
        <v>110</v>
      </c>
      <c r="H41" s="43">
        <v>0</v>
      </c>
      <c r="I41" s="57"/>
      <c r="J41" s="41">
        <v>10</v>
      </c>
      <c r="K41" s="54">
        <v>9.4907407407407408E-4</v>
      </c>
      <c r="L41" s="42">
        <v>0</v>
      </c>
      <c r="M41" s="57"/>
      <c r="N41" s="42">
        <v>0</v>
      </c>
      <c r="O41" s="54"/>
      <c r="P41" s="116">
        <f t="shared" si="4"/>
        <v>10</v>
      </c>
      <c r="Q41" s="117">
        <f t="shared" si="5"/>
        <v>9.4907407407407408E-4</v>
      </c>
      <c r="R41" s="22" t="s">
        <v>148</v>
      </c>
    </row>
    <row r="42" spans="1:18" x14ac:dyDescent="0.25">
      <c r="A42" s="22">
        <v>39</v>
      </c>
      <c r="B42" s="121" t="s">
        <v>87</v>
      </c>
      <c r="C42" s="121" t="s">
        <v>32</v>
      </c>
      <c r="D42" s="22" t="s">
        <v>106</v>
      </c>
      <c r="E42" s="21" t="s">
        <v>7</v>
      </c>
      <c r="F42" s="49" t="s">
        <v>122</v>
      </c>
      <c r="G42" s="39" t="s">
        <v>110</v>
      </c>
      <c r="H42" s="42">
        <v>10</v>
      </c>
      <c r="I42" s="57">
        <v>8.6805555555555551E-4</v>
      </c>
      <c r="J42" s="41">
        <v>6</v>
      </c>
      <c r="K42" s="54">
        <v>4.9768518518518521E-4</v>
      </c>
      <c r="L42" s="42">
        <v>2</v>
      </c>
      <c r="M42" s="57">
        <v>9.2592592592592585E-4</v>
      </c>
      <c r="N42" s="42">
        <v>4</v>
      </c>
      <c r="O42" s="54">
        <v>9.4907407407407408E-4</v>
      </c>
      <c r="P42" s="116">
        <f t="shared" si="4"/>
        <v>22</v>
      </c>
      <c r="Q42" s="117">
        <f t="shared" si="5"/>
        <v>3.2407407407407406E-3</v>
      </c>
      <c r="R42" s="22" t="s">
        <v>148</v>
      </c>
    </row>
    <row r="43" spans="1:18" x14ac:dyDescent="0.25">
      <c r="A43" s="22">
        <v>40</v>
      </c>
      <c r="B43" s="121" t="s">
        <v>129</v>
      </c>
      <c r="C43" s="121" t="s">
        <v>126</v>
      </c>
      <c r="D43" s="22" t="s">
        <v>106</v>
      </c>
      <c r="E43" s="21" t="s">
        <v>128</v>
      </c>
      <c r="F43" s="49" t="s">
        <v>122</v>
      </c>
      <c r="G43" s="39" t="s">
        <v>110</v>
      </c>
      <c r="H43" s="42">
        <v>10</v>
      </c>
      <c r="I43" s="57">
        <v>7.8703703703703705E-4</v>
      </c>
      <c r="J43" s="41">
        <v>10</v>
      </c>
      <c r="K43" s="54">
        <v>7.7546296296296304E-4</v>
      </c>
      <c r="L43" s="42">
        <v>6</v>
      </c>
      <c r="M43" s="57">
        <v>1.1226851851851851E-3</v>
      </c>
      <c r="N43" s="42">
        <v>0</v>
      </c>
      <c r="O43" s="54">
        <v>2.4305555555555552E-4</v>
      </c>
      <c r="P43" s="116">
        <f t="shared" si="4"/>
        <v>26</v>
      </c>
      <c r="Q43" s="117">
        <f t="shared" si="5"/>
        <v>2.9282407407407408E-3</v>
      </c>
      <c r="R43" s="22" t="s">
        <v>148</v>
      </c>
    </row>
    <row r="44" spans="1:18" x14ac:dyDescent="0.25">
      <c r="A44" s="22">
        <v>41</v>
      </c>
      <c r="B44" s="121" t="s">
        <v>61</v>
      </c>
      <c r="C44" s="121" t="s">
        <v>158</v>
      </c>
      <c r="D44" s="22" t="s">
        <v>106</v>
      </c>
      <c r="E44" s="21" t="s">
        <v>7</v>
      </c>
      <c r="F44" s="49" t="s">
        <v>123</v>
      </c>
      <c r="G44" s="39" t="s">
        <v>112</v>
      </c>
      <c r="H44" s="43">
        <v>10</v>
      </c>
      <c r="I44" s="57">
        <v>4.6296296296296293E-4</v>
      </c>
      <c r="J44" s="41">
        <v>5</v>
      </c>
      <c r="K44" s="54">
        <v>9.6064814814814808E-4</v>
      </c>
      <c r="L44" s="42">
        <v>7</v>
      </c>
      <c r="M44" s="57">
        <v>1.689814814814815E-3</v>
      </c>
      <c r="N44" s="42">
        <v>4</v>
      </c>
      <c r="O44" s="54">
        <v>2.5462962962962961E-4</v>
      </c>
      <c r="P44" s="116">
        <f t="shared" si="4"/>
        <v>26</v>
      </c>
      <c r="Q44" s="117">
        <f t="shared" si="5"/>
        <v>3.3680555555555556E-3</v>
      </c>
      <c r="R44" s="22" t="s">
        <v>148</v>
      </c>
    </row>
    <row r="45" spans="1:18" x14ac:dyDescent="0.25">
      <c r="A45" s="22">
        <v>42</v>
      </c>
      <c r="B45" s="121" t="s">
        <v>62</v>
      </c>
      <c r="C45" s="121" t="s">
        <v>155</v>
      </c>
      <c r="D45" s="22" t="s">
        <v>106</v>
      </c>
      <c r="E45" s="21" t="s">
        <v>7</v>
      </c>
      <c r="F45" s="49" t="s">
        <v>122</v>
      </c>
      <c r="G45" s="39" t="s">
        <v>111</v>
      </c>
      <c r="H45" s="43">
        <v>10</v>
      </c>
      <c r="I45" s="57">
        <v>6.9444444444444447E-4</v>
      </c>
      <c r="J45" s="41">
        <v>10</v>
      </c>
      <c r="K45" s="54">
        <v>1.1921296296296296E-3</v>
      </c>
      <c r="L45" s="42">
        <v>8</v>
      </c>
      <c r="M45" s="57">
        <v>1.5393518518518519E-3</v>
      </c>
      <c r="N45" s="42">
        <v>2</v>
      </c>
      <c r="O45" s="54">
        <v>3.4722222222222224E-4</v>
      </c>
      <c r="P45" s="116">
        <f t="shared" si="4"/>
        <v>30</v>
      </c>
      <c r="Q45" s="117">
        <f t="shared" si="5"/>
        <v>3.7731481481481483E-3</v>
      </c>
      <c r="R45" s="22" t="s">
        <v>148</v>
      </c>
    </row>
    <row r="46" spans="1:18" x14ac:dyDescent="0.25">
      <c r="A46" s="22">
        <v>43</v>
      </c>
      <c r="B46" s="121" t="s">
        <v>91</v>
      </c>
      <c r="C46" s="121" t="s">
        <v>32</v>
      </c>
      <c r="D46" s="22" t="s">
        <v>106</v>
      </c>
      <c r="E46" s="21" t="s">
        <v>7</v>
      </c>
      <c r="F46" s="49" t="s">
        <v>123</v>
      </c>
      <c r="G46" s="39" t="s">
        <v>110</v>
      </c>
      <c r="H46" s="43">
        <v>10</v>
      </c>
      <c r="I46" s="57">
        <v>3.8657407407407407E-4</v>
      </c>
      <c r="J46" s="41">
        <v>10</v>
      </c>
      <c r="K46" s="54">
        <v>4.2824074074074075E-4</v>
      </c>
      <c r="L46" s="42">
        <v>10</v>
      </c>
      <c r="M46" s="57">
        <v>9.8379629629629642E-4</v>
      </c>
      <c r="N46" s="42">
        <v>10</v>
      </c>
      <c r="O46" s="54">
        <v>1.1574074074074073E-3</v>
      </c>
      <c r="P46" s="116">
        <f t="shared" si="4"/>
        <v>40</v>
      </c>
      <c r="Q46" s="117">
        <f t="shared" si="5"/>
        <v>2.9560185185185184E-3</v>
      </c>
      <c r="R46" s="22" t="s">
        <v>148</v>
      </c>
    </row>
    <row r="47" spans="1:18" x14ac:dyDescent="0.25">
      <c r="A47" s="22">
        <v>44</v>
      </c>
      <c r="B47" s="121" t="s">
        <v>133</v>
      </c>
      <c r="C47" s="121" t="s">
        <v>126</v>
      </c>
      <c r="D47" s="22" t="s">
        <v>106</v>
      </c>
      <c r="E47" s="21" t="s">
        <v>128</v>
      </c>
      <c r="F47" s="22" t="s">
        <v>123</v>
      </c>
      <c r="G47" s="39" t="s">
        <v>112</v>
      </c>
      <c r="H47" s="43">
        <v>0</v>
      </c>
      <c r="I47" s="57">
        <v>0</v>
      </c>
      <c r="J47" s="41">
        <v>2</v>
      </c>
      <c r="K47" s="54">
        <v>6.3657407407407402E-4</v>
      </c>
      <c r="L47" s="42">
        <v>2</v>
      </c>
      <c r="M47" s="57">
        <v>9.8379629629629642E-4</v>
      </c>
      <c r="N47" s="42">
        <v>3</v>
      </c>
      <c r="O47" s="54">
        <v>7.407407407407407E-4</v>
      </c>
      <c r="P47" s="116">
        <f t="shared" si="4"/>
        <v>7</v>
      </c>
      <c r="Q47" s="117">
        <f t="shared" si="5"/>
        <v>2.3611111111111111E-3</v>
      </c>
      <c r="R47" s="22" t="s">
        <v>148</v>
      </c>
    </row>
    <row r="48" spans="1:18" x14ac:dyDescent="0.25">
      <c r="A48" s="22">
        <v>45</v>
      </c>
      <c r="B48" s="121" t="s">
        <v>35</v>
      </c>
      <c r="C48" s="121" t="s">
        <v>158</v>
      </c>
      <c r="D48" s="22" t="s">
        <v>106</v>
      </c>
      <c r="E48" s="21" t="s">
        <v>7</v>
      </c>
      <c r="F48" s="22" t="s">
        <v>122</v>
      </c>
      <c r="G48" s="39" t="s">
        <v>110</v>
      </c>
      <c r="H48" s="42">
        <v>2</v>
      </c>
      <c r="I48" s="57">
        <v>5.6712962962962956E-4</v>
      </c>
      <c r="J48" s="41">
        <v>2</v>
      </c>
      <c r="K48" s="54">
        <v>3.7037037037037035E-4</v>
      </c>
      <c r="L48" s="42">
        <v>0</v>
      </c>
      <c r="M48" s="57"/>
      <c r="N48" s="42">
        <v>0</v>
      </c>
      <c r="O48" s="54">
        <v>3.3564814814814812E-4</v>
      </c>
      <c r="P48" s="116">
        <f t="shared" si="4"/>
        <v>4</v>
      </c>
      <c r="Q48" s="117">
        <f t="shared" si="5"/>
        <v>1.273148148148148E-3</v>
      </c>
      <c r="R48" s="22" t="s">
        <v>148</v>
      </c>
    </row>
    <row r="49" spans="1:18" x14ac:dyDescent="0.25">
      <c r="A49" s="22">
        <v>46</v>
      </c>
      <c r="B49" s="121" t="s">
        <v>151</v>
      </c>
      <c r="C49" s="121" t="s">
        <v>126</v>
      </c>
      <c r="D49" s="22" t="s">
        <v>106</v>
      </c>
      <c r="E49" s="21" t="s">
        <v>128</v>
      </c>
      <c r="F49" s="22" t="s">
        <v>123</v>
      </c>
      <c r="G49" s="39" t="s">
        <v>110</v>
      </c>
      <c r="H49" s="43">
        <v>10</v>
      </c>
      <c r="I49" s="57">
        <v>1.1111111111111111E-3</v>
      </c>
      <c r="J49" s="41">
        <v>10</v>
      </c>
      <c r="K49" s="54">
        <v>1.2785879629629629E-3</v>
      </c>
      <c r="L49" s="42">
        <v>1</v>
      </c>
      <c r="M49" s="57"/>
      <c r="N49" s="42">
        <v>0</v>
      </c>
      <c r="O49" s="54">
        <v>2.0833333333333335E-4</v>
      </c>
      <c r="P49" s="116">
        <f t="shared" si="4"/>
        <v>21</v>
      </c>
      <c r="Q49" s="117">
        <f t="shared" si="5"/>
        <v>2.5980324074074074E-3</v>
      </c>
      <c r="R49" s="22" t="s">
        <v>148</v>
      </c>
    </row>
    <row r="50" spans="1:18" x14ac:dyDescent="0.25">
      <c r="A50" s="22">
        <v>47</v>
      </c>
      <c r="B50" s="121" t="s">
        <v>15</v>
      </c>
      <c r="C50" s="121" t="s">
        <v>157</v>
      </c>
      <c r="D50" s="22" t="s">
        <v>106</v>
      </c>
      <c r="E50" s="21" t="s">
        <v>7</v>
      </c>
      <c r="F50" s="22" t="s">
        <v>122</v>
      </c>
      <c r="G50" s="39" t="s">
        <v>113</v>
      </c>
      <c r="H50" s="43">
        <v>1</v>
      </c>
      <c r="I50" s="57"/>
      <c r="J50" s="41">
        <v>0</v>
      </c>
      <c r="K50" s="54"/>
      <c r="L50" s="42">
        <v>0</v>
      </c>
      <c r="M50" s="57"/>
      <c r="N50" s="42">
        <v>0</v>
      </c>
      <c r="O50" s="54"/>
      <c r="P50" s="116">
        <f t="shared" si="4"/>
        <v>1</v>
      </c>
      <c r="Q50" s="117">
        <f t="shared" si="5"/>
        <v>0</v>
      </c>
      <c r="R50" s="22" t="s">
        <v>148</v>
      </c>
    </row>
    <row r="51" spans="1:18" x14ac:dyDescent="0.25">
      <c r="A51" s="22">
        <v>48</v>
      </c>
      <c r="B51" s="121" t="s">
        <v>42</v>
      </c>
      <c r="C51" s="121" t="s">
        <v>9</v>
      </c>
      <c r="D51" s="22" t="s">
        <v>106</v>
      </c>
      <c r="E51" s="21" t="s">
        <v>7</v>
      </c>
      <c r="F51" s="22" t="s">
        <v>123</v>
      </c>
      <c r="G51" s="39" t="s">
        <v>112</v>
      </c>
      <c r="H51" s="43">
        <v>10</v>
      </c>
      <c r="I51" s="57">
        <v>7.7546296296296304E-4</v>
      </c>
      <c r="J51" s="41">
        <v>10</v>
      </c>
      <c r="K51" s="54">
        <v>1.1689814814814816E-3</v>
      </c>
      <c r="L51" s="42">
        <v>7</v>
      </c>
      <c r="M51" s="57">
        <v>1.5856481481481479E-3</v>
      </c>
      <c r="N51" s="42">
        <v>7</v>
      </c>
      <c r="O51" s="54">
        <v>9.6064814814814808E-4</v>
      </c>
      <c r="P51" s="116">
        <f t="shared" si="4"/>
        <v>34</v>
      </c>
      <c r="Q51" s="117">
        <f t="shared" si="5"/>
        <v>4.4907407407407405E-3</v>
      </c>
      <c r="R51" s="22" t="s">
        <v>148</v>
      </c>
    </row>
    <row r="52" spans="1:18" x14ac:dyDescent="0.25">
      <c r="A52" s="22">
        <v>49</v>
      </c>
      <c r="B52" s="121" t="s">
        <v>143</v>
      </c>
      <c r="C52" s="121" t="s">
        <v>142</v>
      </c>
      <c r="D52" s="22" t="s">
        <v>106</v>
      </c>
      <c r="E52" s="21" t="s">
        <v>7</v>
      </c>
      <c r="F52" s="22" t="s">
        <v>123</v>
      </c>
      <c r="G52" s="39" t="s">
        <v>112</v>
      </c>
      <c r="H52" s="43">
        <v>10</v>
      </c>
      <c r="I52" s="57">
        <v>6.7708333333333336E-4</v>
      </c>
      <c r="J52" s="41">
        <v>10</v>
      </c>
      <c r="K52" s="54">
        <v>9.0277777777777784E-4</v>
      </c>
      <c r="L52" s="42">
        <v>10</v>
      </c>
      <c r="M52" s="57">
        <v>1.0416666666666667E-3</v>
      </c>
      <c r="N52" s="42">
        <v>7</v>
      </c>
      <c r="O52" s="54">
        <v>5.7870370370370378E-4</v>
      </c>
      <c r="P52" s="116">
        <f t="shared" si="4"/>
        <v>37</v>
      </c>
      <c r="Q52" s="117">
        <f t="shared" si="5"/>
        <v>3.2002314814814819E-3</v>
      </c>
      <c r="R52" s="22" t="s">
        <v>148</v>
      </c>
    </row>
    <row r="53" spans="1:18" x14ac:dyDescent="0.25">
      <c r="A53" s="22">
        <v>50</v>
      </c>
      <c r="B53" s="121" t="s">
        <v>93</v>
      </c>
      <c r="C53" s="121" t="s">
        <v>32</v>
      </c>
      <c r="D53" s="22" t="s">
        <v>106</v>
      </c>
      <c r="E53" s="21" t="s">
        <v>7</v>
      </c>
      <c r="F53" s="22" t="s">
        <v>123</v>
      </c>
      <c r="G53" s="39" t="s">
        <v>110</v>
      </c>
      <c r="H53" s="43">
        <v>10</v>
      </c>
      <c r="I53" s="57">
        <v>7.6388888888888893E-4</v>
      </c>
      <c r="J53" s="41">
        <v>10</v>
      </c>
      <c r="K53" s="54">
        <v>1.3773148148148147E-3</v>
      </c>
      <c r="L53" s="42">
        <v>2</v>
      </c>
      <c r="M53" s="57">
        <v>8.9120370370370362E-4</v>
      </c>
      <c r="N53" s="42">
        <v>4</v>
      </c>
      <c r="O53" s="54">
        <v>1.0995370370370371E-3</v>
      </c>
      <c r="P53" s="116">
        <f t="shared" si="4"/>
        <v>26</v>
      </c>
      <c r="Q53" s="117">
        <f t="shared" si="5"/>
        <v>4.1319444444444442E-3</v>
      </c>
      <c r="R53" s="22" t="s">
        <v>148</v>
      </c>
    </row>
    <row r="54" spans="1:18" x14ac:dyDescent="0.25">
      <c r="A54" s="22">
        <v>51</v>
      </c>
      <c r="B54" s="121" t="s">
        <v>95</v>
      </c>
      <c r="C54" s="121" t="s">
        <v>96</v>
      </c>
      <c r="D54" s="22" t="s">
        <v>106</v>
      </c>
      <c r="E54" s="21" t="s">
        <v>7</v>
      </c>
      <c r="F54" s="22" t="s">
        <v>123</v>
      </c>
      <c r="G54" s="39" t="s">
        <v>110</v>
      </c>
      <c r="H54" s="43">
        <v>10</v>
      </c>
      <c r="I54" s="57">
        <v>4.9768518518518521E-4</v>
      </c>
      <c r="J54" s="41">
        <v>10</v>
      </c>
      <c r="K54" s="54">
        <v>7.291666666666667E-4</v>
      </c>
      <c r="L54" s="42">
        <v>10</v>
      </c>
      <c r="M54" s="57">
        <v>1.1458333333333333E-3</v>
      </c>
      <c r="N54" s="42">
        <v>1</v>
      </c>
      <c r="O54" s="54"/>
      <c r="P54" s="116">
        <f t="shared" si="4"/>
        <v>31</v>
      </c>
      <c r="Q54" s="117">
        <f t="shared" si="5"/>
        <v>2.3726851851851851E-3</v>
      </c>
      <c r="R54" s="22" t="s">
        <v>148</v>
      </c>
    </row>
    <row r="55" spans="1:18" x14ac:dyDescent="0.25">
      <c r="A55" s="22">
        <v>52</v>
      </c>
      <c r="B55" s="121" t="s">
        <v>132</v>
      </c>
      <c r="C55" s="121" t="s">
        <v>40</v>
      </c>
      <c r="D55" s="22" t="s">
        <v>106</v>
      </c>
      <c r="E55" s="21" t="s">
        <v>7</v>
      </c>
      <c r="F55" s="22" t="s">
        <v>122</v>
      </c>
      <c r="G55" s="39" t="s">
        <v>113</v>
      </c>
      <c r="H55" s="43">
        <v>4</v>
      </c>
      <c r="I55" s="57">
        <v>9.9537037037037042E-4</v>
      </c>
      <c r="J55" s="41">
        <v>0</v>
      </c>
      <c r="K55" s="54">
        <v>3.4722222222222224E-4</v>
      </c>
      <c r="L55" s="42">
        <v>0</v>
      </c>
      <c r="M55" s="57">
        <v>5.7870370370370378E-4</v>
      </c>
      <c r="N55" s="42">
        <v>0</v>
      </c>
      <c r="O55" s="54"/>
      <c r="P55" s="116">
        <f t="shared" si="4"/>
        <v>4</v>
      </c>
      <c r="Q55" s="117">
        <f t="shared" si="5"/>
        <v>1.9212962962962964E-3</v>
      </c>
      <c r="R55" s="22" t="s">
        <v>148</v>
      </c>
    </row>
    <row r="56" spans="1:18" x14ac:dyDescent="0.25">
      <c r="A56" s="22">
        <v>53</v>
      </c>
      <c r="B56" s="121" t="s">
        <v>90</v>
      </c>
      <c r="C56" s="121" t="s">
        <v>157</v>
      </c>
      <c r="D56" s="22" t="s">
        <v>106</v>
      </c>
      <c r="E56" s="21" t="s">
        <v>7</v>
      </c>
      <c r="F56" s="22" t="s">
        <v>123</v>
      </c>
      <c r="G56" s="39" t="s">
        <v>110</v>
      </c>
      <c r="H56" s="43">
        <v>10</v>
      </c>
      <c r="I56" s="57">
        <v>7.6388888888888893E-4</v>
      </c>
      <c r="J56" s="41">
        <v>10</v>
      </c>
      <c r="K56" s="54">
        <v>9.8379629629629642E-4</v>
      </c>
      <c r="L56" s="42">
        <v>2</v>
      </c>
      <c r="M56" s="57">
        <v>6.3657407407407402E-4</v>
      </c>
      <c r="N56" s="42">
        <v>9</v>
      </c>
      <c r="O56" s="54">
        <v>1.3114583333333335E-3</v>
      </c>
      <c r="P56" s="116">
        <f t="shared" si="4"/>
        <v>31</v>
      </c>
      <c r="Q56" s="117">
        <f t="shared" si="5"/>
        <v>3.6957175925925933E-3</v>
      </c>
      <c r="R56" s="22" t="s">
        <v>148</v>
      </c>
    </row>
    <row r="57" spans="1:18" x14ac:dyDescent="0.25">
      <c r="A57" s="22">
        <v>54</v>
      </c>
      <c r="B57" s="121" t="s">
        <v>72</v>
      </c>
      <c r="C57" s="121" t="s">
        <v>73</v>
      </c>
      <c r="D57" s="22" t="s">
        <v>106</v>
      </c>
      <c r="E57" s="21" t="s">
        <v>74</v>
      </c>
      <c r="F57" s="22" t="s">
        <v>123</v>
      </c>
      <c r="G57" s="39" t="s">
        <v>112</v>
      </c>
      <c r="H57" s="43">
        <v>10</v>
      </c>
      <c r="I57" s="57">
        <v>2.9166666666666669E-4</v>
      </c>
      <c r="J57" s="41">
        <v>10</v>
      </c>
      <c r="K57" s="54">
        <v>4.8611111111111104E-4</v>
      </c>
      <c r="L57" s="42">
        <v>10</v>
      </c>
      <c r="M57" s="57">
        <v>1.0532407407407407E-3</v>
      </c>
      <c r="N57" s="42">
        <v>10</v>
      </c>
      <c r="O57" s="54">
        <v>1.3773148148148147E-3</v>
      </c>
      <c r="P57" s="116">
        <f t="shared" si="4"/>
        <v>40</v>
      </c>
      <c r="Q57" s="117">
        <f t="shared" si="5"/>
        <v>3.208333333333333E-3</v>
      </c>
      <c r="R57" s="22" t="s">
        <v>148</v>
      </c>
    </row>
    <row r="58" spans="1:18" x14ac:dyDescent="0.25">
      <c r="A58" s="22">
        <v>55</v>
      </c>
      <c r="B58" s="121" t="s">
        <v>88</v>
      </c>
      <c r="C58" s="121" t="s">
        <v>89</v>
      </c>
      <c r="D58" s="22" t="s">
        <v>106</v>
      </c>
      <c r="E58" s="21" t="s">
        <v>7</v>
      </c>
      <c r="F58" s="22" t="s">
        <v>122</v>
      </c>
      <c r="G58" s="39" t="s">
        <v>110</v>
      </c>
      <c r="H58" s="42">
        <v>10</v>
      </c>
      <c r="I58" s="57">
        <v>2.7777777777777778E-4</v>
      </c>
      <c r="J58" s="41">
        <v>10</v>
      </c>
      <c r="K58" s="54">
        <v>6.134259259259259E-4</v>
      </c>
      <c r="L58" s="42">
        <v>10</v>
      </c>
      <c r="M58" s="57">
        <v>5.9027777777777778E-4</v>
      </c>
      <c r="N58" s="42">
        <v>10</v>
      </c>
      <c r="O58" s="54">
        <v>7.7546296296296304E-4</v>
      </c>
      <c r="P58" s="116">
        <f t="shared" si="4"/>
        <v>40</v>
      </c>
      <c r="Q58" s="117">
        <f t="shared" si="5"/>
        <v>2.2569444444444447E-3</v>
      </c>
      <c r="R58" s="22" t="s">
        <v>148</v>
      </c>
    </row>
    <row r="59" spans="1:18" x14ac:dyDescent="0.25">
      <c r="A59" s="22">
        <v>56</v>
      </c>
      <c r="B59" s="121" t="s">
        <v>79</v>
      </c>
      <c r="C59" s="121" t="s">
        <v>32</v>
      </c>
      <c r="D59" s="22" t="s">
        <v>106</v>
      </c>
      <c r="E59" s="21" t="s">
        <v>7</v>
      </c>
      <c r="F59" s="22" t="s">
        <v>122</v>
      </c>
      <c r="G59" s="39" t="s">
        <v>110</v>
      </c>
      <c r="H59" s="42">
        <v>10</v>
      </c>
      <c r="I59" s="57">
        <v>5.5555555555555556E-4</v>
      </c>
      <c r="J59" s="41">
        <v>10</v>
      </c>
      <c r="K59" s="54">
        <v>6.5972222222222213E-4</v>
      </c>
      <c r="L59" s="42">
        <v>10</v>
      </c>
      <c r="M59" s="57">
        <v>1.0995370370370371E-3</v>
      </c>
      <c r="N59" s="42">
        <v>9</v>
      </c>
      <c r="O59" s="54">
        <v>2.0416666666666669E-3</v>
      </c>
      <c r="P59" s="116">
        <f t="shared" si="4"/>
        <v>39</v>
      </c>
      <c r="Q59" s="117">
        <f t="shared" si="5"/>
        <v>4.356481481481482E-3</v>
      </c>
      <c r="R59" s="22" t="s">
        <v>148</v>
      </c>
    </row>
    <row r="60" spans="1:18" x14ac:dyDescent="0.25">
      <c r="A60" s="22">
        <v>57</v>
      </c>
      <c r="B60" s="121" t="s">
        <v>77</v>
      </c>
      <c r="C60" s="121" t="s">
        <v>157</v>
      </c>
      <c r="D60" s="22" t="s">
        <v>106</v>
      </c>
      <c r="E60" s="21" t="s">
        <v>7</v>
      </c>
      <c r="F60" s="22" t="s">
        <v>122</v>
      </c>
      <c r="G60" s="39" t="s">
        <v>113</v>
      </c>
      <c r="H60" s="43">
        <v>4</v>
      </c>
      <c r="I60" s="57"/>
      <c r="J60" s="41">
        <v>0</v>
      </c>
      <c r="K60" s="54"/>
      <c r="L60" s="42">
        <v>3</v>
      </c>
      <c r="M60" s="57"/>
      <c r="N60" s="42">
        <v>3</v>
      </c>
      <c r="O60" s="54">
        <v>3.7037037037037035E-4</v>
      </c>
      <c r="P60" s="116">
        <f t="shared" si="4"/>
        <v>10</v>
      </c>
      <c r="Q60" s="117">
        <f t="shared" si="5"/>
        <v>3.7037037037037035E-4</v>
      </c>
      <c r="R60" s="22" t="s">
        <v>148</v>
      </c>
    </row>
    <row r="61" spans="1:18" x14ac:dyDescent="0.25">
      <c r="A61" s="22">
        <v>58</v>
      </c>
      <c r="B61" s="121" t="s">
        <v>76</v>
      </c>
      <c r="C61" s="121" t="s">
        <v>73</v>
      </c>
      <c r="D61" s="22" t="s">
        <v>106</v>
      </c>
      <c r="E61" s="21" t="s">
        <v>74</v>
      </c>
      <c r="F61" s="22" t="s">
        <v>122</v>
      </c>
      <c r="G61" s="39" t="s">
        <v>111</v>
      </c>
      <c r="H61" s="43">
        <v>0</v>
      </c>
      <c r="I61" s="57">
        <v>0</v>
      </c>
      <c r="J61" s="41">
        <v>10</v>
      </c>
      <c r="K61" s="54">
        <v>9.1435185185185185E-4</v>
      </c>
      <c r="L61" s="42">
        <v>0</v>
      </c>
      <c r="M61" s="57">
        <v>0</v>
      </c>
      <c r="N61" s="42">
        <v>0</v>
      </c>
      <c r="O61" s="54">
        <v>5.7870370370370366E-5</v>
      </c>
      <c r="P61" s="116">
        <f t="shared" si="4"/>
        <v>10</v>
      </c>
      <c r="Q61" s="117">
        <f t="shared" si="5"/>
        <v>9.7222222222222219E-4</v>
      </c>
      <c r="R61" s="22" t="s">
        <v>148</v>
      </c>
    </row>
    <row r="62" spans="1:18" x14ac:dyDescent="0.25">
      <c r="A62" s="22">
        <v>59</v>
      </c>
      <c r="B62" s="121" t="s">
        <v>67</v>
      </c>
      <c r="C62" s="121" t="s">
        <v>157</v>
      </c>
      <c r="D62" s="22" t="s">
        <v>106</v>
      </c>
      <c r="E62" s="21" t="s">
        <v>7</v>
      </c>
      <c r="F62" s="22" t="s">
        <v>123</v>
      </c>
      <c r="G62" s="39" t="s">
        <v>113</v>
      </c>
      <c r="H62" s="43">
        <v>10</v>
      </c>
      <c r="I62" s="57"/>
      <c r="J62" s="41">
        <v>1</v>
      </c>
      <c r="K62" s="54">
        <v>2.7777777777777779E-3</v>
      </c>
      <c r="L62" s="42">
        <v>10</v>
      </c>
      <c r="M62" s="57"/>
      <c r="N62" s="42">
        <v>8</v>
      </c>
      <c r="O62" s="54">
        <v>1.8865740740740742E-3</v>
      </c>
      <c r="P62" s="116">
        <f t="shared" si="4"/>
        <v>29</v>
      </c>
      <c r="Q62" s="117">
        <f t="shared" si="5"/>
        <v>4.6643518518518518E-3</v>
      </c>
      <c r="R62" s="22" t="s">
        <v>148</v>
      </c>
    </row>
    <row r="63" spans="1:18" x14ac:dyDescent="0.25">
      <c r="A63" s="22">
        <v>60</v>
      </c>
      <c r="B63" s="121" t="s">
        <v>24</v>
      </c>
      <c r="C63" s="121" t="s">
        <v>158</v>
      </c>
      <c r="D63" s="22" t="s">
        <v>106</v>
      </c>
      <c r="E63" s="21" t="s">
        <v>7</v>
      </c>
      <c r="F63" s="22" t="s">
        <v>122</v>
      </c>
      <c r="G63" s="39" t="s">
        <v>113</v>
      </c>
      <c r="H63" s="43">
        <v>10</v>
      </c>
      <c r="I63" s="57"/>
      <c r="J63" s="41">
        <v>10</v>
      </c>
      <c r="K63" s="54">
        <v>1.4583333333333334E-3</v>
      </c>
      <c r="L63" s="42">
        <v>10</v>
      </c>
      <c r="M63" s="57">
        <v>5.2083333333333333E-4</v>
      </c>
      <c r="N63" s="42">
        <v>10</v>
      </c>
      <c r="O63" s="54">
        <v>8.3333333333333339E-4</v>
      </c>
      <c r="P63" s="116">
        <f t="shared" si="4"/>
        <v>40</v>
      </c>
      <c r="Q63" s="117">
        <f t="shared" si="5"/>
        <v>2.8125000000000003E-3</v>
      </c>
      <c r="R63" s="22" t="s">
        <v>148</v>
      </c>
    </row>
    <row r="64" spans="1:18" x14ac:dyDescent="0.25">
      <c r="A64" s="22">
        <v>61</v>
      </c>
      <c r="B64" s="121" t="s">
        <v>20</v>
      </c>
      <c r="C64" s="121" t="s">
        <v>9</v>
      </c>
      <c r="D64" s="22" t="s">
        <v>106</v>
      </c>
      <c r="E64" s="21" t="s">
        <v>7</v>
      </c>
      <c r="F64" s="22" t="s">
        <v>123</v>
      </c>
      <c r="G64" s="39" t="s">
        <v>110</v>
      </c>
      <c r="H64" s="43">
        <v>10</v>
      </c>
      <c r="I64" s="57">
        <v>6.4814814814814813E-4</v>
      </c>
      <c r="J64" s="41">
        <v>10</v>
      </c>
      <c r="K64" s="54">
        <v>8.7962962962962962E-4</v>
      </c>
      <c r="L64" s="42">
        <v>3</v>
      </c>
      <c r="M64" s="57"/>
      <c r="N64" s="42">
        <v>4</v>
      </c>
      <c r="O64" s="54"/>
      <c r="P64" s="116">
        <f t="shared" si="4"/>
        <v>27</v>
      </c>
      <c r="Q64" s="117">
        <f t="shared" si="5"/>
        <v>1.5277777777777776E-3</v>
      </c>
      <c r="R64" s="22" t="s">
        <v>148</v>
      </c>
    </row>
    <row r="65" spans="1:18" x14ac:dyDescent="0.25">
      <c r="A65" s="22">
        <v>62</v>
      </c>
      <c r="B65" s="121" t="s">
        <v>52</v>
      </c>
      <c r="C65" s="121" t="s">
        <v>158</v>
      </c>
      <c r="D65" s="22" t="s">
        <v>106</v>
      </c>
      <c r="E65" s="21" t="s">
        <v>7</v>
      </c>
      <c r="F65" s="22" t="s">
        <v>122</v>
      </c>
      <c r="G65" s="39" t="s">
        <v>110</v>
      </c>
      <c r="H65" s="42">
        <v>10</v>
      </c>
      <c r="I65" s="57">
        <v>4.5138888888888892E-4</v>
      </c>
      <c r="J65" s="41">
        <v>10</v>
      </c>
      <c r="K65" s="54">
        <v>5.4398148148148144E-4</v>
      </c>
      <c r="L65" s="42">
        <v>5</v>
      </c>
      <c r="M65" s="57">
        <v>1.0300925925925926E-3</v>
      </c>
      <c r="N65" s="42">
        <v>5</v>
      </c>
      <c r="O65" s="54">
        <v>1.692013888888889E-3</v>
      </c>
      <c r="P65" s="116">
        <f t="shared" si="4"/>
        <v>30</v>
      </c>
      <c r="Q65" s="117">
        <f t="shared" si="5"/>
        <v>3.717476851851852E-3</v>
      </c>
      <c r="R65" s="22" t="s">
        <v>148</v>
      </c>
    </row>
    <row r="66" spans="1:18" x14ac:dyDescent="0.25">
      <c r="A66" s="22">
        <v>63</v>
      </c>
      <c r="B66" s="121" t="s">
        <v>27</v>
      </c>
      <c r="C66" s="121" t="s">
        <v>9</v>
      </c>
      <c r="D66" s="22" t="s">
        <v>106</v>
      </c>
      <c r="E66" s="21" t="s">
        <v>7</v>
      </c>
      <c r="F66" s="22" t="s">
        <v>122</v>
      </c>
      <c r="G66" s="39" t="s">
        <v>113</v>
      </c>
      <c r="H66" s="43">
        <v>10</v>
      </c>
      <c r="I66" s="57"/>
      <c r="J66" s="41">
        <v>1</v>
      </c>
      <c r="K66" s="54">
        <v>3.9351851851851852E-4</v>
      </c>
      <c r="L66" s="42">
        <v>10</v>
      </c>
      <c r="M66" s="57"/>
      <c r="N66" s="42">
        <v>10</v>
      </c>
      <c r="O66" s="54">
        <v>2.1064814814814813E-3</v>
      </c>
      <c r="P66" s="116">
        <f t="shared" si="4"/>
        <v>31</v>
      </c>
      <c r="Q66" s="117">
        <f t="shared" si="5"/>
        <v>2.4999999999999996E-3</v>
      </c>
      <c r="R66" s="22" t="s">
        <v>148</v>
      </c>
    </row>
    <row r="67" spans="1:18" x14ac:dyDescent="0.25">
      <c r="A67" s="22">
        <v>64</v>
      </c>
      <c r="B67" s="121" t="s">
        <v>104</v>
      </c>
      <c r="C67" s="121" t="s">
        <v>96</v>
      </c>
      <c r="D67" s="22" t="s">
        <v>106</v>
      </c>
      <c r="E67" s="21" t="s">
        <v>7</v>
      </c>
      <c r="F67" s="22" t="s">
        <v>123</v>
      </c>
      <c r="G67" s="39" t="s">
        <v>112</v>
      </c>
      <c r="H67" s="43">
        <v>10</v>
      </c>
      <c r="I67" s="57">
        <v>6.6435185185185184E-4</v>
      </c>
      <c r="J67" s="41">
        <v>10</v>
      </c>
      <c r="K67" s="54">
        <v>6.9444444444444447E-4</v>
      </c>
      <c r="L67" s="42">
        <v>3</v>
      </c>
      <c r="M67" s="57">
        <v>5.5555555555555556E-4</v>
      </c>
      <c r="N67" s="42">
        <v>9</v>
      </c>
      <c r="O67" s="54">
        <v>7.8703703703703705E-4</v>
      </c>
      <c r="P67" s="116">
        <f t="shared" si="4"/>
        <v>32</v>
      </c>
      <c r="Q67" s="117">
        <f t="shared" si="5"/>
        <v>2.701388888888889E-3</v>
      </c>
      <c r="R67" s="22" t="s">
        <v>148</v>
      </c>
    </row>
    <row r="68" spans="1:18" x14ac:dyDescent="0.25">
      <c r="A68" s="22">
        <v>65</v>
      </c>
      <c r="B68" s="121" t="s">
        <v>22</v>
      </c>
      <c r="C68" s="121" t="s">
        <v>9</v>
      </c>
      <c r="D68" s="22" t="s">
        <v>106</v>
      </c>
      <c r="E68" s="21" t="s">
        <v>7</v>
      </c>
      <c r="F68" s="22" t="s">
        <v>123</v>
      </c>
      <c r="G68" s="39" t="s">
        <v>113</v>
      </c>
      <c r="H68" s="43">
        <v>10</v>
      </c>
      <c r="I68" s="57"/>
      <c r="J68" s="41">
        <v>1</v>
      </c>
      <c r="K68" s="54">
        <v>1.5277777777777779E-3</v>
      </c>
      <c r="L68" s="42">
        <v>10</v>
      </c>
      <c r="M68" s="57"/>
      <c r="N68" s="42">
        <v>10</v>
      </c>
      <c r="O68" s="54">
        <v>1.2037037037037038E-3</v>
      </c>
      <c r="P68" s="116">
        <f t="shared" si="4"/>
        <v>31</v>
      </c>
      <c r="Q68" s="117">
        <f t="shared" si="5"/>
        <v>2.7314814814814814E-3</v>
      </c>
      <c r="R68" s="22" t="s">
        <v>148</v>
      </c>
    </row>
    <row r="69" spans="1:18" x14ac:dyDescent="0.25">
      <c r="A69" s="22">
        <v>66</v>
      </c>
      <c r="B69" s="121" t="s">
        <v>39</v>
      </c>
      <c r="C69" s="121" t="s">
        <v>40</v>
      </c>
      <c r="D69" s="22" t="s">
        <v>106</v>
      </c>
      <c r="E69" s="21" t="s">
        <v>41</v>
      </c>
      <c r="F69" s="22" t="s">
        <v>123</v>
      </c>
      <c r="G69" s="39" t="s">
        <v>111</v>
      </c>
      <c r="H69" s="43">
        <v>10</v>
      </c>
      <c r="I69" s="57">
        <v>5.7870370370370378E-4</v>
      </c>
      <c r="J69" s="41">
        <v>10</v>
      </c>
      <c r="K69" s="54">
        <v>8.6805555555555551E-4</v>
      </c>
      <c r="L69" s="42">
        <v>10</v>
      </c>
      <c r="M69" s="57">
        <v>1.3784722222222221E-3</v>
      </c>
      <c r="N69" s="42">
        <v>2</v>
      </c>
      <c r="O69" s="54">
        <v>5.0925925925925921E-4</v>
      </c>
      <c r="P69" s="116">
        <f t="shared" ref="P69:P100" si="6">IF(B69=$B$2,"",SUM(H69+J69+L69+N69))</f>
        <v>32</v>
      </c>
      <c r="Q69" s="117">
        <f t="shared" ref="Q69:Q100" si="7">IF(B69=$B$2,"",I69+K69+M69+O69)</f>
        <v>3.3344907407407407E-3</v>
      </c>
      <c r="R69" s="22" t="s">
        <v>148</v>
      </c>
    </row>
    <row r="70" spans="1:18" x14ac:dyDescent="0.25">
      <c r="A70" s="22">
        <v>67</v>
      </c>
      <c r="B70" s="121" t="s">
        <v>46</v>
      </c>
      <c r="C70" s="121" t="s">
        <v>155</v>
      </c>
      <c r="D70" s="22" t="s">
        <v>106</v>
      </c>
      <c r="E70" s="21" t="s">
        <v>7</v>
      </c>
      <c r="F70" s="22" t="s">
        <v>123</v>
      </c>
      <c r="G70" s="39" t="s">
        <v>112</v>
      </c>
      <c r="H70" s="43">
        <v>10</v>
      </c>
      <c r="I70" s="57">
        <v>4.907407407407407E-4</v>
      </c>
      <c r="J70" s="41">
        <v>10</v>
      </c>
      <c r="K70" s="54">
        <v>1.1574074074074073E-3</v>
      </c>
      <c r="L70" s="42">
        <v>10</v>
      </c>
      <c r="M70" s="57">
        <v>8.564814814814815E-4</v>
      </c>
      <c r="N70" s="42">
        <v>8</v>
      </c>
      <c r="O70" s="54">
        <v>6.5972222222222213E-4</v>
      </c>
      <c r="P70" s="116">
        <f t="shared" si="6"/>
        <v>38</v>
      </c>
      <c r="Q70" s="117">
        <f t="shared" si="7"/>
        <v>3.1643518518518518E-3</v>
      </c>
      <c r="R70" s="22" t="s">
        <v>148</v>
      </c>
    </row>
    <row r="71" spans="1:18" x14ac:dyDescent="0.25">
      <c r="A71" s="22">
        <v>68</v>
      </c>
      <c r="B71" s="121" t="s">
        <v>81</v>
      </c>
      <c r="C71" s="121" t="s">
        <v>73</v>
      </c>
      <c r="D71" s="22"/>
      <c r="E71" s="21" t="s">
        <v>74</v>
      </c>
      <c r="F71" s="22" t="s">
        <v>123</v>
      </c>
      <c r="G71" s="39" t="s">
        <v>112</v>
      </c>
      <c r="H71" s="43"/>
      <c r="I71" s="57"/>
      <c r="J71" s="41"/>
      <c r="K71" s="54"/>
      <c r="L71" s="42"/>
      <c r="M71" s="57"/>
      <c r="N71" s="42"/>
      <c r="O71" s="54"/>
      <c r="P71" s="116">
        <f t="shared" si="6"/>
        <v>0</v>
      </c>
      <c r="Q71" s="117">
        <f t="shared" si="7"/>
        <v>0</v>
      </c>
      <c r="R71" s="22" t="s">
        <v>149</v>
      </c>
    </row>
    <row r="72" spans="1:18" x14ac:dyDescent="0.25">
      <c r="A72" s="22">
        <v>69</v>
      </c>
      <c r="B72" s="121" t="s">
        <v>109</v>
      </c>
      <c r="C72" s="121" t="s">
        <v>158</v>
      </c>
      <c r="D72" s="22" t="s">
        <v>106</v>
      </c>
      <c r="E72" s="21" t="s">
        <v>7</v>
      </c>
      <c r="F72" s="22" t="s">
        <v>123</v>
      </c>
      <c r="G72" s="40" t="s">
        <v>110</v>
      </c>
      <c r="H72" s="43">
        <v>10</v>
      </c>
      <c r="I72" s="57">
        <v>1.0648148148148147E-3</v>
      </c>
      <c r="J72" s="41">
        <v>10</v>
      </c>
      <c r="K72" s="54">
        <v>1.6087962962962963E-3</v>
      </c>
      <c r="L72" s="42">
        <v>2</v>
      </c>
      <c r="M72" s="57">
        <v>6.9444444444444447E-4</v>
      </c>
      <c r="N72" s="42">
        <v>4</v>
      </c>
      <c r="O72" s="54">
        <v>1.4004629629629629E-3</v>
      </c>
      <c r="P72" s="116">
        <f t="shared" si="6"/>
        <v>26</v>
      </c>
      <c r="Q72" s="117">
        <f t="shared" si="7"/>
        <v>4.7685185185185183E-3</v>
      </c>
      <c r="R72" s="22" t="s">
        <v>148</v>
      </c>
    </row>
    <row r="73" spans="1:18" x14ac:dyDescent="0.25">
      <c r="A73" s="22">
        <v>70</v>
      </c>
      <c r="B73" s="121" t="s">
        <v>70</v>
      </c>
      <c r="C73" s="121" t="s">
        <v>157</v>
      </c>
      <c r="D73" s="22" t="s">
        <v>106</v>
      </c>
      <c r="E73" s="21" t="s">
        <v>7</v>
      </c>
      <c r="F73" s="22" t="s">
        <v>122</v>
      </c>
      <c r="G73" s="39" t="s">
        <v>110</v>
      </c>
      <c r="H73" s="42">
        <v>10</v>
      </c>
      <c r="I73" s="57">
        <v>6.4814814814814813E-4</v>
      </c>
      <c r="J73" s="41">
        <v>10</v>
      </c>
      <c r="K73" s="54">
        <v>9.2048611111111107E-4</v>
      </c>
      <c r="L73" s="42">
        <v>10</v>
      </c>
      <c r="M73" s="57"/>
      <c r="N73" s="42">
        <v>6</v>
      </c>
      <c r="O73" s="54">
        <v>1.3346064814814815E-3</v>
      </c>
      <c r="P73" s="116">
        <f t="shared" si="6"/>
        <v>36</v>
      </c>
      <c r="Q73" s="117">
        <f t="shared" si="7"/>
        <v>2.903240740740741E-3</v>
      </c>
      <c r="R73" s="22" t="s">
        <v>148</v>
      </c>
    </row>
    <row r="74" spans="1:18" x14ac:dyDescent="0.25">
      <c r="A74" s="22">
        <v>71</v>
      </c>
      <c r="B74" s="121" t="s">
        <v>63</v>
      </c>
      <c r="C74" s="121" t="s">
        <v>158</v>
      </c>
      <c r="D74" s="22" t="s">
        <v>106</v>
      </c>
      <c r="E74" s="21" t="s">
        <v>7</v>
      </c>
      <c r="F74" s="22" t="s">
        <v>123</v>
      </c>
      <c r="G74" s="39" t="s">
        <v>112</v>
      </c>
      <c r="H74" s="43">
        <v>9</v>
      </c>
      <c r="I74" s="57">
        <v>1.8518518518518517E-3</v>
      </c>
      <c r="J74" s="41">
        <v>0</v>
      </c>
      <c r="K74" s="54">
        <v>0</v>
      </c>
      <c r="L74" s="42">
        <v>1</v>
      </c>
      <c r="M74" s="57">
        <v>1.1226851851851851E-3</v>
      </c>
      <c r="N74" s="42">
        <v>1</v>
      </c>
      <c r="O74" s="54">
        <v>2.0833333333333335E-4</v>
      </c>
      <c r="P74" s="116">
        <f t="shared" si="6"/>
        <v>11</v>
      </c>
      <c r="Q74" s="117">
        <f t="shared" si="7"/>
        <v>3.1828703703703702E-3</v>
      </c>
      <c r="R74" s="22" t="s">
        <v>148</v>
      </c>
    </row>
    <row r="75" spans="1:18" x14ac:dyDescent="0.25">
      <c r="A75" s="22">
        <v>72</v>
      </c>
      <c r="B75" s="121" t="s">
        <v>53</v>
      </c>
      <c r="C75" s="121" t="s">
        <v>157</v>
      </c>
      <c r="D75" s="22" t="s">
        <v>106</v>
      </c>
      <c r="E75" s="21" t="s">
        <v>7</v>
      </c>
      <c r="F75" s="22" t="s">
        <v>123</v>
      </c>
      <c r="G75" s="39" t="s">
        <v>113</v>
      </c>
      <c r="H75" s="43"/>
      <c r="I75" s="57"/>
      <c r="J75" s="41"/>
      <c r="K75" s="54"/>
      <c r="L75" s="42"/>
      <c r="M75" s="57"/>
      <c r="N75" s="42"/>
      <c r="O75" s="54"/>
      <c r="P75" s="116">
        <f t="shared" si="6"/>
        <v>0</v>
      </c>
      <c r="Q75" s="117">
        <f t="shared" si="7"/>
        <v>0</v>
      </c>
      <c r="R75" s="22" t="s">
        <v>148</v>
      </c>
    </row>
    <row r="76" spans="1:18" x14ac:dyDescent="0.25">
      <c r="A76" s="22">
        <v>73</v>
      </c>
      <c r="B76" s="121" t="s">
        <v>31</v>
      </c>
      <c r="C76" s="121" t="s">
        <v>32</v>
      </c>
      <c r="D76" s="22" t="s">
        <v>106</v>
      </c>
      <c r="E76" s="21" t="s">
        <v>33</v>
      </c>
      <c r="F76" s="22" t="s">
        <v>123</v>
      </c>
      <c r="G76" s="39" t="s">
        <v>113</v>
      </c>
      <c r="H76" s="43">
        <v>10</v>
      </c>
      <c r="I76" s="57"/>
      <c r="J76" s="41">
        <v>1</v>
      </c>
      <c r="K76" s="54">
        <v>3.2407407407407406E-4</v>
      </c>
      <c r="L76" s="42">
        <v>10</v>
      </c>
      <c r="M76" s="57"/>
      <c r="N76" s="42">
        <v>8</v>
      </c>
      <c r="O76" s="54">
        <v>1.25E-3</v>
      </c>
      <c r="P76" s="116">
        <f t="shared" si="6"/>
        <v>29</v>
      </c>
      <c r="Q76" s="117">
        <f t="shared" si="7"/>
        <v>1.5740740740740741E-3</v>
      </c>
      <c r="R76" s="22" t="s">
        <v>148</v>
      </c>
    </row>
    <row r="77" spans="1:18" x14ac:dyDescent="0.25">
      <c r="A77" s="22">
        <v>74</v>
      </c>
      <c r="B77" s="121" t="s">
        <v>45</v>
      </c>
      <c r="C77" s="121" t="s">
        <v>9</v>
      </c>
      <c r="D77" s="22" t="s">
        <v>106</v>
      </c>
      <c r="E77" s="21" t="s">
        <v>7</v>
      </c>
      <c r="F77" s="22" t="s">
        <v>123</v>
      </c>
      <c r="G77" s="39" t="s">
        <v>113</v>
      </c>
      <c r="H77" s="43">
        <v>10</v>
      </c>
      <c r="I77" s="57"/>
      <c r="J77" s="41">
        <v>6</v>
      </c>
      <c r="K77" s="54">
        <v>1.5277777777777779E-3</v>
      </c>
      <c r="L77" s="42">
        <v>10</v>
      </c>
      <c r="M77" s="57"/>
      <c r="N77" s="42">
        <v>10</v>
      </c>
      <c r="O77" s="54">
        <v>1.261574074074074E-3</v>
      </c>
      <c r="P77" s="116">
        <f t="shared" si="6"/>
        <v>36</v>
      </c>
      <c r="Q77" s="117">
        <f t="shared" si="7"/>
        <v>2.7893518518518519E-3</v>
      </c>
      <c r="R77" s="22" t="s">
        <v>148</v>
      </c>
    </row>
    <row r="78" spans="1:18" x14ac:dyDescent="0.25">
      <c r="A78" s="22">
        <v>75</v>
      </c>
      <c r="B78" s="121" t="s">
        <v>57</v>
      </c>
      <c r="C78" s="121" t="s">
        <v>157</v>
      </c>
      <c r="D78" s="22" t="s">
        <v>106</v>
      </c>
      <c r="E78" s="21" t="s">
        <v>56</v>
      </c>
      <c r="F78" s="22" t="s">
        <v>123</v>
      </c>
      <c r="G78" s="39" t="s">
        <v>111</v>
      </c>
      <c r="H78" s="43">
        <v>2</v>
      </c>
      <c r="I78" s="57">
        <v>5.0925925925925921E-4</v>
      </c>
      <c r="J78" s="41">
        <v>9</v>
      </c>
      <c r="K78" s="54">
        <v>1.4004629629629629E-3</v>
      </c>
      <c r="L78" s="42">
        <v>2</v>
      </c>
      <c r="M78" s="57">
        <v>7.8703703703703705E-4</v>
      </c>
      <c r="N78" s="42">
        <v>0</v>
      </c>
      <c r="O78" s="54">
        <v>0</v>
      </c>
      <c r="P78" s="116">
        <f t="shared" si="6"/>
        <v>13</v>
      </c>
      <c r="Q78" s="117">
        <f t="shared" si="7"/>
        <v>2.696759259259259E-3</v>
      </c>
      <c r="R78" s="22" t="s">
        <v>148</v>
      </c>
    </row>
    <row r="79" spans="1:18" x14ac:dyDescent="0.25">
      <c r="A79" s="22">
        <v>76</v>
      </c>
      <c r="B79" s="121" t="s">
        <v>37</v>
      </c>
      <c r="C79" s="121" t="s">
        <v>156</v>
      </c>
      <c r="D79" s="22" t="s">
        <v>106</v>
      </c>
      <c r="E79" s="21" t="s">
        <v>7</v>
      </c>
      <c r="F79" s="22" t="s">
        <v>122</v>
      </c>
      <c r="G79" s="39" t="s">
        <v>110</v>
      </c>
      <c r="H79" s="42">
        <v>10</v>
      </c>
      <c r="I79" s="57">
        <v>4.8611111111111104E-4</v>
      </c>
      <c r="J79" s="41">
        <v>10</v>
      </c>
      <c r="K79" s="54">
        <v>5.7870370370370378E-4</v>
      </c>
      <c r="L79" s="42">
        <v>10</v>
      </c>
      <c r="M79" s="57"/>
      <c r="N79" s="42">
        <v>4</v>
      </c>
      <c r="O79" s="54">
        <v>1.0208333333333334E-3</v>
      </c>
      <c r="P79" s="116">
        <f t="shared" si="6"/>
        <v>34</v>
      </c>
      <c r="Q79" s="117">
        <f t="shared" si="7"/>
        <v>2.0856481481481481E-3</v>
      </c>
      <c r="R79" s="22" t="s">
        <v>148</v>
      </c>
    </row>
    <row r="80" spans="1:18" x14ac:dyDescent="0.25">
      <c r="A80" s="22">
        <v>77</v>
      </c>
      <c r="B80" s="121" t="s">
        <v>86</v>
      </c>
      <c r="C80" s="121" t="s">
        <v>32</v>
      </c>
      <c r="D80" s="22" t="s">
        <v>106</v>
      </c>
      <c r="E80" s="21" t="s">
        <v>7</v>
      </c>
      <c r="F80" s="22" t="s">
        <v>123</v>
      </c>
      <c r="G80" s="39" t="s">
        <v>112</v>
      </c>
      <c r="H80" s="43">
        <v>10</v>
      </c>
      <c r="I80" s="57">
        <v>3.7037037037037035E-4</v>
      </c>
      <c r="J80" s="41">
        <v>10</v>
      </c>
      <c r="K80" s="54">
        <v>6.134259259259259E-4</v>
      </c>
      <c r="L80" s="42">
        <v>10</v>
      </c>
      <c r="M80" s="57">
        <v>9.7222222222222209E-4</v>
      </c>
      <c r="N80" s="42">
        <v>8</v>
      </c>
      <c r="O80" s="54">
        <v>5.6712962962962956E-4</v>
      </c>
      <c r="P80" s="116">
        <f t="shared" si="6"/>
        <v>38</v>
      </c>
      <c r="Q80" s="117">
        <f t="shared" si="7"/>
        <v>2.5231481481481481E-3</v>
      </c>
      <c r="R80" s="22" t="s">
        <v>148</v>
      </c>
    </row>
    <row r="81" spans="1:18" x14ac:dyDescent="0.25">
      <c r="A81" s="22">
        <v>78</v>
      </c>
      <c r="B81" s="121" t="s">
        <v>49</v>
      </c>
      <c r="C81" s="121" t="s">
        <v>48</v>
      </c>
      <c r="D81" s="22" t="s">
        <v>106</v>
      </c>
      <c r="E81" s="21" t="s">
        <v>7</v>
      </c>
      <c r="F81" s="22" t="s">
        <v>123</v>
      </c>
      <c r="G81" s="39" t="s">
        <v>110</v>
      </c>
      <c r="H81" s="43">
        <v>10</v>
      </c>
      <c r="I81" s="57">
        <v>1.0532407407407407E-3</v>
      </c>
      <c r="J81" s="41">
        <v>10</v>
      </c>
      <c r="K81" s="54">
        <v>1.0648148148148147E-3</v>
      </c>
      <c r="L81" s="42">
        <v>7</v>
      </c>
      <c r="M81" s="57">
        <v>1.2152777777777778E-3</v>
      </c>
      <c r="N81" s="42">
        <v>3</v>
      </c>
      <c r="O81" s="54">
        <v>6.4814814814814813E-4</v>
      </c>
      <c r="P81" s="116">
        <f t="shared" si="6"/>
        <v>30</v>
      </c>
      <c r="Q81" s="117">
        <f t="shared" si="7"/>
        <v>3.9814814814814817E-3</v>
      </c>
      <c r="R81" s="22" t="s">
        <v>148</v>
      </c>
    </row>
    <row r="82" spans="1:18" x14ac:dyDescent="0.25">
      <c r="A82" s="22">
        <v>79</v>
      </c>
      <c r="B82" s="121" t="s">
        <v>108</v>
      </c>
      <c r="C82" s="121" t="s">
        <v>157</v>
      </c>
      <c r="D82" s="22" t="s">
        <v>106</v>
      </c>
      <c r="E82" s="21" t="s">
        <v>7</v>
      </c>
      <c r="F82" s="22" t="s">
        <v>122</v>
      </c>
      <c r="G82" s="39" t="s">
        <v>110</v>
      </c>
      <c r="H82" s="42">
        <v>10</v>
      </c>
      <c r="I82" s="57">
        <v>6.9444444444444447E-4</v>
      </c>
      <c r="J82" s="41">
        <v>10</v>
      </c>
      <c r="K82" s="54">
        <v>6.2500000000000001E-4</v>
      </c>
      <c r="L82" s="42">
        <v>7</v>
      </c>
      <c r="M82" s="57">
        <v>1.5972222222222221E-3</v>
      </c>
      <c r="N82" s="42">
        <v>4</v>
      </c>
      <c r="O82" s="54">
        <v>8.1180555555555563E-4</v>
      </c>
      <c r="P82" s="116">
        <f t="shared" si="6"/>
        <v>31</v>
      </c>
      <c r="Q82" s="117">
        <f t="shared" si="7"/>
        <v>3.728472222222222E-3</v>
      </c>
      <c r="R82" s="22" t="s">
        <v>148</v>
      </c>
    </row>
    <row r="83" spans="1:18" x14ac:dyDescent="0.25">
      <c r="A83" s="22">
        <v>80</v>
      </c>
      <c r="B83" s="121" t="s">
        <v>94</v>
      </c>
      <c r="C83" s="121" t="s">
        <v>32</v>
      </c>
      <c r="D83" s="22" t="s">
        <v>106</v>
      </c>
      <c r="E83" s="21" t="s">
        <v>7</v>
      </c>
      <c r="F83" s="22" t="s">
        <v>123</v>
      </c>
      <c r="G83" s="39" t="s">
        <v>110</v>
      </c>
      <c r="H83" s="43">
        <v>6</v>
      </c>
      <c r="I83" s="57">
        <v>9.1435185185185185E-4</v>
      </c>
      <c r="J83" s="41">
        <v>10</v>
      </c>
      <c r="K83" s="54">
        <v>1.2384259259259258E-3</v>
      </c>
      <c r="L83" s="42">
        <v>1</v>
      </c>
      <c r="M83" s="57"/>
      <c r="N83" s="42">
        <v>1</v>
      </c>
      <c r="O83" s="54"/>
      <c r="P83" s="116">
        <f t="shared" si="6"/>
        <v>18</v>
      </c>
      <c r="Q83" s="117">
        <f t="shared" si="7"/>
        <v>2.1527777777777778E-3</v>
      </c>
      <c r="R83" s="22" t="s">
        <v>148</v>
      </c>
    </row>
    <row r="84" spans="1:18" x14ac:dyDescent="0.25">
      <c r="A84" s="22">
        <v>81</v>
      </c>
      <c r="B84" s="121" t="s">
        <v>36</v>
      </c>
      <c r="C84" s="121" t="s">
        <v>158</v>
      </c>
      <c r="D84" s="22" t="s">
        <v>106</v>
      </c>
      <c r="E84" s="21" t="s">
        <v>7</v>
      </c>
      <c r="F84" s="22" t="s">
        <v>123</v>
      </c>
      <c r="G84" s="39" t="s">
        <v>113</v>
      </c>
      <c r="H84" s="43">
        <v>10</v>
      </c>
      <c r="I84" s="57">
        <v>4.9768518518518521E-4</v>
      </c>
      <c r="J84" s="41">
        <v>1</v>
      </c>
      <c r="K84" s="54">
        <v>4.7453703703703704E-4</v>
      </c>
      <c r="L84" s="42">
        <v>10</v>
      </c>
      <c r="M84" s="57">
        <v>1.0532407407407407E-3</v>
      </c>
      <c r="N84" s="42">
        <v>10</v>
      </c>
      <c r="O84" s="54">
        <v>1.6550925925925926E-3</v>
      </c>
      <c r="P84" s="116">
        <f t="shared" si="6"/>
        <v>31</v>
      </c>
      <c r="Q84" s="117">
        <f t="shared" si="7"/>
        <v>3.6805555555555554E-3</v>
      </c>
      <c r="R84" s="22" t="s">
        <v>148</v>
      </c>
    </row>
    <row r="85" spans="1:18" x14ac:dyDescent="0.25">
      <c r="A85" s="22">
        <v>82</v>
      </c>
      <c r="B85" s="121" t="s">
        <v>59</v>
      </c>
      <c r="C85" s="121" t="s">
        <v>157</v>
      </c>
      <c r="D85" s="22" t="s">
        <v>106</v>
      </c>
      <c r="E85" s="21" t="s">
        <v>7</v>
      </c>
      <c r="F85" s="22" t="s">
        <v>122</v>
      </c>
      <c r="G85" s="39" t="s">
        <v>113</v>
      </c>
      <c r="H85" s="43">
        <v>10</v>
      </c>
      <c r="I85" s="57"/>
      <c r="J85" s="41">
        <v>1</v>
      </c>
      <c r="K85" s="54">
        <v>7.175925925925927E-4</v>
      </c>
      <c r="L85" s="42">
        <v>4</v>
      </c>
      <c r="M85" s="57">
        <v>5.6712962962962956E-4</v>
      </c>
      <c r="N85" s="42">
        <v>8</v>
      </c>
      <c r="O85" s="54">
        <v>1.0648148148148147E-3</v>
      </c>
      <c r="P85" s="116">
        <f t="shared" si="6"/>
        <v>23</v>
      </c>
      <c r="Q85" s="117">
        <f t="shared" si="7"/>
        <v>2.3495370370370371E-3</v>
      </c>
      <c r="R85" s="22" t="s">
        <v>148</v>
      </c>
    </row>
    <row r="86" spans="1:18" x14ac:dyDescent="0.25">
      <c r="A86" s="22">
        <v>83</v>
      </c>
      <c r="B86" s="121" t="s">
        <v>14</v>
      </c>
      <c r="C86" s="121" t="s">
        <v>158</v>
      </c>
      <c r="D86" s="22" t="s">
        <v>106</v>
      </c>
      <c r="E86" s="21" t="s">
        <v>13</v>
      </c>
      <c r="F86" s="22" t="s">
        <v>122</v>
      </c>
      <c r="G86" s="39" t="s">
        <v>113</v>
      </c>
      <c r="H86" s="43">
        <v>10</v>
      </c>
      <c r="I86" s="57"/>
      <c r="J86" s="41">
        <v>1</v>
      </c>
      <c r="K86" s="54"/>
      <c r="L86" s="42">
        <v>10</v>
      </c>
      <c r="M86" s="57"/>
      <c r="N86" s="42">
        <v>9</v>
      </c>
      <c r="O86" s="54">
        <v>2.1412037037037038E-3</v>
      </c>
      <c r="P86" s="116">
        <f t="shared" si="6"/>
        <v>30</v>
      </c>
      <c r="Q86" s="117">
        <f t="shared" si="7"/>
        <v>2.1412037037037038E-3</v>
      </c>
      <c r="R86" s="22" t="s">
        <v>148</v>
      </c>
    </row>
    <row r="87" spans="1:18" x14ac:dyDescent="0.25">
      <c r="A87" s="22">
        <v>84</v>
      </c>
      <c r="B87" s="121" t="s">
        <v>38</v>
      </c>
      <c r="C87" s="121" t="s">
        <v>9</v>
      </c>
      <c r="D87" s="22" t="s">
        <v>106</v>
      </c>
      <c r="E87" s="21" t="s">
        <v>7</v>
      </c>
      <c r="F87" s="22" t="s">
        <v>123</v>
      </c>
      <c r="G87" s="39" t="s">
        <v>111</v>
      </c>
      <c r="H87" s="43">
        <v>6</v>
      </c>
      <c r="I87" s="57">
        <v>2.7546296296296294E-3</v>
      </c>
      <c r="J87" s="41">
        <v>0</v>
      </c>
      <c r="K87" s="54">
        <v>0</v>
      </c>
      <c r="L87" s="42">
        <v>8</v>
      </c>
      <c r="M87" s="57">
        <v>1.9328703703703704E-3</v>
      </c>
      <c r="N87" s="42">
        <v>0</v>
      </c>
      <c r="O87" s="54">
        <v>4.6296296296296294E-5</v>
      </c>
      <c r="P87" s="116">
        <f t="shared" si="6"/>
        <v>14</v>
      </c>
      <c r="Q87" s="117">
        <f t="shared" si="7"/>
        <v>4.7337962962962958E-3</v>
      </c>
      <c r="R87" s="22" t="s">
        <v>148</v>
      </c>
    </row>
    <row r="88" spans="1:18" x14ac:dyDescent="0.25">
      <c r="A88" s="22">
        <v>85</v>
      </c>
      <c r="B88" s="121" t="s">
        <v>68</v>
      </c>
      <c r="C88" s="121" t="s">
        <v>9</v>
      </c>
      <c r="D88" s="22" t="s">
        <v>106</v>
      </c>
      <c r="E88" s="21" t="s">
        <v>7</v>
      </c>
      <c r="F88" s="22" t="s">
        <v>122</v>
      </c>
      <c r="G88" s="39" t="s">
        <v>113</v>
      </c>
      <c r="H88" s="43">
        <v>10</v>
      </c>
      <c r="I88" s="57"/>
      <c r="J88" s="41">
        <v>1</v>
      </c>
      <c r="K88" s="54">
        <v>6.4814814814814813E-4</v>
      </c>
      <c r="L88" s="42">
        <v>7</v>
      </c>
      <c r="M88" s="57"/>
      <c r="N88" s="42">
        <v>8</v>
      </c>
      <c r="O88" s="54">
        <v>1.6435185185185183E-3</v>
      </c>
      <c r="P88" s="116">
        <f t="shared" si="6"/>
        <v>26</v>
      </c>
      <c r="Q88" s="117">
        <f t="shared" si="7"/>
        <v>2.2916666666666667E-3</v>
      </c>
      <c r="R88" s="22" t="s">
        <v>148</v>
      </c>
    </row>
    <row r="89" spans="1:18" x14ac:dyDescent="0.25">
      <c r="A89" s="22">
        <v>86</v>
      </c>
      <c r="B89" s="121" t="s">
        <v>80</v>
      </c>
      <c r="C89" s="121" t="s">
        <v>32</v>
      </c>
      <c r="D89" s="22" t="s">
        <v>106</v>
      </c>
      <c r="E89" s="21" t="s">
        <v>7</v>
      </c>
      <c r="F89" s="22" t="s">
        <v>123</v>
      </c>
      <c r="G89" s="39" t="s">
        <v>111</v>
      </c>
      <c r="H89" s="43">
        <v>6</v>
      </c>
      <c r="I89" s="57">
        <v>2.7546296296296294E-3</v>
      </c>
      <c r="J89" s="41">
        <v>6</v>
      </c>
      <c r="K89" s="54">
        <v>1.8865740740740742E-3</v>
      </c>
      <c r="L89" s="42">
        <v>0</v>
      </c>
      <c r="M89" s="57">
        <v>0</v>
      </c>
      <c r="N89" s="42">
        <v>1</v>
      </c>
      <c r="O89" s="54">
        <v>4.7453703703703704E-4</v>
      </c>
      <c r="P89" s="116">
        <f t="shared" si="6"/>
        <v>13</v>
      </c>
      <c r="Q89" s="117">
        <f t="shared" si="7"/>
        <v>5.115740740740741E-3</v>
      </c>
      <c r="R89" s="22" t="s">
        <v>148</v>
      </c>
    </row>
    <row r="90" spans="1:18" x14ac:dyDescent="0.25">
      <c r="A90" s="22">
        <v>87</v>
      </c>
      <c r="B90" s="121" t="s">
        <v>58</v>
      </c>
      <c r="C90" s="121" t="s">
        <v>157</v>
      </c>
      <c r="D90" s="22" t="s">
        <v>106</v>
      </c>
      <c r="E90" s="21" t="s">
        <v>7</v>
      </c>
      <c r="F90" s="22" t="s">
        <v>122</v>
      </c>
      <c r="G90" s="39" t="s">
        <v>113</v>
      </c>
      <c r="H90" s="43">
        <v>10</v>
      </c>
      <c r="I90" s="57"/>
      <c r="J90" s="41">
        <v>10</v>
      </c>
      <c r="K90" s="54">
        <v>3.7037037037037035E-4</v>
      </c>
      <c r="L90" s="42">
        <v>10</v>
      </c>
      <c r="M90" s="57">
        <v>1.1273148148148147E-3</v>
      </c>
      <c r="N90" s="42">
        <v>9</v>
      </c>
      <c r="O90" s="54">
        <v>9.4907407407407408E-4</v>
      </c>
      <c r="P90" s="116">
        <f t="shared" si="6"/>
        <v>39</v>
      </c>
      <c r="Q90" s="117">
        <f t="shared" si="7"/>
        <v>2.4467592592592592E-3</v>
      </c>
      <c r="R90" s="22" t="s">
        <v>148</v>
      </c>
    </row>
    <row r="91" spans="1:18" x14ac:dyDescent="0.25">
      <c r="A91" s="22">
        <v>88</v>
      </c>
      <c r="B91" s="121" t="s">
        <v>78</v>
      </c>
      <c r="C91" s="121" t="s">
        <v>157</v>
      </c>
      <c r="D91" s="22" t="s">
        <v>106</v>
      </c>
      <c r="E91" s="21" t="s">
        <v>7</v>
      </c>
      <c r="F91" s="22" t="s">
        <v>123</v>
      </c>
      <c r="G91" s="39" t="s">
        <v>110</v>
      </c>
      <c r="H91" s="43">
        <v>10</v>
      </c>
      <c r="I91" s="57">
        <v>5.3240740740740744E-4</v>
      </c>
      <c r="J91" s="41">
        <v>10</v>
      </c>
      <c r="K91" s="54">
        <v>5.9027777777777778E-4</v>
      </c>
      <c r="L91" s="42">
        <v>7</v>
      </c>
      <c r="M91" s="57">
        <v>1.0648148148148147E-3</v>
      </c>
      <c r="N91" s="42">
        <v>3</v>
      </c>
      <c r="O91" s="54">
        <v>5.3240740740740744E-4</v>
      </c>
      <c r="P91" s="116">
        <f t="shared" si="6"/>
        <v>30</v>
      </c>
      <c r="Q91" s="117">
        <f t="shared" si="7"/>
        <v>2.7199074074074079E-3</v>
      </c>
      <c r="R91" s="22" t="s">
        <v>148</v>
      </c>
    </row>
    <row r="92" spans="1:18" x14ac:dyDescent="0.25">
      <c r="A92" s="22">
        <v>89</v>
      </c>
      <c r="B92" s="121" t="s">
        <v>12</v>
      </c>
      <c r="C92" s="121" t="s">
        <v>158</v>
      </c>
      <c r="D92" s="22" t="s">
        <v>106</v>
      </c>
      <c r="E92" s="21" t="s">
        <v>13</v>
      </c>
      <c r="F92" s="22" t="s">
        <v>123</v>
      </c>
      <c r="G92" s="39" t="s">
        <v>111</v>
      </c>
      <c r="H92" s="43">
        <v>10</v>
      </c>
      <c r="I92" s="57">
        <v>6.134259259259259E-4</v>
      </c>
      <c r="J92" s="41">
        <v>10</v>
      </c>
      <c r="K92" s="54">
        <v>6.9444444444444447E-4</v>
      </c>
      <c r="L92" s="42">
        <v>8</v>
      </c>
      <c r="M92" s="57">
        <v>1.1342592592592591E-3</v>
      </c>
      <c r="N92" s="42">
        <v>7</v>
      </c>
      <c r="O92" s="54">
        <v>1.3541666666666667E-3</v>
      </c>
      <c r="P92" s="116">
        <f t="shared" si="6"/>
        <v>35</v>
      </c>
      <c r="Q92" s="117">
        <f t="shared" si="7"/>
        <v>3.7962962962962959E-3</v>
      </c>
      <c r="R92" s="22" t="s">
        <v>148</v>
      </c>
    </row>
    <row r="93" spans="1:18" x14ac:dyDescent="0.25">
      <c r="A93" s="22">
        <v>90</v>
      </c>
      <c r="B93" s="121" t="s">
        <v>25</v>
      </c>
      <c r="C93" s="121" t="s">
        <v>158</v>
      </c>
      <c r="D93" s="22" t="s">
        <v>106</v>
      </c>
      <c r="E93" s="21" t="s">
        <v>7</v>
      </c>
      <c r="F93" s="22" t="s">
        <v>123</v>
      </c>
      <c r="G93" s="39" t="s">
        <v>111</v>
      </c>
      <c r="H93" s="43">
        <v>10</v>
      </c>
      <c r="I93" s="57">
        <v>6.8287037037037025E-4</v>
      </c>
      <c r="J93" s="41">
        <v>10</v>
      </c>
      <c r="K93" s="54">
        <v>6.8287037037037025E-4</v>
      </c>
      <c r="L93" s="42">
        <v>10</v>
      </c>
      <c r="M93" s="57">
        <v>7.0949074074074068E-4</v>
      </c>
      <c r="N93" s="42">
        <v>10</v>
      </c>
      <c r="O93" s="54">
        <v>1.1342592592592591E-3</v>
      </c>
      <c r="P93" s="116">
        <f t="shared" si="6"/>
        <v>40</v>
      </c>
      <c r="Q93" s="117">
        <f t="shared" si="7"/>
        <v>3.2094907407407402E-3</v>
      </c>
      <c r="R93" s="22" t="s">
        <v>148</v>
      </c>
    </row>
    <row r="94" spans="1:18" x14ac:dyDescent="0.25">
      <c r="A94" s="22">
        <v>91</v>
      </c>
      <c r="B94" s="121" t="s">
        <v>153</v>
      </c>
      <c r="C94" s="121" t="s">
        <v>96</v>
      </c>
      <c r="D94" s="22" t="s">
        <v>106</v>
      </c>
      <c r="E94" s="21" t="s">
        <v>7</v>
      </c>
      <c r="F94" s="22" t="s">
        <v>123</v>
      </c>
      <c r="G94" s="39" t="s">
        <v>111</v>
      </c>
      <c r="H94" s="43">
        <v>6</v>
      </c>
      <c r="I94" s="57">
        <v>1.689814814814815E-3</v>
      </c>
      <c r="J94" s="41">
        <v>8</v>
      </c>
      <c r="K94" s="54">
        <v>1.9444444444444442E-3</v>
      </c>
      <c r="L94" s="42">
        <v>0</v>
      </c>
      <c r="M94" s="57">
        <v>0</v>
      </c>
      <c r="N94" s="42">
        <v>0</v>
      </c>
      <c r="O94" s="54">
        <v>0</v>
      </c>
      <c r="P94" s="116">
        <f t="shared" si="6"/>
        <v>14</v>
      </c>
      <c r="Q94" s="117">
        <f t="shared" si="7"/>
        <v>3.634259259259259E-3</v>
      </c>
      <c r="R94" s="22" t="s">
        <v>148</v>
      </c>
    </row>
    <row r="95" spans="1:18" x14ac:dyDescent="0.25">
      <c r="A95" s="22">
        <v>92</v>
      </c>
      <c r="B95" s="121" t="s">
        <v>98</v>
      </c>
      <c r="C95" s="121" t="s">
        <v>96</v>
      </c>
      <c r="D95" s="22"/>
      <c r="E95" s="21" t="s">
        <v>7</v>
      </c>
      <c r="F95" s="22" t="s">
        <v>123</v>
      </c>
      <c r="G95" s="39" t="s">
        <v>111</v>
      </c>
      <c r="H95" s="43">
        <v>1</v>
      </c>
      <c r="I95" s="57">
        <v>4.6296296296296293E-4</v>
      </c>
      <c r="J95" s="41">
        <v>2</v>
      </c>
      <c r="K95" s="54">
        <v>7.8703703703703705E-4</v>
      </c>
      <c r="L95" s="42">
        <v>0</v>
      </c>
      <c r="M95" s="57">
        <v>0</v>
      </c>
      <c r="N95" s="42">
        <v>0</v>
      </c>
      <c r="O95" s="54">
        <v>0</v>
      </c>
      <c r="P95" s="116">
        <f t="shared" si="6"/>
        <v>3</v>
      </c>
      <c r="Q95" s="117">
        <f t="shared" si="7"/>
        <v>1.25E-3</v>
      </c>
      <c r="R95" s="22" t="s">
        <v>148</v>
      </c>
    </row>
    <row r="96" spans="1:18" x14ac:dyDescent="0.25">
      <c r="A96" s="22">
        <v>93</v>
      </c>
      <c r="B96" s="121" t="s">
        <v>107</v>
      </c>
      <c r="C96" s="121" t="s">
        <v>157</v>
      </c>
      <c r="D96" s="22"/>
      <c r="E96" s="21" t="s">
        <v>7</v>
      </c>
      <c r="F96" s="22" t="s">
        <v>123</v>
      </c>
      <c r="G96" s="39" t="s">
        <v>113</v>
      </c>
      <c r="H96" s="43"/>
      <c r="I96" s="57"/>
      <c r="J96" s="41"/>
      <c r="K96" s="54"/>
      <c r="L96" s="42"/>
      <c r="M96" s="57"/>
      <c r="N96" s="42"/>
      <c r="O96" s="54"/>
      <c r="P96" s="116">
        <f t="shared" si="6"/>
        <v>0</v>
      </c>
      <c r="Q96" s="117">
        <f t="shared" si="7"/>
        <v>0</v>
      </c>
      <c r="R96" s="22" t="s">
        <v>149</v>
      </c>
    </row>
    <row r="97" spans="1:18" x14ac:dyDescent="0.25">
      <c r="A97" s="22">
        <v>94</v>
      </c>
      <c r="B97" s="121" t="s">
        <v>54</v>
      </c>
      <c r="C97" s="121" t="s">
        <v>156</v>
      </c>
      <c r="D97" s="22"/>
      <c r="E97" s="21" t="s">
        <v>7</v>
      </c>
      <c r="F97" s="22" t="s">
        <v>123</v>
      </c>
      <c r="G97" s="39" t="s">
        <v>110</v>
      </c>
      <c r="H97" s="43">
        <v>10</v>
      </c>
      <c r="I97" s="57">
        <v>3.3564814814814812E-4</v>
      </c>
      <c r="J97" s="41">
        <v>10</v>
      </c>
      <c r="K97" s="54">
        <v>4.0509259259259258E-4</v>
      </c>
      <c r="L97" s="42">
        <v>10</v>
      </c>
      <c r="M97" s="57">
        <v>6.3657407407407402E-4</v>
      </c>
      <c r="N97" s="42">
        <v>10</v>
      </c>
      <c r="O97" s="54">
        <v>1.1111111111111111E-3</v>
      </c>
      <c r="P97" s="116">
        <f t="shared" si="6"/>
        <v>40</v>
      </c>
      <c r="Q97" s="117">
        <f t="shared" si="7"/>
        <v>2.488425925925926E-3</v>
      </c>
      <c r="R97" s="22" t="s">
        <v>148</v>
      </c>
    </row>
    <row r="98" spans="1:18" x14ac:dyDescent="0.25">
      <c r="A98" s="22">
        <v>95</v>
      </c>
      <c r="B98" s="135" t="s">
        <v>29</v>
      </c>
      <c r="C98" s="121" t="s">
        <v>158</v>
      </c>
      <c r="D98" s="22" t="s">
        <v>106</v>
      </c>
      <c r="E98" s="21" t="s">
        <v>7</v>
      </c>
      <c r="F98" s="22" t="s">
        <v>122</v>
      </c>
      <c r="G98" s="39" t="s">
        <v>113</v>
      </c>
      <c r="H98" s="43">
        <v>2</v>
      </c>
      <c r="I98" s="57"/>
      <c r="J98" s="41">
        <v>0</v>
      </c>
      <c r="K98" s="54"/>
      <c r="L98" s="42">
        <v>1</v>
      </c>
      <c r="M98" s="57"/>
      <c r="N98" s="42">
        <v>2</v>
      </c>
      <c r="O98" s="54">
        <v>1.0185185185185186E-3</v>
      </c>
      <c r="P98" s="116">
        <f t="shared" si="6"/>
        <v>5</v>
      </c>
      <c r="Q98" s="117">
        <f t="shared" si="7"/>
        <v>1.0185185185185186E-3</v>
      </c>
      <c r="R98" s="22" t="s">
        <v>148</v>
      </c>
    </row>
    <row r="99" spans="1:18" x14ac:dyDescent="0.25">
      <c r="A99" s="22">
        <v>96</v>
      </c>
      <c r="B99" s="121" t="s">
        <v>23</v>
      </c>
      <c r="C99" s="121" t="s">
        <v>158</v>
      </c>
      <c r="D99" s="22" t="s">
        <v>106</v>
      </c>
      <c r="E99" s="21" t="s">
        <v>7</v>
      </c>
      <c r="F99" s="22" t="s">
        <v>123</v>
      </c>
      <c r="G99" s="40" t="s">
        <v>112</v>
      </c>
      <c r="H99" s="43">
        <v>10</v>
      </c>
      <c r="I99" s="57">
        <v>6.134259259259259E-4</v>
      </c>
      <c r="J99" s="41">
        <v>2</v>
      </c>
      <c r="K99" s="54">
        <v>4.3981481481481481E-4</v>
      </c>
      <c r="L99" s="42">
        <v>2</v>
      </c>
      <c r="M99" s="57">
        <v>8.6805555555555551E-4</v>
      </c>
      <c r="N99" s="42">
        <v>0</v>
      </c>
      <c r="O99" s="54">
        <v>0</v>
      </c>
      <c r="P99" s="116">
        <f t="shared" si="6"/>
        <v>14</v>
      </c>
      <c r="Q99" s="117">
        <f t="shared" si="7"/>
        <v>1.9212962962962962E-3</v>
      </c>
      <c r="R99" s="22" t="s">
        <v>148</v>
      </c>
    </row>
    <row r="100" spans="1:18" x14ac:dyDescent="0.25">
      <c r="A100" s="22">
        <v>97</v>
      </c>
      <c r="B100" s="121" t="s">
        <v>85</v>
      </c>
      <c r="C100" s="121" t="s">
        <v>156</v>
      </c>
      <c r="D100" s="22" t="s">
        <v>106</v>
      </c>
      <c r="E100" s="21" t="s">
        <v>7</v>
      </c>
      <c r="F100" s="22" t="s">
        <v>123</v>
      </c>
      <c r="G100" s="39" t="s">
        <v>112</v>
      </c>
      <c r="H100" s="43">
        <v>10</v>
      </c>
      <c r="I100" s="57">
        <v>2.8935185185185189E-4</v>
      </c>
      <c r="J100" s="41">
        <v>10</v>
      </c>
      <c r="K100" s="54">
        <v>4.0509259259259258E-4</v>
      </c>
      <c r="L100" s="42">
        <v>10</v>
      </c>
      <c r="M100" s="57">
        <v>5.4398148148148144E-4</v>
      </c>
      <c r="N100" s="42">
        <v>10</v>
      </c>
      <c r="O100" s="54">
        <v>7.407407407407407E-4</v>
      </c>
      <c r="P100" s="116">
        <f t="shared" si="6"/>
        <v>40</v>
      </c>
      <c r="Q100" s="117">
        <f t="shared" si="7"/>
        <v>1.9791666666666664E-3</v>
      </c>
      <c r="R100" s="22" t="s">
        <v>148</v>
      </c>
    </row>
    <row r="101" spans="1:18" x14ac:dyDescent="0.25">
      <c r="A101" s="22">
        <v>98</v>
      </c>
      <c r="B101" s="121" t="s">
        <v>11</v>
      </c>
      <c r="C101" s="121" t="s">
        <v>9</v>
      </c>
      <c r="D101" s="22" t="s">
        <v>106</v>
      </c>
      <c r="E101" s="21" t="s">
        <v>7</v>
      </c>
      <c r="F101" s="22" t="s">
        <v>123</v>
      </c>
      <c r="G101" s="39" t="s">
        <v>112</v>
      </c>
      <c r="H101" s="43">
        <v>10</v>
      </c>
      <c r="I101" s="57">
        <v>5.4398148148148144E-4</v>
      </c>
      <c r="J101" s="41">
        <v>10</v>
      </c>
      <c r="K101" s="54">
        <v>1.1574074074074073E-3</v>
      </c>
      <c r="L101" s="42">
        <v>10</v>
      </c>
      <c r="M101" s="57">
        <v>1.2268518518518518E-3</v>
      </c>
      <c r="N101" s="42">
        <v>7</v>
      </c>
      <c r="O101" s="54">
        <v>8.564814814814815E-4</v>
      </c>
      <c r="P101" s="116">
        <f t="shared" ref="P101:P106" si="8">IF(B101=$B$2,"",SUM(H101+J101+L101+N101))</f>
        <v>37</v>
      </c>
      <c r="Q101" s="117">
        <f t="shared" ref="Q101:Q106" si="9">IF(B101=$B$2,"",I101+K101+M101+O101)</f>
        <v>3.7847222222222223E-3</v>
      </c>
      <c r="R101" s="22" t="s">
        <v>148</v>
      </c>
    </row>
    <row r="102" spans="1:18" x14ac:dyDescent="0.25">
      <c r="A102" s="22">
        <v>99</v>
      </c>
      <c r="B102" s="121" t="s">
        <v>64</v>
      </c>
      <c r="C102" s="121" t="s">
        <v>157</v>
      </c>
      <c r="D102" s="22" t="s">
        <v>106</v>
      </c>
      <c r="E102" s="21" t="s">
        <v>7</v>
      </c>
      <c r="F102" s="22" t="s">
        <v>123</v>
      </c>
      <c r="G102" s="39" t="s">
        <v>112</v>
      </c>
      <c r="H102" s="43">
        <v>10</v>
      </c>
      <c r="I102" s="57">
        <v>9.2592592592592585E-4</v>
      </c>
      <c r="J102" s="41">
        <v>2</v>
      </c>
      <c r="K102" s="54">
        <v>6.9444444444444447E-4</v>
      </c>
      <c r="L102" s="42">
        <v>3</v>
      </c>
      <c r="M102" s="57">
        <v>6.9444444444444447E-4</v>
      </c>
      <c r="N102" s="42">
        <v>6</v>
      </c>
      <c r="O102" s="54">
        <v>1.1226851851851851E-3</v>
      </c>
      <c r="P102" s="116">
        <f t="shared" si="8"/>
        <v>21</v>
      </c>
      <c r="Q102" s="117">
        <f t="shared" si="9"/>
        <v>3.4374999999999996E-3</v>
      </c>
      <c r="R102" s="22" t="s">
        <v>148</v>
      </c>
    </row>
    <row r="103" spans="1:18" x14ac:dyDescent="0.25">
      <c r="A103" s="22">
        <v>100</v>
      </c>
      <c r="B103" s="121" t="s">
        <v>92</v>
      </c>
      <c r="C103" s="121" t="s">
        <v>32</v>
      </c>
      <c r="D103" s="22" t="s">
        <v>106</v>
      </c>
      <c r="E103" s="21" t="s">
        <v>7</v>
      </c>
      <c r="F103" s="22" t="s">
        <v>123</v>
      </c>
      <c r="G103" s="39" t="s">
        <v>112</v>
      </c>
      <c r="H103" s="43"/>
      <c r="I103" s="57"/>
      <c r="J103" s="41"/>
      <c r="K103" s="54"/>
      <c r="L103" s="42"/>
      <c r="M103" s="57"/>
      <c r="N103" s="42"/>
      <c r="O103" s="54"/>
      <c r="P103" s="116">
        <f t="shared" si="8"/>
        <v>0</v>
      </c>
      <c r="Q103" s="117">
        <f t="shared" si="9"/>
        <v>0</v>
      </c>
      <c r="R103" s="22" t="s">
        <v>149</v>
      </c>
    </row>
    <row r="104" spans="1:18" x14ac:dyDescent="0.25">
      <c r="A104" s="22">
        <v>101</v>
      </c>
      <c r="B104" s="121" t="s">
        <v>50</v>
      </c>
      <c r="C104" s="121" t="s">
        <v>155</v>
      </c>
      <c r="D104" s="22" t="s">
        <v>106</v>
      </c>
      <c r="E104" s="21" t="s">
        <v>7</v>
      </c>
      <c r="F104" s="22" t="s">
        <v>123</v>
      </c>
      <c r="G104" s="39" t="s">
        <v>111</v>
      </c>
      <c r="H104" s="43">
        <v>1</v>
      </c>
      <c r="I104" s="57">
        <v>7.407407407407407E-4</v>
      </c>
      <c r="J104" s="41">
        <v>8</v>
      </c>
      <c r="K104" s="54">
        <v>9.7222222222222209E-4</v>
      </c>
      <c r="L104" s="42">
        <v>0</v>
      </c>
      <c r="M104" s="57">
        <v>3.1250000000000001E-4</v>
      </c>
      <c r="N104" s="42">
        <v>2</v>
      </c>
      <c r="O104" s="54">
        <v>6.8287037037037025E-4</v>
      </c>
      <c r="P104" s="116">
        <f t="shared" si="8"/>
        <v>11</v>
      </c>
      <c r="Q104" s="117">
        <f t="shared" si="9"/>
        <v>2.708333333333333E-3</v>
      </c>
      <c r="R104" s="22" t="s">
        <v>148</v>
      </c>
    </row>
    <row r="105" spans="1:18" x14ac:dyDescent="0.25">
      <c r="A105" s="22">
        <v>102</v>
      </c>
      <c r="B105" s="121" t="s">
        <v>141</v>
      </c>
      <c r="C105" s="121" t="s">
        <v>142</v>
      </c>
      <c r="D105" s="22"/>
      <c r="E105" s="21" t="s">
        <v>7</v>
      </c>
      <c r="F105" s="22" t="s">
        <v>123</v>
      </c>
      <c r="G105" s="39" t="s">
        <v>112</v>
      </c>
      <c r="H105" s="43"/>
      <c r="I105" s="57"/>
      <c r="J105" s="41"/>
      <c r="K105" s="54"/>
      <c r="L105" s="42"/>
      <c r="M105" s="57"/>
      <c r="N105" s="42"/>
      <c r="O105" s="54"/>
      <c r="P105" s="116">
        <f t="shared" si="8"/>
        <v>0</v>
      </c>
      <c r="Q105" s="117">
        <f t="shared" si="9"/>
        <v>0</v>
      </c>
      <c r="R105" s="22" t="s">
        <v>149</v>
      </c>
    </row>
    <row r="106" spans="1:18" x14ac:dyDescent="0.25">
      <c r="A106" s="22">
        <v>103</v>
      </c>
      <c r="B106" s="121" t="s">
        <v>8</v>
      </c>
      <c r="C106" s="121" t="s">
        <v>9</v>
      </c>
      <c r="D106" s="22"/>
      <c r="E106" s="21" t="s">
        <v>10</v>
      </c>
      <c r="F106" s="22" t="s">
        <v>123</v>
      </c>
      <c r="G106" s="39" t="s">
        <v>112</v>
      </c>
      <c r="H106" s="43">
        <v>10</v>
      </c>
      <c r="I106" s="57">
        <v>3.983796296296296E-4</v>
      </c>
      <c r="J106" s="41">
        <v>10</v>
      </c>
      <c r="K106" s="54">
        <v>4.8611111111111104E-4</v>
      </c>
      <c r="L106" s="42">
        <v>10</v>
      </c>
      <c r="M106" s="57">
        <v>9.2592592592592585E-4</v>
      </c>
      <c r="N106" s="42">
        <v>9</v>
      </c>
      <c r="O106" s="54">
        <v>7.407407407407407E-4</v>
      </c>
      <c r="P106" s="116">
        <f t="shared" si="8"/>
        <v>39</v>
      </c>
      <c r="Q106" s="117">
        <f t="shared" si="9"/>
        <v>2.5511574074074069E-3</v>
      </c>
      <c r="R106" s="22" t="s">
        <v>148</v>
      </c>
    </row>
    <row r="107" spans="1:18" x14ac:dyDescent="0.25">
      <c r="A107" s="22">
        <v>104</v>
      </c>
      <c r="B107" s="121"/>
      <c r="C107" s="121"/>
      <c r="D107" s="22"/>
      <c r="E107" s="21"/>
      <c r="F107" s="22"/>
      <c r="G107" s="39"/>
      <c r="H107" s="43"/>
      <c r="I107" s="57"/>
      <c r="J107" s="41"/>
      <c r="K107" s="54"/>
      <c r="L107" s="42"/>
      <c r="M107" s="57"/>
      <c r="N107" s="42"/>
      <c r="O107" s="54"/>
      <c r="P107" s="116" t="str">
        <f t="shared" ref="P107:P131" si="10">IF(B107=$B$2,"",SUM(H107+J107+L107+N107))</f>
        <v/>
      </c>
      <c r="Q107" s="117" t="str">
        <f t="shared" ref="Q107:Q131" si="11">IF(B107=$B$2,"",I107+K107+M107+O107)</f>
        <v/>
      </c>
      <c r="R107" s="22"/>
    </row>
    <row r="108" spans="1:18" x14ac:dyDescent="0.25">
      <c r="A108" s="22">
        <v>105</v>
      </c>
      <c r="B108" s="121"/>
      <c r="C108" s="121"/>
      <c r="D108" s="22"/>
      <c r="E108" s="21"/>
      <c r="F108" s="22"/>
      <c r="G108" s="39"/>
      <c r="H108" s="43"/>
      <c r="I108" s="57"/>
      <c r="J108" s="41"/>
      <c r="K108" s="54"/>
      <c r="L108" s="42"/>
      <c r="M108" s="57"/>
      <c r="N108" s="42"/>
      <c r="O108" s="54"/>
      <c r="P108" s="116" t="str">
        <f t="shared" si="10"/>
        <v/>
      </c>
      <c r="Q108" s="117" t="str">
        <f t="shared" si="11"/>
        <v/>
      </c>
      <c r="R108" s="22"/>
    </row>
    <row r="109" spans="1:18" x14ac:dyDescent="0.25">
      <c r="A109" s="22">
        <v>106</v>
      </c>
      <c r="B109" s="121"/>
      <c r="C109" s="121"/>
      <c r="D109" s="22"/>
      <c r="E109" s="21"/>
      <c r="F109" s="22"/>
      <c r="G109" s="39"/>
      <c r="H109" s="43"/>
      <c r="I109" s="57"/>
      <c r="J109" s="41"/>
      <c r="K109" s="54"/>
      <c r="L109" s="42"/>
      <c r="M109" s="57"/>
      <c r="N109" s="42"/>
      <c r="O109" s="54"/>
      <c r="P109" s="116" t="str">
        <f t="shared" si="10"/>
        <v/>
      </c>
      <c r="Q109" s="117" t="str">
        <f t="shared" si="11"/>
        <v/>
      </c>
      <c r="R109" s="22"/>
    </row>
    <row r="110" spans="1:18" x14ac:dyDescent="0.25">
      <c r="A110" s="22">
        <v>107</v>
      </c>
      <c r="B110" s="121"/>
      <c r="C110" s="121"/>
      <c r="D110" s="22"/>
      <c r="E110" s="21"/>
      <c r="F110" s="22"/>
      <c r="G110" s="39"/>
      <c r="H110" s="43"/>
      <c r="I110" s="57"/>
      <c r="J110" s="41"/>
      <c r="K110" s="54"/>
      <c r="L110" s="42"/>
      <c r="M110" s="57"/>
      <c r="N110" s="42"/>
      <c r="O110" s="54"/>
      <c r="P110" s="116" t="str">
        <f t="shared" si="10"/>
        <v/>
      </c>
      <c r="Q110" s="117" t="str">
        <f t="shared" si="11"/>
        <v/>
      </c>
      <c r="R110" s="22"/>
    </row>
    <row r="111" spans="1:18" x14ac:dyDescent="0.25">
      <c r="A111" s="22">
        <v>108</v>
      </c>
      <c r="B111" s="121"/>
      <c r="C111" s="121"/>
      <c r="D111" s="22"/>
      <c r="E111" s="21"/>
      <c r="F111" s="22"/>
      <c r="G111" s="39"/>
      <c r="H111" s="43"/>
      <c r="I111" s="57"/>
      <c r="J111" s="41"/>
      <c r="K111" s="54"/>
      <c r="L111" s="42"/>
      <c r="M111" s="57"/>
      <c r="N111" s="42"/>
      <c r="O111" s="54"/>
      <c r="P111" s="116" t="str">
        <f t="shared" si="10"/>
        <v/>
      </c>
      <c r="Q111" s="117" t="str">
        <f t="shared" si="11"/>
        <v/>
      </c>
      <c r="R111" s="22"/>
    </row>
    <row r="112" spans="1:18" x14ac:dyDescent="0.25">
      <c r="A112" s="22">
        <v>109</v>
      </c>
      <c r="B112" s="121"/>
      <c r="C112" s="121"/>
      <c r="D112" s="22"/>
      <c r="E112" s="21"/>
      <c r="F112" s="22"/>
      <c r="G112" s="39"/>
      <c r="H112" s="43"/>
      <c r="I112" s="57"/>
      <c r="J112" s="41"/>
      <c r="K112" s="54"/>
      <c r="L112" s="42"/>
      <c r="M112" s="57"/>
      <c r="N112" s="42"/>
      <c r="O112" s="54"/>
      <c r="P112" s="116" t="str">
        <f t="shared" si="10"/>
        <v/>
      </c>
      <c r="Q112" s="117" t="str">
        <f t="shared" si="11"/>
        <v/>
      </c>
      <c r="R112" s="22"/>
    </row>
    <row r="113" spans="1:18" x14ac:dyDescent="0.25">
      <c r="A113" s="22">
        <v>110</v>
      </c>
      <c r="B113" s="121"/>
      <c r="C113" s="121"/>
      <c r="D113" s="22"/>
      <c r="E113" s="21"/>
      <c r="F113" s="22"/>
      <c r="G113" s="39"/>
      <c r="H113" s="43"/>
      <c r="I113" s="57"/>
      <c r="J113" s="41"/>
      <c r="K113" s="54"/>
      <c r="L113" s="42"/>
      <c r="M113" s="57"/>
      <c r="N113" s="42"/>
      <c r="O113" s="54"/>
      <c r="P113" s="116" t="str">
        <f t="shared" si="10"/>
        <v/>
      </c>
      <c r="Q113" s="117" t="str">
        <f t="shared" si="11"/>
        <v/>
      </c>
      <c r="R113" s="22"/>
    </row>
    <row r="114" spans="1:18" x14ac:dyDescent="0.25">
      <c r="A114" s="22">
        <v>111</v>
      </c>
      <c r="B114" s="121"/>
      <c r="C114" s="121"/>
      <c r="D114" s="22"/>
      <c r="E114" s="21"/>
      <c r="F114" s="22"/>
      <c r="G114" s="39"/>
      <c r="H114" s="43"/>
      <c r="I114" s="57"/>
      <c r="J114" s="41"/>
      <c r="K114" s="54"/>
      <c r="L114" s="42"/>
      <c r="M114" s="57"/>
      <c r="N114" s="42"/>
      <c r="O114" s="54"/>
      <c r="P114" s="116" t="str">
        <f t="shared" si="10"/>
        <v/>
      </c>
      <c r="Q114" s="117" t="str">
        <f t="shared" si="11"/>
        <v/>
      </c>
      <c r="R114" s="22"/>
    </row>
    <row r="115" spans="1:18" x14ac:dyDescent="0.25">
      <c r="A115" s="22">
        <v>112</v>
      </c>
      <c r="B115" s="121"/>
      <c r="C115" s="121"/>
      <c r="D115" s="22"/>
      <c r="E115" s="21"/>
      <c r="F115" s="22"/>
      <c r="G115" s="39"/>
      <c r="H115" s="43"/>
      <c r="I115" s="57"/>
      <c r="J115" s="41"/>
      <c r="K115" s="54"/>
      <c r="L115" s="42"/>
      <c r="M115" s="57"/>
      <c r="N115" s="42"/>
      <c r="O115" s="54"/>
      <c r="P115" s="116" t="str">
        <f t="shared" si="10"/>
        <v/>
      </c>
      <c r="Q115" s="117" t="str">
        <f t="shared" si="11"/>
        <v/>
      </c>
      <c r="R115" s="22"/>
    </row>
    <row r="116" spans="1:18" x14ac:dyDescent="0.25">
      <c r="A116" s="22">
        <v>113</v>
      </c>
      <c r="B116" s="121"/>
      <c r="C116" s="121"/>
      <c r="D116" s="22"/>
      <c r="E116" s="21"/>
      <c r="F116" s="22"/>
      <c r="G116" s="39"/>
      <c r="H116" s="43"/>
      <c r="I116" s="57"/>
      <c r="J116" s="41"/>
      <c r="K116" s="54"/>
      <c r="L116" s="42"/>
      <c r="M116" s="57"/>
      <c r="N116" s="42"/>
      <c r="O116" s="54"/>
      <c r="P116" s="116" t="str">
        <f t="shared" si="10"/>
        <v/>
      </c>
      <c r="Q116" s="117" t="str">
        <f t="shared" si="11"/>
        <v/>
      </c>
      <c r="R116" s="22"/>
    </row>
    <row r="117" spans="1:18" x14ac:dyDescent="0.25">
      <c r="A117" s="22">
        <v>114</v>
      </c>
      <c r="B117" s="121"/>
      <c r="C117" s="121"/>
      <c r="D117" s="22"/>
      <c r="E117" s="21"/>
      <c r="F117" s="22"/>
      <c r="G117" s="39"/>
      <c r="H117" s="43"/>
      <c r="I117" s="57"/>
      <c r="J117" s="41"/>
      <c r="K117" s="54"/>
      <c r="L117" s="42"/>
      <c r="M117" s="57"/>
      <c r="N117" s="42"/>
      <c r="O117" s="54"/>
      <c r="P117" s="116" t="str">
        <f t="shared" si="10"/>
        <v/>
      </c>
      <c r="Q117" s="117" t="str">
        <f t="shared" si="11"/>
        <v/>
      </c>
      <c r="R117" s="22"/>
    </row>
    <row r="118" spans="1:18" x14ac:dyDescent="0.25">
      <c r="A118" s="22">
        <v>115</v>
      </c>
      <c r="B118" s="121"/>
      <c r="C118" s="121"/>
      <c r="D118" s="22"/>
      <c r="E118" s="21"/>
      <c r="F118" s="22"/>
      <c r="G118" s="39"/>
      <c r="H118" s="43"/>
      <c r="I118" s="57"/>
      <c r="J118" s="41"/>
      <c r="K118" s="54"/>
      <c r="L118" s="42"/>
      <c r="M118" s="57"/>
      <c r="N118" s="42"/>
      <c r="O118" s="54"/>
      <c r="P118" s="116" t="str">
        <f t="shared" si="10"/>
        <v/>
      </c>
      <c r="Q118" s="117" t="str">
        <f t="shared" si="11"/>
        <v/>
      </c>
      <c r="R118" s="22"/>
    </row>
    <row r="119" spans="1:18" x14ac:dyDescent="0.25">
      <c r="A119" s="22">
        <v>116</v>
      </c>
      <c r="B119" s="121"/>
      <c r="C119" s="121"/>
      <c r="D119" s="22"/>
      <c r="E119" s="21"/>
      <c r="F119" s="22"/>
      <c r="G119" s="39"/>
      <c r="H119" s="43"/>
      <c r="I119" s="57"/>
      <c r="J119" s="41"/>
      <c r="K119" s="54"/>
      <c r="L119" s="42"/>
      <c r="M119" s="57"/>
      <c r="N119" s="42"/>
      <c r="O119" s="54"/>
      <c r="P119" s="116" t="str">
        <f t="shared" si="10"/>
        <v/>
      </c>
      <c r="Q119" s="117" t="str">
        <f t="shared" si="11"/>
        <v/>
      </c>
      <c r="R119" s="22"/>
    </row>
    <row r="120" spans="1:18" x14ac:dyDescent="0.25">
      <c r="A120" s="22">
        <v>117</v>
      </c>
      <c r="B120" s="121"/>
      <c r="C120" s="121"/>
      <c r="D120" s="22"/>
      <c r="E120" s="21"/>
      <c r="F120" s="22"/>
      <c r="G120" s="39"/>
      <c r="H120" s="43"/>
      <c r="I120" s="57"/>
      <c r="J120" s="41"/>
      <c r="K120" s="54"/>
      <c r="L120" s="42"/>
      <c r="M120" s="57"/>
      <c r="N120" s="42"/>
      <c r="O120" s="54"/>
      <c r="P120" s="116" t="str">
        <f t="shared" si="10"/>
        <v/>
      </c>
      <c r="Q120" s="117" t="str">
        <f t="shared" si="11"/>
        <v/>
      </c>
      <c r="R120" s="22"/>
    </row>
    <row r="121" spans="1:18" x14ac:dyDescent="0.25">
      <c r="A121" s="22">
        <v>118</v>
      </c>
      <c r="B121" s="121"/>
      <c r="C121" s="121"/>
      <c r="D121" s="22"/>
      <c r="E121" s="21"/>
      <c r="F121" s="22"/>
      <c r="G121" s="39"/>
      <c r="H121" s="43"/>
      <c r="I121" s="57"/>
      <c r="J121" s="41"/>
      <c r="K121" s="54"/>
      <c r="L121" s="42"/>
      <c r="M121" s="57"/>
      <c r="N121" s="42"/>
      <c r="O121" s="54"/>
      <c r="P121" s="116" t="str">
        <f t="shared" si="10"/>
        <v/>
      </c>
      <c r="Q121" s="117" t="str">
        <f t="shared" si="11"/>
        <v/>
      </c>
      <c r="R121" s="22"/>
    </row>
    <row r="122" spans="1:18" x14ac:dyDescent="0.25">
      <c r="A122" s="22">
        <v>119</v>
      </c>
      <c r="B122" s="121"/>
      <c r="C122" s="121"/>
      <c r="D122" s="22"/>
      <c r="E122" s="21"/>
      <c r="F122" s="22"/>
      <c r="G122" s="39"/>
      <c r="H122" s="43"/>
      <c r="I122" s="57"/>
      <c r="J122" s="41"/>
      <c r="K122" s="54"/>
      <c r="L122" s="42"/>
      <c r="M122" s="57"/>
      <c r="N122" s="42"/>
      <c r="O122" s="54"/>
      <c r="P122" s="116" t="str">
        <f t="shared" si="10"/>
        <v/>
      </c>
      <c r="Q122" s="117" t="str">
        <f t="shared" si="11"/>
        <v/>
      </c>
      <c r="R122" s="22"/>
    </row>
    <row r="123" spans="1:18" x14ac:dyDescent="0.25">
      <c r="A123" s="22">
        <v>120</v>
      </c>
      <c r="B123" s="121"/>
      <c r="C123" s="121"/>
      <c r="D123" s="22"/>
      <c r="E123" s="21"/>
      <c r="F123" s="22"/>
      <c r="G123" s="39"/>
      <c r="H123" s="43"/>
      <c r="I123" s="57"/>
      <c r="J123" s="41"/>
      <c r="K123" s="54"/>
      <c r="L123" s="42"/>
      <c r="M123" s="57"/>
      <c r="N123" s="42"/>
      <c r="O123" s="54"/>
      <c r="P123" s="116" t="str">
        <f t="shared" si="10"/>
        <v/>
      </c>
      <c r="Q123" s="117" t="str">
        <f t="shared" si="11"/>
        <v/>
      </c>
      <c r="R123" s="22"/>
    </row>
    <row r="124" spans="1:18" x14ac:dyDescent="0.25">
      <c r="A124" s="22">
        <v>121</v>
      </c>
      <c r="B124" s="121"/>
      <c r="C124" s="121"/>
      <c r="D124" s="22"/>
      <c r="E124" s="21"/>
      <c r="F124" s="22"/>
      <c r="G124" s="39"/>
      <c r="H124" s="43"/>
      <c r="I124" s="57"/>
      <c r="J124" s="41"/>
      <c r="K124" s="54"/>
      <c r="L124" s="42"/>
      <c r="M124" s="57"/>
      <c r="N124" s="42"/>
      <c r="O124" s="54"/>
      <c r="P124" s="116" t="str">
        <f t="shared" si="10"/>
        <v/>
      </c>
      <c r="Q124" s="117" t="str">
        <f t="shared" si="11"/>
        <v/>
      </c>
      <c r="R124" s="22"/>
    </row>
    <row r="125" spans="1:18" x14ac:dyDescent="0.25">
      <c r="A125" s="22">
        <v>122</v>
      </c>
      <c r="B125" s="121"/>
      <c r="C125" s="121"/>
      <c r="D125" s="22"/>
      <c r="E125" s="21"/>
      <c r="F125" s="22"/>
      <c r="G125" s="39"/>
      <c r="H125" s="43"/>
      <c r="I125" s="57"/>
      <c r="J125" s="41"/>
      <c r="K125" s="54"/>
      <c r="L125" s="42"/>
      <c r="M125" s="57"/>
      <c r="N125" s="42"/>
      <c r="O125" s="54"/>
      <c r="P125" s="116" t="str">
        <f t="shared" si="10"/>
        <v/>
      </c>
      <c r="Q125" s="117" t="str">
        <f t="shared" si="11"/>
        <v/>
      </c>
      <c r="R125" s="22"/>
    </row>
    <row r="126" spans="1:18" x14ac:dyDescent="0.25">
      <c r="A126" s="22">
        <v>123</v>
      </c>
      <c r="B126" s="121"/>
      <c r="C126" s="121"/>
      <c r="D126" s="22"/>
      <c r="E126" s="21"/>
      <c r="F126" s="22"/>
      <c r="G126" s="39"/>
      <c r="H126" s="43"/>
      <c r="I126" s="57"/>
      <c r="J126" s="41"/>
      <c r="K126" s="54"/>
      <c r="L126" s="42"/>
      <c r="M126" s="57"/>
      <c r="N126" s="42"/>
      <c r="O126" s="54"/>
      <c r="P126" s="116" t="str">
        <f t="shared" si="10"/>
        <v/>
      </c>
      <c r="Q126" s="117" t="str">
        <f t="shared" si="11"/>
        <v/>
      </c>
      <c r="R126" s="22"/>
    </row>
    <row r="127" spans="1:18" x14ac:dyDescent="0.25">
      <c r="A127" s="22">
        <v>124</v>
      </c>
      <c r="B127" s="121"/>
      <c r="C127" s="121"/>
      <c r="D127" s="22"/>
      <c r="E127" s="21"/>
      <c r="F127" s="22"/>
      <c r="G127" s="39"/>
      <c r="H127" s="43"/>
      <c r="I127" s="57"/>
      <c r="J127" s="41"/>
      <c r="K127" s="54"/>
      <c r="L127" s="42"/>
      <c r="M127" s="57"/>
      <c r="N127" s="42"/>
      <c r="O127" s="54"/>
      <c r="P127" s="116" t="str">
        <f t="shared" si="10"/>
        <v/>
      </c>
      <c r="Q127" s="117" t="str">
        <f t="shared" si="11"/>
        <v/>
      </c>
      <c r="R127" s="22"/>
    </row>
    <row r="128" spans="1:18" x14ac:dyDescent="0.25">
      <c r="A128" s="22">
        <v>125</v>
      </c>
      <c r="B128" s="121"/>
      <c r="C128" s="121"/>
      <c r="D128" s="22"/>
      <c r="E128" s="21"/>
      <c r="F128" s="22"/>
      <c r="G128" s="39"/>
      <c r="H128" s="43"/>
      <c r="I128" s="57"/>
      <c r="J128" s="41"/>
      <c r="K128" s="54"/>
      <c r="L128" s="42"/>
      <c r="M128" s="57"/>
      <c r="N128" s="42"/>
      <c r="O128" s="54"/>
      <c r="P128" s="116" t="str">
        <f t="shared" si="10"/>
        <v/>
      </c>
      <c r="Q128" s="117" t="str">
        <f t="shared" si="11"/>
        <v/>
      </c>
      <c r="R128" s="22"/>
    </row>
    <row r="129" spans="1:18" x14ac:dyDescent="0.25">
      <c r="A129" s="22">
        <v>126</v>
      </c>
      <c r="B129" s="121"/>
      <c r="C129" s="121"/>
      <c r="D129" s="22"/>
      <c r="E129" s="21"/>
      <c r="F129" s="22"/>
      <c r="G129" s="39"/>
      <c r="H129" s="43"/>
      <c r="I129" s="57"/>
      <c r="J129" s="41"/>
      <c r="K129" s="54"/>
      <c r="L129" s="42"/>
      <c r="M129" s="57"/>
      <c r="N129" s="42"/>
      <c r="O129" s="54"/>
      <c r="P129" s="116" t="str">
        <f t="shared" si="10"/>
        <v/>
      </c>
      <c r="Q129" s="117" t="str">
        <f t="shared" si="11"/>
        <v/>
      </c>
      <c r="R129" s="22"/>
    </row>
    <row r="130" spans="1:18" x14ac:dyDescent="0.25">
      <c r="A130" s="22">
        <v>127</v>
      </c>
      <c r="B130" s="121"/>
      <c r="C130" s="121"/>
      <c r="D130" s="22"/>
      <c r="E130" s="21"/>
      <c r="F130" s="22"/>
      <c r="G130" s="39"/>
      <c r="H130" s="43"/>
      <c r="I130" s="57"/>
      <c r="J130" s="41"/>
      <c r="K130" s="54"/>
      <c r="L130" s="42"/>
      <c r="M130" s="57"/>
      <c r="N130" s="42"/>
      <c r="O130" s="54"/>
      <c r="P130" s="116" t="str">
        <f t="shared" si="10"/>
        <v/>
      </c>
      <c r="Q130" s="117" t="str">
        <f t="shared" si="11"/>
        <v/>
      </c>
      <c r="R130" s="22"/>
    </row>
    <row r="131" spans="1:18" x14ac:dyDescent="0.25">
      <c r="A131" s="22">
        <v>128</v>
      </c>
      <c r="B131" s="121"/>
      <c r="C131" s="121"/>
      <c r="D131" s="22"/>
      <c r="E131" s="21"/>
      <c r="F131" s="22"/>
      <c r="G131" s="39"/>
      <c r="H131" s="43"/>
      <c r="I131" s="57"/>
      <c r="J131" s="41"/>
      <c r="K131" s="54"/>
      <c r="L131" s="42"/>
      <c r="M131" s="57"/>
      <c r="N131" s="42"/>
      <c r="O131" s="54"/>
      <c r="P131" s="116" t="str">
        <f t="shared" si="10"/>
        <v/>
      </c>
      <c r="Q131" s="117" t="str">
        <f t="shared" si="11"/>
        <v/>
      </c>
      <c r="R131" s="22"/>
    </row>
    <row r="132" spans="1:18" x14ac:dyDescent="0.25">
      <c r="A132" s="22">
        <v>129</v>
      </c>
      <c r="B132" s="121"/>
      <c r="C132" s="121"/>
      <c r="D132" s="22"/>
      <c r="E132" s="21"/>
      <c r="F132" s="22"/>
      <c r="G132" s="39"/>
      <c r="H132" s="43"/>
      <c r="I132" s="57"/>
      <c r="J132" s="41"/>
      <c r="K132" s="54"/>
      <c r="L132" s="42"/>
      <c r="M132" s="57"/>
      <c r="N132" s="42"/>
      <c r="O132" s="54"/>
      <c r="P132" s="116" t="str">
        <f t="shared" ref="P132:P163" si="12">IF(B132=$B$2,"",SUM(H132+J132+L132+N132))</f>
        <v/>
      </c>
      <c r="Q132" s="117" t="str">
        <f t="shared" ref="Q132:Q163" si="13">IF(B132=$B$2,"",I132+K132+M132+O132)</f>
        <v/>
      </c>
      <c r="R132" s="22"/>
    </row>
    <row r="133" spans="1:18" x14ac:dyDescent="0.25">
      <c r="A133" s="22">
        <v>130</v>
      </c>
      <c r="B133" s="121"/>
      <c r="C133" s="121"/>
      <c r="D133" s="22"/>
      <c r="E133" s="21"/>
      <c r="F133" s="22"/>
      <c r="G133" s="39"/>
      <c r="H133" s="43"/>
      <c r="I133" s="57"/>
      <c r="J133" s="41"/>
      <c r="K133" s="54"/>
      <c r="L133" s="42"/>
      <c r="M133" s="57"/>
      <c r="N133" s="42"/>
      <c r="O133" s="54"/>
      <c r="P133" s="116" t="str">
        <f t="shared" si="12"/>
        <v/>
      </c>
      <c r="Q133" s="117" t="str">
        <f t="shared" si="13"/>
        <v/>
      </c>
      <c r="R133" s="22"/>
    </row>
    <row r="134" spans="1:18" x14ac:dyDescent="0.25">
      <c r="A134" s="22">
        <v>131</v>
      </c>
      <c r="B134" s="121"/>
      <c r="C134" s="121"/>
      <c r="D134" s="22"/>
      <c r="E134" s="21"/>
      <c r="F134" s="22"/>
      <c r="G134" s="39"/>
      <c r="H134" s="43"/>
      <c r="I134" s="57"/>
      <c r="J134" s="41"/>
      <c r="K134" s="54"/>
      <c r="L134" s="42"/>
      <c r="M134" s="57"/>
      <c r="N134" s="42"/>
      <c r="O134" s="54"/>
      <c r="P134" s="116" t="str">
        <f t="shared" si="12"/>
        <v/>
      </c>
      <c r="Q134" s="117" t="str">
        <f t="shared" si="13"/>
        <v/>
      </c>
      <c r="R134" s="22"/>
    </row>
    <row r="135" spans="1:18" x14ac:dyDescent="0.25">
      <c r="A135" s="22">
        <v>132</v>
      </c>
      <c r="B135" s="121"/>
      <c r="C135" s="121"/>
      <c r="D135" s="22"/>
      <c r="E135" s="21"/>
      <c r="F135" s="22"/>
      <c r="G135" s="39"/>
      <c r="H135" s="43"/>
      <c r="I135" s="57"/>
      <c r="J135" s="41"/>
      <c r="K135" s="54"/>
      <c r="L135" s="42"/>
      <c r="M135" s="57"/>
      <c r="N135" s="42"/>
      <c r="O135" s="54"/>
      <c r="P135" s="116" t="str">
        <f t="shared" si="12"/>
        <v/>
      </c>
      <c r="Q135" s="117" t="str">
        <f t="shared" si="13"/>
        <v/>
      </c>
      <c r="R135" s="22"/>
    </row>
    <row r="136" spans="1:18" x14ac:dyDescent="0.25">
      <c r="A136" s="22">
        <v>133</v>
      </c>
      <c r="B136" s="121"/>
      <c r="C136" s="121"/>
      <c r="D136" s="22"/>
      <c r="E136" s="21"/>
      <c r="F136" s="22"/>
      <c r="G136" s="39"/>
      <c r="H136" s="43"/>
      <c r="I136" s="57"/>
      <c r="J136" s="41"/>
      <c r="K136" s="54"/>
      <c r="L136" s="42"/>
      <c r="M136" s="57"/>
      <c r="N136" s="42"/>
      <c r="O136" s="54"/>
      <c r="P136" s="116" t="str">
        <f t="shared" si="12"/>
        <v/>
      </c>
      <c r="Q136" s="117" t="str">
        <f t="shared" si="13"/>
        <v/>
      </c>
      <c r="R136" s="22"/>
    </row>
    <row r="137" spans="1:18" x14ac:dyDescent="0.25">
      <c r="A137" s="22">
        <v>134</v>
      </c>
      <c r="B137" s="121"/>
      <c r="C137" s="121"/>
      <c r="D137" s="22"/>
      <c r="E137" s="21"/>
      <c r="F137" s="22"/>
      <c r="G137" s="39"/>
      <c r="H137" s="43"/>
      <c r="I137" s="57"/>
      <c r="J137" s="41"/>
      <c r="K137" s="54"/>
      <c r="L137" s="42"/>
      <c r="M137" s="57"/>
      <c r="N137" s="42"/>
      <c r="O137" s="54"/>
      <c r="P137" s="116" t="str">
        <f t="shared" si="12"/>
        <v/>
      </c>
      <c r="Q137" s="117" t="str">
        <f t="shared" si="13"/>
        <v/>
      </c>
      <c r="R137" s="22"/>
    </row>
    <row r="138" spans="1:18" x14ac:dyDescent="0.25">
      <c r="A138" s="22">
        <v>135</v>
      </c>
      <c r="B138" s="121"/>
      <c r="C138" s="121"/>
      <c r="D138" s="22"/>
      <c r="E138" s="21"/>
      <c r="F138" s="22"/>
      <c r="G138" s="39"/>
      <c r="H138" s="43"/>
      <c r="I138" s="57"/>
      <c r="J138" s="41"/>
      <c r="K138" s="54"/>
      <c r="L138" s="42"/>
      <c r="M138" s="57"/>
      <c r="N138" s="42"/>
      <c r="O138" s="54"/>
      <c r="P138" s="116" t="str">
        <f t="shared" si="12"/>
        <v/>
      </c>
      <c r="Q138" s="117" t="str">
        <f t="shared" si="13"/>
        <v/>
      </c>
      <c r="R138" s="22"/>
    </row>
    <row r="139" spans="1:18" x14ac:dyDescent="0.25">
      <c r="A139" s="22">
        <v>136</v>
      </c>
      <c r="B139" s="121"/>
      <c r="C139" s="121"/>
      <c r="D139" s="22"/>
      <c r="E139" s="21"/>
      <c r="F139" s="22"/>
      <c r="G139" s="39"/>
      <c r="H139" s="43"/>
      <c r="I139" s="57"/>
      <c r="J139" s="41"/>
      <c r="K139" s="54"/>
      <c r="L139" s="42"/>
      <c r="M139" s="57"/>
      <c r="N139" s="42"/>
      <c r="O139" s="54"/>
      <c r="P139" s="116" t="str">
        <f t="shared" si="12"/>
        <v/>
      </c>
      <c r="Q139" s="117" t="str">
        <f t="shared" si="13"/>
        <v/>
      </c>
      <c r="R139" s="22"/>
    </row>
    <row r="140" spans="1:18" x14ac:dyDescent="0.25">
      <c r="A140" s="22">
        <v>137</v>
      </c>
      <c r="B140" s="121"/>
      <c r="C140" s="121"/>
      <c r="D140" s="22"/>
      <c r="E140" s="21"/>
      <c r="F140" s="22"/>
      <c r="G140" s="39"/>
      <c r="H140" s="43"/>
      <c r="I140" s="57"/>
      <c r="J140" s="41"/>
      <c r="K140" s="54"/>
      <c r="L140" s="42"/>
      <c r="M140" s="57"/>
      <c r="N140" s="42"/>
      <c r="O140" s="54"/>
      <c r="P140" s="116" t="str">
        <f t="shared" si="12"/>
        <v/>
      </c>
      <c r="Q140" s="117" t="str">
        <f t="shared" si="13"/>
        <v/>
      </c>
      <c r="R140" s="22"/>
    </row>
    <row r="141" spans="1:18" x14ac:dyDescent="0.25">
      <c r="A141" s="22">
        <v>138</v>
      </c>
      <c r="B141" s="121"/>
      <c r="C141" s="121"/>
      <c r="D141" s="22"/>
      <c r="E141" s="21"/>
      <c r="F141" s="22"/>
      <c r="G141" s="39"/>
      <c r="H141" s="43"/>
      <c r="I141" s="57"/>
      <c r="J141" s="41"/>
      <c r="K141" s="54"/>
      <c r="L141" s="42"/>
      <c r="M141" s="57"/>
      <c r="N141" s="42"/>
      <c r="O141" s="54"/>
      <c r="P141" s="116" t="str">
        <f t="shared" si="12"/>
        <v/>
      </c>
      <c r="Q141" s="117" t="str">
        <f t="shared" si="13"/>
        <v/>
      </c>
      <c r="R141" s="22"/>
    </row>
    <row r="142" spans="1:18" x14ac:dyDescent="0.25">
      <c r="A142" s="22">
        <v>139</v>
      </c>
      <c r="B142" s="121"/>
      <c r="C142" s="121"/>
      <c r="D142" s="22"/>
      <c r="E142" s="21"/>
      <c r="F142" s="22"/>
      <c r="G142" s="39"/>
      <c r="H142" s="43"/>
      <c r="I142" s="57"/>
      <c r="J142" s="41"/>
      <c r="K142" s="54"/>
      <c r="L142" s="42"/>
      <c r="M142" s="57"/>
      <c r="N142" s="42"/>
      <c r="O142" s="54"/>
      <c r="P142" s="116" t="str">
        <f t="shared" si="12"/>
        <v/>
      </c>
      <c r="Q142" s="117" t="str">
        <f t="shared" si="13"/>
        <v/>
      </c>
      <c r="R142" s="22"/>
    </row>
    <row r="143" spans="1:18" x14ac:dyDescent="0.25">
      <c r="A143" s="22">
        <v>140</v>
      </c>
      <c r="B143" s="121"/>
      <c r="C143" s="121"/>
      <c r="D143" s="22"/>
      <c r="E143" s="21"/>
      <c r="F143" s="22"/>
      <c r="G143" s="39"/>
      <c r="H143" s="43"/>
      <c r="I143" s="57"/>
      <c r="J143" s="41"/>
      <c r="K143" s="54"/>
      <c r="L143" s="42"/>
      <c r="M143" s="57"/>
      <c r="N143" s="42"/>
      <c r="O143" s="54"/>
      <c r="P143" s="116" t="str">
        <f t="shared" si="12"/>
        <v/>
      </c>
      <c r="Q143" s="117" t="str">
        <f t="shared" si="13"/>
        <v/>
      </c>
      <c r="R143" s="22"/>
    </row>
    <row r="144" spans="1:18" x14ac:dyDescent="0.25">
      <c r="A144" s="22">
        <v>141</v>
      </c>
      <c r="B144" s="121"/>
      <c r="C144" s="121"/>
      <c r="D144" s="22"/>
      <c r="E144" s="21"/>
      <c r="F144" s="22"/>
      <c r="G144" s="39"/>
      <c r="H144" s="43"/>
      <c r="I144" s="57"/>
      <c r="J144" s="41"/>
      <c r="K144" s="54"/>
      <c r="L144" s="42"/>
      <c r="M144" s="57"/>
      <c r="N144" s="42"/>
      <c r="O144" s="54"/>
      <c r="P144" s="116" t="str">
        <f t="shared" si="12"/>
        <v/>
      </c>
      <c r="Q144" s="117" t="str">
        <f t="shared" si="13"/>
        <v/>
      </c>
      <c r="R144" s="22"/>
    </row>
    <row r="145" spans="1:18" x14ac:dyDescent="0.25">
      <c r="A145" s="22">
        <v>142</v>
      </c>
      <c r="B145" s="121"/>
      <c r="C145" s="121"/>
      <c r="D145" s="22"/>
      <c r="E145" s="21"/>
      <c r="F145" s="22"/>
      <c r="G145" s="39"/>
      <c r="H145" s="43"/>
      <c r="I145" s="57"/>
      <c r="J145" s="41"/>
      <c r="K145" s="54"/>
      <c r="L145" s="42"/>
      <c r="M145" s="57"/>
      <c r="N145" s="42"/>
      <c r="O145" s="54"/>
      <c r="P145" s="116" t="str">
        <f t="shared" si="12"/>
        <v/>
      </c>
      <c r="Q145" s="117" t="str">
        <f t="shared" si="13"/>
        <v/>
      </c>
      <c r="R145" s="22"/>
    </row>
    <row r="146" spans="1:18" x14ac:dyDescent="0.25">
      <c r="A146" s="22">
        <v>143</v>
      </c>
      <c r="B146" s="121"/>
      <c r="C146" s="121"/>
      <c r="D146" s="22"/>
      <c r="E146" s="21"/>
      <c r="F146" s="22"/>
      <c r="G146" s="39"/>
      <c r="H146" s="43"/>
      <c r="I146" s="57"/>
      <c r="J146" s="41"/>
      <c r="K146" s="54"/>
      <c r="L146" s="42"/>
      <c r="M146" s="57"/>
      <c r="N146" s="42"/>
      <c r="O146" s="54"/>
      <c r="P146" s="116" t="str">
        <f t="shared" si="12"/>
        <v/>
      </c>
      <c r="Q146" s="117" t="str">
        <f t="shared" si="13"/>
        <v/>
      </c>
      <c r="R146" s="22"/>
    </row>
    <row r="147" spans="1:18" x14ac:dyDescent="0.25">
      <c r="A147" s="22">
        <v>144</v>
      </c>
      <c r="B147" s="121"/>
      <c r="C147" s="121"/>
      <c r="D147" s="22"/>
      <c r="E147" s="21"/>
      <c r="F147" s="22"/>
      <c r="G147" s="39"/>
      <c r="H147" s="43"/>
      <c r="I147" s="57"/>
      <c r="J147" s="41"/>
      <c r="K147" s="54"/>
      <c r="L147" s="42"/>
      <c r="M147" s="57"/>
      <c r="N147" s="42"/>
      <c r="O147" s="54"/>
      <c r="P147" s="116" t="str">
        <f t="shared" si="12"/>
        <v/>
      </c>
      <c r="Q147" s="117" t="str">
        <f t="shared" si="13"/>
        <v/>
      </c>
      <c r="R147" s="22"/>
    </row>
    <row r="148" spans="1:18" x14ac:dyDescent="0.25">
      <c r="A148" s="22">
        <v>145</v>
      </c>
      <c r="B148" s="121"/>
      <c r="C148" s="121"/>
      <c r="D148" s="22"/>
      <c r="E148" s="21"/>
      <c r="F148" s="22"/>
      <c r="G148" s="39"/>
      <c r="H148" s="43"/>
      <c r="I148" s="57"/>
      <c r="J148" s="41"/>
      <c r="K148" s="54"/>
      <c r="L148" s="42"/>
      <c r="M148" s="57"/>
      <c r="N148" s="42"/>
      <c r="O148" s="54"/>
      <c r="P148" s="116" t="str">
        <f t="shared" si="12"/>
        <v/>
      </c>
      <c r="Q148" s="117" t="str">
        <f t="shared" si="13"/>
        <v/>
      </c>
      <c r="R148" s="22"/>
    </row>
    <row r="149" spans="1:18" x14ac:dyDescent="0.25">
      <c r="A149" s="22">
        <v>146</v>
      </c>
      <c r="B149" s="121"/>
      <c r="C149" s="121"/>
      <c r="D149" s="22"/>
      <c r="E149" s="21"/>
      <c r="F149" s="22"/>
      <c r="G149" s="39"/>
      <c r="H149" s="43"/>
      <c r="I149" s="57"/>
      <c r="J149" s="41"/>
      <c r="K149" s="54"/>
      <c r="L149" s="42"/>
      <c r="M149" s="57"/>
      <c r="N149" s="42"/>
      <c r="O149" s="54"/>
      <c r="P149" s="116" t="str">
        <f t="shared" si="12"/>
        <v/>
      </c>
      <c r="Q149" s="117" t="str">
        <f t="shared" si="13"/>
        <v/>
      </c>
      <c r="R149" s="22"/>
    </row>
    <row r="150" spans="1:18" x14ac:dyDescent="0.25">
      <c r="A150" s="22">
        <v>147</v>
      </c>
      <c r="B150" s="121"/>
      <c r="C150" s="121"/>
      <c r="D150" s="22"/>
      <c r="E150" s="21"/>
      <c r="F150" s="22"/>
      <c r="G150" s="39"/>
      <c r="H150" s="43"/>
      <c r="I150" s="57"/>
      <c r="J150" s="41"/>
      <c r="K150" s="54"/>
      <c r="L150" s="42"/>
      <c r="M150" s="57"/>
      <c r="N150" s="42"/>
      <c r="O150" s="54"/>
      <c r="P150" s="116" t="str">
        <f t="shared" si="12"/>
        <v/>
      </c>
      <c r="Q150" s="117" t="str">
        <f t="shared" si="13"/>
        <v/>
      </c>
      <c r="R150" s="22"/>
    </row>
    <row r="151" spans="1:18" x14ac:dyDescent="0.25">
      <c r="A151" s="22">
        <v>148</v>
      </c>
      <c r="B151" s="121"/>
      <c r="C151" s="121"/>
      <c r="D151" s="22"/>
      <c r="E151" s="21"/>
      <c r="F151" s="22"/>
      <c r="G151" s="39"/>
      <c r="H151" s="43"/>
      <c r="I151" s="57"/>
      <c r="J151" s="41"/>
      <c r="K151" s="54"/>
      <c r="L151" s="42"/>
      <c r="M151" s="57"/>
      <c r="N151" s="42"/>
      <c r="O151" s="54"/>
      <c r="P151" s="116" t="str">
        <f t="shared" si="12"/>
        <v/>
      </c>
      <c r="Q151" s="117" t="str">
        <f t="shared" si="13"/>
        <v/>
      </c>
      <c r="R151" s="22"/>
    </row>
    <row r="152" spans="1:18" x14ac:dyDescent="0.25">
      <c r="A152" s="22">
        <v>149</v>
      </c>
      <c r="B152" s="121"/>
      <c r="C152" s="121"/>
      <c r="D152" s="22"/>
      <c r="E152" s="21"/>
      <c r="F152" s="22"/>
      <c r="G152" s="39"/>
      <c r="H152" s="43"/>
      <c r="I152" s="57"/>
      <c r="J152" s="41"/>
      <c r="K152" s="54"/>
      <c r="L152" s="42"/>
      <c r="M152" s="57"/>
      <c r="N152" s="42"/>
      <c r="O152" s="54"/>
      <c r="P152" s="116" t="str">
        <f t="shared" si="12"/>
        <v/>
      </c>
      <c r="Q152" s="117" t="str">
        <f t="shared" si="13"/>
        <v/>
      </c>
      <c r="R152" s="22"/>
    </row>
    <row r="153" spans="1:18" x14ac:dyDescent="0.25">
      <c r="A153" s="22">
        <v>150</v>
      </c>
      <c r="B153" s="121"/>
      <c r="C153" s="121"/>
      <c r="D153" s="22"/>
      <c r="E153" s="21"/>
      <c r="F153" s="22"/>
      <c r="G153" s="39"/>
      <c r="H153" s="43"/>
      <c r="I153" s="57"/>
      <c r="J153" s="41"/>
      <c r="K153" s="54"/>
      <c r="L153" s="42"/>
      <c r="M153" s="57"/>
      <c r="N153" s="42"/>
      <c r="O153" s="54"/>
      <c r="P153" s="116" t="str">
        <f t="shared" si="12"/>
        <v/>
      </c>
      <c r="Q153" s="117" t="str">
        <f t="shared" si="13"/>
        <v/>
      </c>
      <c r="R153" s="22"/>
    </row>
    <row r="154" spans="1:18" x14ac:dyDescent="0.25">
      <c r="A154" s="22">
        <v>151</v>
      </c>
      <c r="B154" s="121"/>
      <c r="C154" s="121"/>
      <c r="D154" s="22"/>
      <c r="E154" s="21"/>
      <c r="F154" s="22"/>
      <c r="G154" s="39"/>
      <c r="H154" s="43"/>
      <c r="I154" s="57"/>
      <c r="J154" s="41"/>
      <c r="K154" s="54"/>
      <c r="L154" s="42"/>
      <c r="M154" s="57"/>
      <c r="N154" s="42"/>
      <c r="O154" s="54"/>
      <c r="P154" s="116" t="str">
        <f t="shared" si="12"/>
        <v/>
      </c>
      <c r="Q154" s="117" t="str">
        <f t="shared" si="13"/>
        <v/>
      </c>
      <c r="R154" s="22"/>
    </row>
    <row r="155" spans="1:18" x14ac:dyDescent="0.25">
      <c r="A155" s="22">
        <v>152</v>
      </c>
      <c r="B155" s="121"/>
      <c r="C155" s="121"/>
      <c r="D155" s="22"/>
      <c r="E155" s="21"/>
      <c r="F155" s="22"/>
      <c r="G155" s="39"/>
      <c r="H155" s="43"/>
      <c r="I155" s="57"/>
      <c r="J155" s="41"/>
      <c r="K155" s="54"/>
      <c r="L155" s="42"/>
      <c r="M155" s="57"/>
      <c r="N155" s="42"/>
      <c r="O155" s="54"/>
      <c r="P155" s="116" t="str">
        <f t="shared" si="12"/>
        <v/>
      </c>
      <c r="Q155" s="117" t="str">
        <f t="shared" si="13"/>
        <v/>
      </c>
      <c r="R155" s="22"/>
    </row>
    <row r="156" spans="1:18" x14ac:dyDescent="0.25">
      <c r="A156" s="22">
        <v>153</v>
      </c>
      <c r="B156" s="121"/>
      <c r="C156" s="121"/>
      <c r="D156" s="22"/>
      <c r="E156" s="21"/>
      <c r="F156" s="22"/>
      <c r="G156" s="39"/>
      <c r="H156" s="43"/>
      <c r="I156" s="57"/>
      <c r="J156" s="41"/>
      <c r="K156" s="54"/>
      <c r="L156" s="42"/>
      <c r="M156" s="57"/>
      <c r="N156" s="42"/>
      <c r="O156" s="54"/>
      <c r="P156" s="116" t="str">
        <f t="shared" si="12"/>
        <v/>
      </c>
      <c r="Q156" s="117" t="str">
        <f t="shared" si="13"/>
        <v/>
      </c>
      <c r="R156" s="22"/>
    </row>
    <row r="157" spans="1:18" x14ac:dyDescent="0.25">
      <c r="A157" s="22">
        <v>154</v>
      </c>
      <c r="B157" s="121"/>
      <c r="C157" s="121"/>
      <c r="D157" s="22"/>
      <c r="E157" s="21"/>
      <c r="F157" s="22"/>
      <c r="G157" s="39"/>
      <c r="H157" s="43"/>
      <c r="I157" s="57"/>
      <c r="J157" s="41"/>
      <c r="K157" s="54"/>
      <c r="L157" s="42"/>
      <c r="M157" s="57"/>
      <c r="N157" s="42"/>
      <c r="O157" s="54"/>
      <c r="P157" s="116" t="str">
        <f t="shared" si="12"/>
        <v/>
      </c>
      <c r="Q157" s="117" t="str">
        <f t="shared" si="13"/>
        <v/>
      </c>
      <c r="R157" s="22"/>
    </row>
    <row r="158" spans="1:18" x14ac:dyDescent="0.25">
      <c r="A158" s="22">
        <v>155</v>
      </c>
      <c r="B158" s="121"/>
      <c r="C158" s="121"/>
      <c r="D158" s="22"/>
      <c r="E158" s="21"/>
      <c r="F158" s="22"/>
      <c r="G158" s="39"/>
      <c r="H158" s="43"/>
      <c r="I158" s="57"/>
      <c r="J158" s="41"/>
      <c r="K158" s="54"/>
      <c r="L158" s="42"/>
      <c r="M158" s="57"/>
      <c r="N158" s="42"/>
      <c r="O158" s="54"/>
      <c r="P158" s="116" t="str">
        <f t="shared" si="12"/>
        <v/>
      </c>
      <c r="Q158" s="117" t="str">
        <f t="shared" si="13"/>
        <v/>
      </c>
      <c r="R158" s="22"/>
    </row>
    <row r="159" spans="1:18" x14ac:dyDescent="0.25">
      <c r="A159" s="22">
        <v>156</v>
      </c>
      <c r="B159" s="121"/>
      <c r="C159" s="121"/>
      <c r="D159" s="22"/>
      <c r="E159" s="21"/>
      <c r="F159" s="22"/>
      <c r="G159" s="39"/>
      <c r="H159" s="43"/>
      <c r="I159" s="57"/>
      <c r="J159" s="41"/>
      <c r="K159" s="54"/>
      <c r="L159" s="42"/>
      <c r="M159" s="57"/>
      <c r="N159" s="42"/>
      <c r="O159" s="54"/>
      <c r="P159" s="116" t="str">
        <f t="shared" si="12"/>
        <v/>
      </c>
      <c r="Q159" s="117" t="str">
        <f t="shared" si="13"/>
        <v/>
      </c>
      <c r="R159" s="22"/>
    </row>
    <row r="160" spans="1:18" x14ac:dyDescent="0.25">
      <c r="A160" s="22">
        <v>157</v>
      </c>
      <c r="B160" s="121"/>
      <c r="C160" s="121"/>
      <c r="D160" s="22"/>
      <c r="E160" s="21"/>
      <c r="F160" s="22"/>
      <c r="G160" s="39"/>
      <c r="H160" s="43"/>
      <c r="I160" s="57"/>
      <c r="J160" s="41"/>
      <c r="K160" s="54"/>
      <c r="L160" s="42"/>
      <c r="M160" s="57"/>
      <c r="N160" s="42"/>
      <c r="O160" s="54"/>
      <c r="P160" s="116" t="str">
        <f t="shared" si="12"/>
        <v/>
      </c>
      <c r="Q160" s="117" t="str">
        <f t="shared" si="13"/>
        <v/>
      </c>
      <c r="R160" s="22"/>
    </row>
    <row r="161" spans="1:18" x14ac:dyDescent="0.25">
      <c r="A161" s="22">
        <v>158</v>
      </c>
      <c r="B161" s="121"/>
      <c r="C161" s="121"/>
      <c r="D161" s="22"/>
      <c r="E161" s="21"/>
      <c r="F161" s="22"/>
      <c r="G161" s="39"/>
      <c r="H161" s="43"/>
      <c r="I161" s="57"/>
      <c r="J161" s="41"/>
      <c r="K161" s="54"/>
      <c r="L161" s="42"/>
      <c r="M161" s="57"/>
      <c r="N161" s="42"/>
      <c r="O161" s="54"/>
      <c r="P161" s="116" t="str">
        <f t="shared" si="12"/>
        <v/>
      </c>
      <c r="Q161" s="117" t="str">
        <f t="shared" si="13"/>
        <v/>
      </c>
      <c r="R161" s="22"/>
    </row>
    <row r="162" spans="1:18" x14ac:dyDescent="0.25">
      <c r="A162" s="22">
        <v>159</v>
      </c>
      <c r="B162" s="121"/>
      <c r="C162" s="121"/>
      <c r="D162" s="22"/>
      <c r="E162" s="21"/>
      <c r="F162" s="22"/>
      <c r="G162" s="39"/>
      <c r="H162" s="43"/>
      <c r="I162" s="57"/>
      <c r="J162" s="41"/>
      <c r="K162" s="54"/>
      <c r="L162" s="42"/>
      <c r="M162" s="57"/>
      <c r="N162" s="42"/>
      <c r="O162" s="54"/>
      <c r="P162" s="116" t="str">
        <f t="shared" si="12"/>
        <v/>
      </c>
      <c r="Q162" s="117" t="str">
        <f t="shared" si="13"/>
        <v/>
      </c>
      <c r="R162" s="22"/>
    </row>
    <row r="163" spans="1:18" x14ac:dyDescent="0.25">
      <c r="A163" s="22">
        <v>160</v>
      </c>
      <c r="B163" s="121"/>
      <c r="C163" s="121"/>
      <c r="D163" s="22"/>
      <c r="E163" s="21"/>
      <c r="F163" s="22"/>
      <c r="G163" s="39"/>
      <c r="H163" s="43"/>
      <c r="I163" s="57"/>
      <c r="J163" s="41"/>
      <c r="K163" s="54"/>
      <c r="L163" s="42"/>
      <c r="M163" s="57"/>
      <c r="N163" s="42"/>
      <c r="O163" s="54"/>
      <c r="P163" s="116" t="str">
        <f t="shared" si="12"/>
        <v/>
      </c>
      <c r="Q163" s="117" t="str">
        <f t="shared" si="13"/>
        <v/>
      </c>
      <c r="R163" s="22"/>
    </row>
    <row r="164" spans="1:18" x14ac:dyDescent="0.25">
      <c r="A164" s="22">
        <v>161</v>
      </c>
      <c r="B164" s="121"/>
      <c r="C164" s="121"/>
      <c r="D164" s="22"/>
      <c r="E164" s="21"/>
      <c r="F164" s="22"/>
      <c r="G164" s="39"/>
      <c r="H164" s="43"/>
      <c r="I164" s="57"/>
      <c r="J164" s="41"/>
      <c r="K164" s="54"/>
      <c r="L164" s="42"/>
      <c r="M164" s="57"/>
      <c r="N164" s="42"/>
      <c r="O164" s="54"/>
      <c r="P164" s="116" t="str">
        <f t="shared" ref="P164:P195" si="14">IF(B164=$B$2,"",SUM(H164+J164+L164+N164))</f>
        <v/>
      </c>
      <c r="Q164" s="117" t="str">
        <f t="shared" ref="Q164:Q195" si="15">IF(B164=$B$2,"",I164+K164+M164+O164)</f>
        <v/>
      </c>
      <c r="R164" s="22"/>
    </row>
    <row r="165" spans="1:18" x14ac:dyDescent="0.25">
      <c r="A165" s="22">
        <v>162</v>
      </c>
      <c r="B165" s="121"/>
      <c r="C165" s="121"/>
      <c r="D165" s="22"/>
      <c r="E165" s="21"/>
      <c r="F165" s="22"/>
      <c r="G165" s="39"/>
      <c r="H165" s="43"/>
      <c r="I165" s="57"/>
      <c r="J165" s="41"/>
      <c r="K165" s="54"/>
      <c r="L165" s="42"/>
      <c r="M165" s="57"/>
      <c r="N165" s="42"/>
      <c r="O165" s="54"/>
      <c r="P165" s="116" t="str">
        <f t="shared" si="14"/>
        <v/>
      </c>
      <c r="Q165" s="117" t="str">
        <f t="shared" si="15"/>
        <v/>
      </c>
      <c r="R165" s="22"/>
    </row>
    <row r="166" spans="1:18" x14ac:dyDescent="0.25">
      <c r="A166" s="22">
        <v>163</v>
      </c>
      <c r="B166" s="121"/>
      <c r="C166" s="121"/>
      <c r="D166" s="22"/>
      <c r="E166" s="21"/>
      <c r="F166" s="22"/>
      <c r="G166" s="39"/>
      <c r="H166" s="43"/>
      <c r="I166" s="57"/>
      <c r="J166" s="41"/>
      <c r="K166" s="54"/>
      <c r="L166" s="42"/>
      <c r="M166" s="57"/>
      <c r="N166" s="42"/>
      <c r="O166" s="54"/>
      <c r="P166" s="116" t="str">
        <f t="shared" si="14"/>
        <v/>
      </c>
      <c r="Q166" s="117" t="str">
        <f t="shared" si="15"/>
        <v/>
      </c>
      <c r="R166" s="22"/>
    </row>
    <row r="167" spans="1:18" x14ac:dyDescent="0.25">
      <c r="A167" s="22">
        <v>164</v>
      </c>
      <c r="B167" s="121"/>
      <c r="C167" s="121"/>
      <c r="D167" s="22"/>
      <c r="E167" s="21"/>
      <c r="F167" s="22"/>
      <c r="G167" s="39"/>
      <c r="H167" s="43"/>
      <c r="I167" s="57"/>
      <c r="J167" s="41"/>
      <c r="K167" s="54"/>
      <c r="L167" s="42"/>
      <c r="M167" s="57"/>
      <c r="N167" s="42"/>
      <c r="O167" s="54"/>
      <c r="P167" s="116" t="str">
        <f t="shared" si="14"/>
        <v/>
      </c>
      <c r="Q167" s="117" t="str">
        <f t="shared" si="15"/>
        <v/>
      </c>
      <c r="R167" s="22"/>
    </row>
    <row r="168" spans="1:18" x14ac:dyDescent="0.25">
      <c r="A168" s="22">
        <v>165</v>
      </c>
      <c r="B168" s="121"/>
      <c r="C168" s="121"/>
      <c r="D168" s="22"/>
      <c r="E168" s="21"/>
      <c r="F168" s="22"/>
      <c r="G168" s="39"/>
      <c r="H168" s="43"/>
      <c r="I168" s="57"/>
      <c r="J168" s="41"/>
      <c r="K168" s="54"/>
      <c r="L168" s="42"/>
      <c r="M168" s="57"/>
      <c r="N168" s="42"/>
      <c r="O168" s="54"/>
      <c r="P168" s="116" t="str">
        <f t="shared" si="14"/>
        <v/>
      </c>
      <c r="Q168" s="117" t="str">
        <f t="shared" si="15"/>
        <v/>
      </c>
      <c r="R168" s="22"/>
    </row>
    <row r="169" spans="1:18" x14ac:dyDescent="0.25">
      <c r="A169" s="22">
        <v>166</v>
      </c>
      <c r="B169" s="121"/>
      <c r="C169" s="121"/>
      <c r="D169" s="22"/>
      <c r="E169" s="21"/>
      <c r="F169" s="22"/>
      <c r="G169" s="39"/>
      <c r="H169" s="43"/>
      <c r="I169" s="57"/>
      <c r="J169" s="41"/>
      <c r="K169" s="54"/>
      <c r="L169" s="42"/>
      <c r="M169" s="57"/>
      <c r="N169" s="42"/>
      <c r="O169" s="54"/>
      <c r="P169" s="116" t="str">
        <f t="shared" si="14"/>
        <v/>
      </c>
      <c r="Q169" s="117" t="str">
        <f t="shared" si="15"/>
        <v/>
      </c>
      <c r="R169" s="22"/>
    </row>
    <row r="170" spans="1:18" x14ac:dyDescent="0.25">
      <c r="A170" s="22">
        <v>167</v>
      </c>
      <c r="B170" s="121"/>
      <c r="C170" s="121"/>
      <c r="D170" s="22"/>
      <c r="E170" s="21"/>
      <c r="F170" s="22"/>
      <c r="G170" s="39"/>
      <c r="H170" s="43"/>
      <c r="I170" s="57"/>
      <c r="J170" s="41"/>
      <c r="K170" s="54"/>
      <c r="L170" s="42"/>
      <c r="M170" s="57"/>
      <c r="N170" s="42"/>
      <c r="O170" s="54"/>
      <c r="P170" s="116" t="str">
        <f t="shared" si="14"/>
        <v/>
      </c>
      <c r="Q170" s="117" t="str">
        <f t="shared" si="15"/>
        <v/>
      </c>
      <c r="R170" s="22"/>
    </row>
    <row r="171" spans="1:18" x14ac:dyDescent="0.25">
      <c r="A171" s="22">
        <v>168</v>
      </c>
      <c r="B171" s="121"/>
      <c r="C171" s="121"/>
      <c r="D171" s="22"/>
      <c r="E171" s="21"/>
      <c r="F171" s="22"/>
      <c r="G171" s="39"/>
      <c r="H171" s="43"/>
      <c r="I171" s="57"/>
      <c r="J171" s="41"/>
      <c r="K171" s="54"/>
      <c r="L171" s="42"/>
      <c r="M171" s="57"/>
      <c r="N171" s="42"/>
      <c r="O171" s="54"/>
      <c r="P171" s="116" t="str">
        <f t="shared" si="14"/>
        <v/>
      </c>
      <c r="Q171" s="117" t="str">
        <f t="shared" si="15"/>
        <v/>
      </c>
      <c r="R171" s="22"/>
    </row>
    <row r="172" spans="1:18" x14ac:dyDescent="0.25">
      <c r="A172" s="22">
        <v>169</v>
      </c>
      <c r="B172" s="121"/>
      <c r="C172" s="121"/>
      <c r="D172" s="22"/>
      <c r="E172" s="21"/>
      <c r="F172" s="22"/>
      <c r="G172" s="39"/>
      <c r="H172" s="43"/>
      <c r="I172" s="57"/>
      <c r="J172" s="41"/>
      <c r="K172" s="54"/>
      <c r="L172" s="42"/>
      <c r="M172" s="57"/>
      <c r="N172" s="42"/>
      <c r="O172" s="54"/>
      <c r="P172" s="116" t="str">
        <f t="shared" si="14"/>
        <v/>
      </c>
      <c r="Q172" s="117" t="str">
        <f t="shared" si="15"/>
        <v/>
      </c>
      <c r="R172" s="22"/>
    </row>
    <row r="173" spans="1:18" x14ac:dyDescent="0.25">
      <c r="A173" s="22">
        <v>170</v>
      </c>
      <c r="B173" s="121"/>
      <c r="C173" s="121"/>
      <c r="D173" s="22"/>
      <c r="E173" s="21"/>
      <c r="F173" s="22"/>
      <c r="G173" s="39"/>
      <c r="H173" s="43"/>
      <c r="I173" s="57"/>
      <c r="J173" s="41"/>
      <c r="K173" s="54"/>
      <c r="L173" s="42"/>
      <c r="M173" s="57"/>
      <c r="N173" s="42"/>
      <c r="O173" s="54"/>
      <c r="P173" s="116" t="str">
        <f t="shared" si="14"/>
        <v/>
      </c>
      <c r="Q173" s="117" t="str">
        <f t="shared" si="15"/>
        <v/>
      </c>
      <c r="R173" s="22"/>
    </row>
    <row r="174" spans="1:18" x14ac:dyDescent="0.25">
      <c r="A174" s="22">
        <v>171</v>
      </c>
      <c r="B174" s="121"/>
      <c r="C174" s="121"/>
      <c r="D174" s="22"/>
      <c r="E174" s="21"/>
      <c r="F174" s="22"/>
      <c r="G174" s="39"/>
      <c r="H174" s="43"/>
      <c r="I174" s="57"/>
      <c r="J174" s="41"/>
      <c r="K174" s="54"/>
      <c r="L174" s="42"/>
      <c r="M174" s="57"/>
      <c r="N174" s="42"/>
      <c r="O174" s="54"/>
      <c r="P174" s="116" t="str">
        <f t="shared" si="14"/>
        <v/>
      </c>
      <c r="Q174" s="117" t="str">
        <f t="shared" si="15"/>
        <v/>
      </c>
      <c r="R174" s="22"/>
    </row>
    <row r="175" spans="1:18" x14ac:dyDescent="0.25">
      <c r="A175" s="22">
        <v>172</v>
      </c>
      <c r="B175" s="121"/>
      <c r="C175" s="121"/>
      <c r="D175" s="22"/>
      <c r="E175" s="21"/>
      <c r="F175" s="22"/>
      <c r="G175" s="39"/>
      <c r="H175" s="43"/>
      <c r="I175" s="57"/>
      <c r="J175" s="41"/>
      <c r="K175" s="54"/>
      <c r="L175" s="42"/>
      <c r="M175" s="57"/>
      <c r="N175" s="42"/>
      <c r="O175" s="54"/>
      <c r="P175" s="116" t="str">
        <f t="shared" si="14"/>
        <v/>
      </c>
      <c r="Q175" s="117" t="str">
        <f t="shared" si="15"/>
        <v/>
      </c>
      <c r="R175" s="22"/>
    </row>
    <row r="176" spans="1:18" x14ac:dyDescent="0.25">
      <c r="A176" s="22">
        <v>173</v>
      </c>
      <c r="B176" s="121"/>
      <c r="C176" s="121"/>
      <c r="D176" s="22"/>
      <c r="E176" s="21"/>
      <c r="F176" s="22"/>
      <c r="G176" s="39"/>
      <c r="H176" s="43"/>
      <c r="I176" s="57"/>
      <c r="J176" s="41"/>
      <c r="K176" s="54"/>
      <c r="L176" s="42"/>
      <c r="M176" s="57"/>
      <c r="N176" s="42"/>
      <c r="O176" s="54"/>
      <c r="P176" s="116" t="str">
        <f t="shared" si="14"/>
        <v/>
      </c>
      <c r="Q176" s="117" t="str">
        <f t="shared" si="15"/>
        <v/>
      </c>
      <c r="R176" s="22"/>
    </row>
    <row r="177" spans="1:18" x14ac:dyDescent="0.25">
      <c r="A177" s="22">
        <v>174</v>
      </c>
      <c r="B177" s="121"/>
      <c r="C177" s="121"/>
      <c r="D177" s="22"/>
      <c r="E177" s="21"/>
      <c r="F177" s="22"/>
      <c r="G177" s="39"/>
      <c r="H177" s="43"/>
      <c r="I177" s="57"/>
      <c r="J177" s="41"/>
      <c r="K177" s="54"/>
      <c r="L177" s="42"/>
      <c r="M177" s="57"/>
      <c r="N177" s="42"/>
      <c r="O177" s="54"/>
      <c r="P177" s="116" t="str">
        <f t="shared" si="14"/>
        <v/>
      </c>
      <c r="Q177" s="117" t="str">
        <f t="shared" si="15"/>
        <v/>
      </c>
      <c r="R177" s="22"/>
    </row>
    <row r="178" spans="1:18" x14ac:dyDescent="0.25">
      <c r="A178" s="22">
        <v>175</v>
      </c>
      <c r="B178" s="121"/>
      <c r="C178" s="121"/>
      <c r="D178" s="22"/>
      <c r="E178" s="21"/>
      <c r="F178" s="22"/>
      <c r="G178" s="39"/>
      <c r="H178" s="43"/>
      <c r="I178" s="57"/>
      <c r="J178" s="41"/>
      <c r="K178" s="54"/>
      <c r="L178" s="42"/>
      <c r="M178" s="57"/>
      <c r="N178" s="42"/>
      <c r="O178" s="54"/>
      <c r="P178" s="116" t="str">
        <f t="shared" si="14"/>
        <v/>
      </c>
      <c r="Q178" s="117" t="str">
        <f t="shared" si="15"/>
        <v/>
      </c>
      <c r="R178" s="22"/>
    </row>
    <row r="179" spans="1:18" x14ac:dyDescent="0.25">
      <c r="A179" s="22">
        <v>176</v>
      </c>
      <c r="B179" s="121"/>
      <c r="C179" s="121"/>
      <c r="D179" s="22"/>
      <c r="E179" s="21"/>
      <c r="F179" s="22"/>
      <c r="G179" s="39"/>
      <c r="H179" s="43"/>
      <c r="I179" s="57"/>
      <c r="J179" s="41"/>
      <c r="K179" s="54"/>
      <c r="L179" s="42"/>
      <c r="M179" s="57"/>
      <c r="N179" s="42"/>
      <c r="O179" s="54"/>
      <c r="P179" s="116" t="str">
        <f t="shared" si="14"/>
        <v/>
      </c>
      <c r="Q179" s="117" t="str">
        <f t="shared" si="15"/>
        <v/>
      </c>
      <c r="R179" s="22"/>
    </row>
    <row r="180" spans="1:18" x14ac:dyDescent="0.25">
      <c r="A180" s="22">
        <v>177</v>
      </c>
      <c r="B180" s="121"/>
      <c r="C180" s="121"/>
      <c r="D180" s="22"/>
      <c r="E180" s="21"/>
      <c r="F180" s="22"/>
      <c r="G180" s="39"/>
      <c r="H180" s="43"/>
      <c r="I180" s="57"/>
      <c r="J180" s="41"/>
      <c r="K180" s="54"/>
      <c r="L180" s="42"/>
      <c r="M180" s="57"/>
      <c r="N180" s="42"/>
      <c r="O180" s="54"/>
      <c r="P180" s="116" t="str">
        <f t="shared" si="14"/>
        <v/>
      </c>
      <c r="Q180" s="117" t="str">
        <f t="shared" si="15"/>
        <v/>
      </c>
      <c r="R180" s="22"/>
    </row>
    <row r="181" spans="1:18" x14ac:dyDescent="0.25">
      <c r="A181" s="22">
        <v>178</v>
      </c>
      <c r="B181" s="121"/>
      <c r="C181" s="121"/>
      <c r="D181" s="22"/>
      <c r="E181" s="21"/>
      <c r="F181" s="22"/>
      <c r="G181" s="39"/>
      <c r="H181" s="43"/>
      <c r="I181" s="57"/>
      <c r="J181" s="41"/>
      <c r="K181" s="54"/>
      <c r="L181" s="42"/>
      <c r="M181" s="57"/>
      <c r="N181" s="42"/>
      <c r="O181" s="54"/>
      <c r="P181" s="116" t="str">
        <f t="shared" si="14"/>
        <v/>
      </c>
      <c r="Q181" s="117" t="str">
        <f t="shared" si="15"/>
        <v/>
      </c>
      <c r="R181" s="22"/>
    </row>
    <row r="182" spans="1:18" x14ac:dyDescent="0.25">
      <c r="A182" s="22">
        <v>179</v>
      </c>
      <c r="B182" s="121"/>
      <c r="C182" s="121"/>
      <c r="D182" s="22"/>
      <c r="E182" s="21"/>
      <c r="F182" s="22"/>
      <c r="G182" s="39"/>
      <c r="H182" s="43"/>
      <c r="I182" s="57"/>
      <c r="J182" s="41"/>
      <c r="K182" s="54"/>
      <c r="L182" s="42"/>
      <c r="M182" s="57"/>
      <c r="N182" s="42"/>
      <c r="O182" s="54"/>
      <c r="P182" s="116" t="str">
        <f t="shared" si="14"/>
        <v/>
      </c>
      <c r="Q182" s="117" t="str">
        <f t="shared" si="15"/>
        <v/>
      </c>
      <c r="R182" s="22"/>
    </row>
    <row r="183" spans="1:18" x14ac:dyDescent="0.25">
      <c r="A183" s="22">
        <v>180</v>
      </c>
      <c r="B183" s="121"/>
      <c r="C183" s="121"/>
      <c r="D183" s="22"/>
      <c r="E183" s="21"/>
      <c r="F183" s="22"/>
      <c r="G183" s="39"/>
      <c r="H183" s="43"/>
      <c r="I183" s="57"/>
      <c r="J183" s="41"/>
      <c r="K183" s="54"/>
      <c r="L183" s="42"/>
      <c r="M183" s="57"/>
      <c r="N183" s="42"/>
      <c r="O183" s="54"/>
      <c r="P183" s="116" t="str">
        <f t="shared" si="14"/>
        <v/>
      </c>
      <c r="Q183" s="117" t="str">
        <f t="shared" si="15"/>
        <v/>
      </c>
      <c r="R183" s="22"/>
    </row>
    <row r="184" spans="1:18" x14ac:dyDescent="0.25">
      <c r="A184" s="22">
        <v>181</v>
      </c>
      <c r="B184" s="121"/>
      <c r="C184" s="121"/>
      <c r="D184" s="22"/>
      <c r="E184" s="21"/>
      <c r="F184" s="22"/>
      <c r="G184" s="39"/>
      <c r="H184" s="43"/>
      <c r="I184" s="57"/>
      <c r="J184" s="41"/>
      <c r="K184" s="54"/>
      <c r="L184" s="42"/>
      <c r="M184" s="57"/>
      <c r="N184" s="42"/>
      <c r="O184" s="54"/>
      <c r="P184" s="116" t="str">
        <f t="shared" si="14"/>
        <v/>
      </c>
      <c r="Q184" s="117" t="str">
        <f t="shared" si="15"/>
        <v/>
      </c>
      <c r="R184" s="22"/>
    </row>
    <row r="185" spans="1:18" x14ac:dyDescent="0.25">
      <c r="A185" s="22">
        <v>182</v>
      </c>
      <c r="B185" s="121"/>
      <c r="C185" s="121"/>
      <c r="D185" s="22"/>
      <c r="E185" s="21"/>
      <c r="F185" s="22"/>
      <c r="G185" s="39"/>
      <c r="H185" s="43"/>
      <c r="I185" s="57"/>
      <c r="J185" s="41"/>
      <c r="K185" s="54"/>
      <c r="L185" s="42"/>
      <c r="M185" s="57"/>
      <c r="N185" s="42"/>
      <c r="O185" s="54"/>
      <c r="P185" s="116" t="str">
        <f t="shared" si="14"/>
        <v/>
      </c>
      <c r="Q185" s="117" t="str">
        <f t="shared" si="15"/>
        <v/>
      </c>
      <c r="R185" s="22"/>
    </row>
    <row r="186" spans="1:18" x14ac:dyDescent="0.25">
      <c r="A186" s="22">
        <v>183</v>
      </c>
      <c r="B186" s="121"/>
      <c r="C186" s="121"/>
      <c r="D186" s="22"/>
      <c r="E186" s="21"/>
      <c r="F186" s="22"/>
      <c r="G186" s="39"/>
      <c r="H186" s="43"/>
      <c r="I186" s="57"/>
      <c r="J186" s="41"/>
      <c r="K186" s="54"/>
      <c r="L186" s="42"/>
      <c r="M186" s="57"/>
      <c r="N186" s="42"/>
      <c r="O186" s="54"/>
      <c r="P186" s="116" t="str">
        <f t="shared" si="14"/>
        <v/>
      </c>
      <c r="Q186" s="117" t="str">
        <f t="shared" si="15"/>
        <v/>
      </c>
      <c r="R186" s="22"/>
    </row>
    <row r="187" spans="1:18" x14ac:dyDescent="0.25">
      <c r="A187" s="22">
        <v>184</v>
      </c>
      <c r="B187" s="121"/>
      <c r="C187" s="121"/>
      <c r="D187" s="22"/>
      <c r="E187" s="21"/>
      <c r="F187" s="22"/>
      <c r="G187" s="39"/>
      <c r="H187" s="43"/>
      <c r="I187" s="57"/>
      <c r="J187" s="41"/>
      <c r="K187" s="54"/>
      <c r="L187" s="42"/>
      <c r="M187" s="57"/>
      <c r="N187" s="42"/>
      <c r="O187" s="54"/>
      <c r="P187" s="116" t="str">
        <f t="shared" si="14"/>
        <v/>
      </c>
      <c r="Q187" s="117" t="str">
        <f t="shared" si="15"/>
        <v/>
      </c>
      <c r="R187" s="22"/>
    </row>
    <row r="188" spans="1:18" x14ac:dyDescent="0.25">
      <c r="A188" s="22">
        <v>185</v>
      </c>
      <c r="B188" s="121"/>
      <c r="C188" s="121"/>
      <c r="D188" s="22"/>
      <c r="E188" s="21"/>
      <c r="F188" s="22"/>
      <c r="G188" s="39"/>
      <c r="H188" s="43"/>
      <c r="I188" s="57"/>
      <c r="J188" s="41"/>
      <c r="K188" s="54"/>
      <c r="L188" s="42"/>
      <c r="M188" s="57"/>
      <c r="N188" s="42"/>
      <c r="O188" s="54"/>
      <c r="P188" s="116" t="str">
        <f t="shared" si="14"/>
        <v/>
      </c>
      <c r="Q188" s="117" t="str">
        <f t="shared" si="15"/>
        <v/>
      </c>
      <c r="R188" s="22"/>
    </row>
    <row r="189" spans="1:18" x14ac:dyDescent="0.25">
      <c r="A189" s="22">
        <v>186</v>
      </c>
      <c r="B189" s="121"/>
      <c r="C189" s="121"/>
      <c r="D189" s="22"/>
      <c r="E189" s="21"/>
      <c r="F189" s="22"/>
      <c r="G189" s="39"/>
      <c r="H189" s="43"/>
      <c r="I189" s="57"/>
      <c r="J189" s="41"/>
      <c r="K189" s="54"/>
      <c r="L189" s="42"/>
      <c r="M189" s="57"/>
      <c r="N189" s="42"/>
      <c r="O189" s="54"/>
      <c r="P189" s="116" t="str">
        <f t="shared" si="14"/>
        <v/>
      </c>
      <c r="Q189" s="117" t="str">
        <f t="shared" si="15"/>
        <v/>
      </c>
      <c r="R189" s="22"/>
    </row>
    <row r="190" spans="1:18" x14ac:dyDescent="0.25">
      <c r="A190" s="22">
        <v>187</v>
      </c>
      <c r="B190" s="121"/>
      <c r="C190" s="121"/>
      <c r="D190" s="22"/>
      <c r="E190" s="21"/>
      <c r="F190" s="22"/>
      <c r="G190" s="39"/>
      <c r="H190" s="43"/>
      <c r="I190" s="57"/>
      <c r="J190" s="41"/>
      <c r="K190" s="54"/>
      <c r="L190" s="42"/>
      <c r="M190" s="57"/>
      <c r="N190" s="42"/>
      <c r="O190" s="54"/>
      <c r="P190" s="116" t="str">
        <f t="shared" si="14"/>
        <v/>
      </c>
      <c r="Q190" s="117" t="str">
        <f t="shared" si="15"/>
        <v/>
      </c>
      <c r="R190" s="22"/>
    </row>
    <row r="191" spans="1:18" x14ac:dyDescent="0.25">
      <c r="A191" s="22">
        <v>188</v>
      </c>
      <c r="B191" s="121"/>
      <c r="C191" s="121"/>
      <c r="D191" s="22"/>
      <c r="E191" s="21"/>
      <c r="F191" s="22"/>
      <c r="G191" s="39"/>
      <c r="H191" s="43"/>
      <c r="I191" s="57"/>
      <c r="J191" s="41"/>
      <c r="K191" s="54"/>
      <c r="L191" s="42"/>
      <c r="M191" s="57"/>
      <c r="N191" s="42"/>
      <c r="O191" s="54"/>
      <c r="P191" s="116" t="str">
        <f t="shared" si="14"/>
        <v/>
      </c>
      <c r="Q191" s="117" t="str">
        <f t="shared" si="15"/>
        <v/>
      </c>
      <c r="R191" s="22"/>
    </row>
    <row r="192" spans="1:18" x14ac:dyDescent="0.25">
      <c r="A192" s="22">
        <v>189</v>
      </c>
      <c r="B192" s="121"/>
      <c r="C192" s="121"/>
      <c r="D192" s="22"/>
      <c r="E192" s="21"/>
      <c r="F192" s="22"/>
      <c r="G192" s="39"/>
      <c r="H192" s="43"/>
      <c r="I192" s="57"/>
      <c r="J192" s="41"/>
      <c r="K192" s="54"/>
      <c r="L192" s="42"/>
      <c r="M192" s="57"/>
      <c r="N192" s="42"/>
      <c r="O192" s="54"/>
      <c r="P192" s="116" t="str">
        <f t="shared" si="14"/>
        <v/>
      </c>
      <c r="Q192" s="117" t="str">
        <f t="shared" si="15"/>
        <v/>
      </c>
      <c r="R192" s="22"/>
    </row>
    <row r="193" spans="1:18" x14ac:dyDescent="0.25">
      <c r="A193" s="22">
        <v>190</v>
      </c>
      <c r="B193" s="121"/>
      <c r="C193" s="121"/>
      <c r="D193" s="22"/>
      <c r="E193" s="21"/>
      <c r="F193" s="22"/>
      <c r="G193" s="39"/>
      <c r="H193" s="43"/>
      <c r="I193" s="57"/>
      <c r="J193" s="41"/>
      <c r="K193" s="54"/>
      <c r="L193" s="42"/>
      <c r="M193" s="57"/>
      <c r="N193" s="42"/>
      <c r="O193" s="54"/>
      <c r="P193" s="116" t="str">
        <f t="shared" si="14"/>
        <v/>
      </c>
      <c r="Q193" s="117" t="str">
        <f t="shared" si="15"/>
        <v/>
      </c>
      <c r="R193" s="22"/>
    </row>
    <row r="194" spans="1:18" x14ac:dyDescent="0.25">
      <c r="A194" s="22">
        <v>191</v>
      </c>
      <c r="B194" s="121"/>
      <c r="C194" s="121"/>
      <c r="D194" s="22"/>
      <c r="E194" s="21"/>
      <c r="F194" s="22"/>
      <c r="G194" s="39"/>
      <c r="H194" s="43"/>
      <c r="I194" s="57"/>
      <c r="J194" s="41"/>
      <c r="K194" s="54"/>
      <c r="L194" s="42"/>
      <c r="M194" s="57"/>
      <c r="N194" s="42"/>
      <c r="O194" s="54"/>
      <c r="P194" s="116" t="str">
        <f t="shared" si="14"/>
        <v/>
      </c>
      <c r="Q194" s="117" t="str">
        <f t="shared" si="15"/>
        <v/>
      </c>
      <c r="R194" s="22"/>
    </row>
    <row r="195" spans="1:18" x14ac:dyDescent="0.25">
      <c r="A195" s="22">
        <v>192</v>
      </c>
      <c r="B195" s="121"/>
      <c r="C195" s="121"/>
      <c r="D195" s="22"/>
      <c r="E195" s="21"/>
      <c r="F195" s="22"/>
      <c r="G195" s="39"/>
      <c r="H195" s="43"/>
      <c r="I195" s="57"/>
      <c r="J195" s="41"/>
      <c r="K195" s="54"/>
      <c r="L195" s="42"/>
      <c r="M195" s="57"/>
      <c r="N195" s="42"/>
      <c r="O195" s="54"/>
      <c r="P195" s="116" t="str">
        <f t="shared" si="14"/>
        <v/>
      </c>
      <c r="Q195" s="117" t="str">
        <f t="shared" si="15"/>
        <v/>
      </c>
      <c r="R195" s="22"/>
    </row>
    <row r="196" spans="1:18" x14ac:dyDescent="0.25">
      <c r="A196" s="22">
        <v>193</v>
      </c>
      <c r="B196" s="121"/>
      <c r="C196" s="121"/>
      <c r="D196" s="22"/>
      <c r="E196" s="21"/>
      <c r="F196" s="22"/>
      <c r="G196" s="39"/>
      <c r="H196" s="43"/>
      <c r="I196" s="57"/>
      <c r="J196" s="41"/>
      <c r="K196" s="54"/>
      <c r="L196" s="42"/>
      <c r="M196" s="57"/>
      <c r="N196" s="42"/>
      <c r="O196" s="54"/>
      <c r="P196" s="116" t="str">
        <f t="shared" ref="P196:P202" si="16">IF(B196=$B$2,"",SUM(H196+J196+L196+N196))</f>
        <v/>
      </c>
      <c r="Q196" s="117" t="str">
        <f t="shared" ref="Q196:Q202" si="17">IF(B196=$B$2,"",I196+K196+M196+O196)</f>
        <v/>
      </c>
      <c r="R196" s="22"/>
    </row>
    <row r="197" spans="1:18" x14ac:dyDescent="0.25">
      <c r="A197" s="22">
        <v>194</v>
      </c>
      <c r="B197" s="121"/>
      <c r="C197" s="121"/>
      <c r="D197" s="22"/>
      <c r="E197" s="21"/>
      <c r="F197" s="22"/>
      <c r="G197" s="39"/>
      <c r="H197" s="43"/>
      <c r="I197" s="57"/>
      <c r="J197" s="41"/>
      <c r="K197" s="54"/>
      <c r="L197" s="42"/>
      <c r="M197" s="57"/>
      <c r="N197" s="42"/>
      <c r="O197" s="54"/>
      <c r="P197" s="116" t="str">
        <f t="shared" si="16"/>
        <v/>
      </c>
      <c r="Q197" s="117" t="str">
        <f t="shared" si="17"/>
        <v/>
      </c>
      <c r="R197" s="22"/>
    </row>
    <row r="198" spans="1:18" x14ac:dyDescent="0.25">
      <c r="A198" s="22">
        <v>195</v>
      </c>
      <c r="B198" s="121"/>
      <c r="C198" s="121"/>
      <c r="D198" s="22"/>
      <c r="E198" s="21"/>
      <c r="F198" s="22"/>
      <c r="G198" s="39"/>
      <c r="H198" s="43"/>
      <c r="I198" s="57"/>
      <c r="J198" s="41"/>
      <c r="K198" s="54"/>
      <c r="L198" s="42"/>
      <c r="M198" s="57"/>
      <c r="N198" s="42"/>
      <c r="O198" s="54"/>
      <c r="P198" s="116" t="str">
        <f t="shared" si="16"/>
        <v/>
      </c>
      <c r="Q198" s="117" t="str">
        <f t="shared" si="17"/>
        <v/>
      </c>
      <c r="R198" s="22"/>
    </row>
    <row r="199" spans="1:18" x14ac:dyDescent="0.25">
      <c r="A199" s="22">
        <v>196</v>
      </c>
      <c r="B199" s="121"/>
      <c r="C199" s="121"/>
      <c r="D199" s="22"/>
      <c r="E199" s="21"/>
      <c r="F199" s="22"/>
      <c r="G199" s="39"/>
      <c r="H199" s="43"/>
      <c r="I199" s="57"/>
      <c r="J199" s="41"/>
      <c r="K199" s="54"/>
      <c r="L199" s="42"/>
      <c r="M199" s="57"/>
      <c r="N199" s="42"/>
      <c r="O199" s="54"/>
      <c r="P199" s="116" t="str">
        <f t="shared" si="16"/>
        <v/>
      </c>
      <c r="Q199" s="117" t="str">
        <f t="shared" si="17"/>
        <v/>
      </c>
      <c r="R199" s="22"/>
    </row>
    <row r="200" spans="1:18" x14ac:dyDescent="0.25">
      <c r="A200" s="22">
        <v>197</v>
      </c>
      <c r="B200" s="121"/>
      <c r="C200" s="121"/>
      <c r="D200" s="22"/>
      <c r="E200" s="21"/>
      <c r="F200" s="22"/>
      <c r="G200" s="39"/>
      <c r="H200" s="43"/>
      <c r="I200" s="57"/>
      <c r="J200" s="41"/>
      <c r="K200" s="54"/>
      <c r="L200" s="42"/>
      <c r="M200" s="57"/>
      <c r="N200" s="42"/>
      <c r="O200" s="54"/>
      <c r="P200" s="116" t="str">
        <f t="shared" si="16"/>
        <v/>
      </c>
      <c r="Q200" s="117" t="str">
        <f t="shared" si="17"/>
        <v/>
      </c>
      <c r="R200" s="22"/>
    </row>
    <row r="201" spans="1:18" x14ac:dyDescent="0.25">
      <c r="A201" s="22">
        <v>198</v>
      </c>
      <c r="B201" s="121"/>
      <c r="C201" s="121"/>
      <c r="D201" s="22"/>
      <c r="E201" s="21"/>
      <c r="F201" s="22"/>
      <c r="G201" s="39"/>
      <c r="H201" s="43"/>
      <c r="I201" s="57"/>
      <c r="J201" s="41"/>
      <c r="K201" s="54"/>
      <c r="L201" s="42"/>
      <c r="M201" s="57"/>
      <c r="N201" s="42"/>
      <c r="O201" s="54"/>
      <c r="P201" s="116" t="str">
        <f t="shared" si="16"/>
        <v/>
      </c>
      <c r="Q201" s="117" t="str">
        <f t="shared" si="17"/>
        <v/>
      </c>
      <c r="R201" s="22"/>
    </row>
    <row r="202" spans="1:18" x14ac:dyDescent="0.25">
      <c r="A202" s="22">
        <v>199</v>
      </c>
      <c r="B202" s="121"/>
      <c r="C202" s="121"/>
      <c r="D202" s="22"/>
      <c r="E202" s="21"/>
      <c r="F202" s="22"/>
      <c r="G202" s="39"/>
      <c r="H202" s="43"/>
      <c r="I202" s="57"/>
      <c r="J202" s="41"/>
      <c r="K202" s="54"/>
      <c r="L202" s="42"/>
      <c r="M202" s="57"/>
      <c r="N202" s="42"/>
      <c r="O202" s="54"/>
      <c r="P202" s="116" t="str">
        <f t="shared" si="16"/>
        <v/>
      </c>
      <c r="Q202" s="117" t="str">
        <f t="shared" si="17"/>
        <v/>
      </c>
      <c r="R202" s="22"/>
    </row>
    <row r="203" spans="1:18" ht="16.5" thickBot="1" x14ac:dyDescent="0.3">
      <c r="A203" s="22">
        <v>200</v>
      </c>
      <c r="B203" s="121"/>
      <c r="C203" s="121"/>
      <c r="D203" s="22"/>
      <c r="E203" s="21"/>
      <c r="F203" s="22"/>
      <c r="G203" s="39"/>
      <c r="H203" s="44"/>
      <c r="I203" s="58"/>
      <c r="J203" s="41"/>
      <c r="K203" s="54"/>
      <c r="L203" s="45"/>
      <c r="M203" s="58"/>
      <c r="N203" s="45"/>
      <c r="O203" s="55"/>
      <c r="P203" s="118"/>
      <c r="Q203" s="119"/>
      <c r="R203" s="22"/>
    </row>
    <row r="204" spans="1:18" x14ac:dyDescent="0.25">
      <c r="A204" s="19"/>
      <c r="B204" s="19"/>
      <c r="C204" s="19"/>
      <c r="D204" s="20"/>
      <c r="E204" s="19"/>
      <c r="F204" s="20"/>
      <c r="G204" s="20"/>
      <c r="H204" s="19"/>
    </row>
  </sheetData>
  <sheetProtection formatCells="0" formatColumns="0" formatRows="0" insertHyperlinks="0" sort="0" autoFilter="0" pivotTables="0"/>
  <autoFilter ref="B3:R203">
    <sortState ref="B8:R106">
      <sortCondition ref="F3:F203"/>
    </sortState>
  </autoFilter>
  <mergeCells count="4">
    <mergeCell ref="H2:I2"/>
    <mergeCell ref="J2:K2"/>
    <mergeCell ref="L2:M2"/>
    <mergeCell ref="N2:O2"/>
  </mergeCells>
  <conditionalFormatting sqref="A4:D203">
    <cfRule type="expression" dxfId="3" priority="5">
      <formula>$D4="+"</formula>
    </cfRule>
  </conditionalFormatting>
  <conditionalFormatting sqref="P4:P203">
    <cfRule type="expression" dxfId="2" priority="3">
      <formula>COUNTBLANK(H4:O4)=0</formula>
    </cfRule>
  </conditionalFormatting>
  <dataValidations count="1">
    <dataValidation type="list" allowBlank="1" showInputMessage="1" showErrorMessage="1" sqref="R4:R203">
      <formula1>$AA$4:$AA$5</formula1>
    </dataValidation>
  </dataValidations>
  <pageMargins left="0.7" right="0.7" top="0.75" bottom="0.75" header="0.3" footer="0.3"/>
  <pageSetup paperSize="9" scale="92" orientation="portrait" horizontalDpi="4294967293" verticalDpi="0" r:id="rId1"/>
  <colBreaks count="1" manualBreakCount="1">
    <brk id="7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EB55E9E-0A30-4D38-B426-F452E11E8948}">
            <xm:f>NOT(ISERROR(SEARCH($AA$5,R4)))</xm:f>
            <xm:f>$AA$5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" operator="containsText" id="{307446E8-0AEE-4C48-86FE-9AC4412B059C}">
            <xm:f>NOT(ISERROR(SEARCH($AA$4,R4)))</xm:f>
            <xm:f>$AA$4</xm:f>
            <x14:dxf>
              <fill>
                <patternFill>
                  <bgColor rgb="FF00B050"/>
                </patternFill>
              </fill>
            </x14:dxf>
          </x14:cfRule>
          <xm:sqref>R4:R203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3"/>
  <sheetViews>
    <sheetView zoomScale="120" zoomScaleNormal="12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6" sqref="O16"/>
    </sheetView>
  </sheetViews>
  <sheetFormatPr defaultColWidth="8.85546875" defaultRowHeight="15.75" x14ac:dyDescent="0.25"/>
  <cols>
    <col min="1" max="1" width="1.140625" style="11" customWidth="1"/>
    <col min="2" max="2" width="5.28515625" style="11" customWidth="1"/>
    <col min="3" max="3" width="22.28515625" style="11" bestFit="1" customWidth="1"/>
    <col min="4" max="4" width="21.85546875" style="11" customWidth="1"/>
    <col min="5" max="5" width="3.28515625" style="12" customWidth="1"/>
    <col min="6" max="6" width="6.140625" style="12" customWidth="1"/>
    <col min="7" max="7" width="3.28515625" style="12" customWidth="1"/>
    <col min="8" max="8" width="6.140625" style="12" customWidth="1"/>
    <col min="9" max="9" width="3.28515625" style="12" customWidth="1"/>
    <col min="10" max="10" width="6.140625" style="12" customWidth="1"/>
    <col min="11" max="11" width="3.28515625" style="12" customWidth="1"/>
    <col min="12" max="12" width="6.140625" style="12" customWidth="1"/>
    <col min="13" max="14" width="10" style="11" customWidth="1"/>
    <col min="15" max="15" width="15.7109375" style="13" customWidth="1"/>
    <col min="16" max="16" width="9.28515625" style="11" customWidth="1"/>
    <col min="17" max="17" width="9.42578125" style="11" bestFit="1" customWidth="1"/>
    <col min="18" max="18" width="8.28515625" style="11" customWidth="1"/>
    <col min="19" max="19" width="8.5703125" style="11" customWidth="1"/>
    <col min="20" max="20" width="8.85546875" style="11" customWidth="1"/>
    <col min="21" max="28" width="8.85546875" style="11"/>
    <col min="29" max="29" width="9.7109375" style="11" customWidth="1"/>
    <col min="30" max="30" width="9" style="11" bestFit="1" customWidth="1"/>
    <col min="31" max="31" width="8.85546875" style="11"/>
    <col min="32" max="32" width="9" style="11" bestFit="1" customWidth="1"/>
    <col min="33" max="33" width="8.85546875" style="11"/>
    <col min="34" max="35" width="9" style="11" bestFit="1" customWidth="1"/>
    <col min="36" max="37" width="8.85546875" style="11"/>
    <col min="38" max="41" width="9" style="11" bestFit="1" customWidth="1"/>
    <col min="42" max="42" width="20.28515625" style="11" bestFit="1" customWidth="1"/>
    <col min="43" max="43" width="12.7109375" style="11" bestFit="1" customWidth="1"/>
    <col min="44" max="53" width="8.85546875" style="11"/>
    <col min="54" max="55" width="9" style="11" bestFit="1" customWidth="1"/>
    <col min="56" max="56" width="8.85546875" style="11"/>
    <col min="57" max="57" width="10.140625" style="11" bestFit="1" customWidth="1"/>
    <col min="58" max="16384" width="8.85546875" style="11"/>
  </cols>
  <sheetData>
    <row r="1" spans="1:57" ht="16.5" thickBot="1" x14ac:dyDescent="0.3">
      <c r="A1" s="4"/>
      <c r="B1" s="36"/>
      <c r="C1" s="4"/>
      <c r="D1" s="4"/>
      <c r="E1" s="37"/>
      <c r="F1" s="37"/>
      <c r="G1" s="37"/>
      <c r="H1" s="37"/>
      <c r="I1" s="37"/>
      <c r="J1" s="37"/>
      <c r="K1" s="37"/>
      <c r="L1" s="37"/>
      <c r="M1" s="4"/>
      <c r="N1" s="4"/>
      <c r="O1" s="36"/>
      <c r="P1" s="4"/>
      <c r="Q1" s="4"/>
    </row>
    <row r="2" spans="1:57" ht="16.5" thickBot="1" x14ac:dyDescent="0.3">
      <c r="A2" s="4"/>
      <c r="B2" s="4"/>
      <c r="C2" s="4"/>
      <c r="D2" s="37"/>
      <c r="E2" s="140">
        <v>1</v>
      </c>
      <c r="F2" s="141"/>
      <c r="G2" s="140">
        <v>2</v>
      </c>
      <c r="H2" s="142"/>
      <c r="I2" s="140">
        <v>3</v>
      </c>
      <c r="J2" s="141"/>
      <c r="K2" s="140">
        <v>4</v>
      </c>
      <c r="L2" s="141"/>
      <c r="M2" s="4"/>
      <c r="N2" s="4"/>
      <c r="O2" s="36"/>
      <c r="P2" s="4"/>
      <c r="Q2" s="4"/>
      <c r="R2" s="14" t="s">
        <v>117</v>
      </c>
      <c r="S2" s="15" t="s">
        <v>4</v>
      </c>
      <c r="AD2" s="25"/>
      <c r="AE2" s="26"/>
      <c r="AF2" s="26"/>
      <c r="AG2" s="26"/>
      <c r="AH2" s="26"/>
      <c r="AI2" s="26"/>
      <c r="AJ2" s="26"/>
      <c r="AK2" s="25"/>
      <c r="AL2" s="26"/>
      <c r="AM2" s="26"/>
      <c r="AN2" s="26"/>
      <c r="AO2" s="26"/>
      <c r="AP2" s="26"/>
      <c r="AQ2" s="67"/>
      <c r="AR2" s="139">
        <v>1</v>
      </c>
      <c r="AS2" s="139"/>
      <c r="AT2" s="139">
        <v>2</v>
      </c>
      <c r="AU2" s="139"/>
      <c r="AV2" s="139">
        <v>3</v>
      </c>
      <c r="AW2" s="139"/>
      <c r="AX2" s="139">
        <v>4</v>
      </c>
      <c r="AY2" s="139"/>
      <c r="AZ2" s="26"/>
      <c r="BA2" s="26"/>
      <c r="BB2" s="76"/>
      <c r="BC2" s="26"/>
      <c r="BD2" s="26"/>
      <c r="BE2" s="25"/>
    </row>
    <row r="3" spans="1:57" ht="33" thickTop="1" thickBot="1" x14ac:dyDescent="0.3">
      <c r="A3" s="4"/>
      <c r="B3" s="5" t="s">
        <v>0</v>
      </c>
      <c r="C3" s="2" t="s">
        <v>1</v>
      </c>
      <c r="D3" s="6" t="s">
        <v>2</v>
      </c>
      <c r="E3" s="5" t="s">
        <v>120</v>
      </c>
      <c r="F3" s="6" t="s">
        <v>121</v>
      </c>
      <c r="G3" s="1" t="s">
        <v>120</v>
      </c>
      <c r="H3" s="3" t="s">
        <v>121</v>
      </c>
      <c r="I3" s="5" t="s">
        <v>120</v>
      </c>
      <c r="J3" s="6" t="s">
        <v>121</v>
      </c>
      <c r="K3" s="5" t="s">
        <v>120</v>
      </c>
      <c r="L3" s="3" t="s">
        <v>121</v>
      </c>
      <c r="M3" s="9" t="s">
        <v>119</v>
      </c>
      <c r="N3" s="7" t="s">
        <v>118</v>
      </c>
      <c r="O3" s="10" t="s">
        <v>115</v>
      </c>
      <c r="P3" s="8" t="s">
        <v>116</v>
      </c>
      <c r="Q3" s="4"/>
      <c r="R3" s="63" t="s">
        <v>123</v>
      </c>
      <c r="S3" s="64" t="s">
        <v>112</v>
      </c>
      <c r="AD3" s="26"/>
      <c r="AE3" s="27"/>
      <c r="AF3" s="26"/>
      <c r="AG3" s="26"/>
      <c r="AH3" s="26"/>
      <c r="AI3" s="67"/>
      <c r="AJ3" s="26"/>
      <c r="AK3" s="26"/>
      <c r="AL3" s="67" t="s">
        <v>145</v>
      </c>
      <c r="AM3" s="26"/>
      <c r="AN3" s="26"/>
      <c r="AO3" s="27" t="s">
        <v>0</v>
      </c>
      <c r="AP3" s="27" t="s">
        <v>1</v>
      </c>
      <c r="AQ3" s="27" t="s">
        <v>2</v>
      </c>
      <c r="AR3" s="27" t="s">
        <v>120</v>
      </c>
      <c r="AS3" s="27" t="s">
        <v>121</v>
      </c>
      <c r="AT3" s="27" t="s">
        <v>120</v>
      </c>
      <c r="AU3" s="27" t="s">
        <v>121</v>
      </c>
      <c r="AV3" s="27" t="s">
        <v>120</v>
      </c>
      <c r="AW3" s="27" t="s">
        <v>121</v>
      </c>
      <c r="AX3" s="27" t="s">
        <v>120</v>
      </c>
      <c r="AY3" s="27" t="s">
        <v>121</v>
      </c>
      <c r="AZ3" s="77" t="s">
        <v>119</v>
      </c>
      <c r="BA3" s="78" t="s">
        <v>118</v>
      </c>
      <c r="BB3" s="67" t="s">
        <v>124</v>
      </c>
      <c r="BC3" s="67" t="s">
        <v>125</v>
      </c>
      <c r="BD3" s="27" t="s">
        <v>115</v>
      </c>
      <c r="BE3" s="78" t="s">
        <v>146</v>
      </c>
    </row>
    <row r="4" spans="1:57" ht="15.6" customHeight="1" x14ac:dyDescent="0.25">
      <c r="A4" s="26">
        <v>1</v>
      </c>
      <c r="B4" s="59">
        <f>IF(C4=$C$2,"",A4)</f>
        <v>1</v>
      </c>
      <c r="C4" s="101" t="str">
        <f t="shared" ref="C4:C35" si="0">_xlfn.IFNA(VLOOKUP(O4,$AL$4:$BA$93,5,0),"")</f>
        <v>Nikolajs Serjogins</v>
      </c>
      <c r="D4" s="28" t="str">
        <f>_xlfn.IFNA(VLOOKUP(O4,$AL$4:$BA$93,6,0),"")</f>
        <v>BJC "Rīgas Skolenu pils"/BJC "Laimīte"</v>
      </c>
      <c r="E4" s="60">
        <f>_xlfn.IFNA(VLOOKUP(O4,$AL$4:$BA$93,7,0),"")</f>
        <v>10</v>
      </c>
      <c r="F4" s="61">
        <f>_xlfn.IFNA(VLOOKUP(O4,$AL$4:$BA$93,8,0),"")</f>
        <v>2.8935185185185189E-4</v>
      </c>
      <c r="G4" s="62">
        <f>_xlfn.IFNA(VLOOKUP(O4,$AL$4:$BA$93,9,0),"")</f>
        <v>10</v>
      </c>
      <c r="H4" s="61">
        <f>_xlfn.IFNA(VLOOKUP(O4,$AL$4:$BA$93,10,0),"")</f>
        <v>4.0509259259259258E-4</v>
      </c>
      <c r="I4" s="60">
        <f>_xlfn.IFNA(VLOOKUP(O4,$AL$4:$BA$93,11,0),"")</f>
        <v>10</v>
      </c>
      <c r="J4" s="61">
        <f>_xlfn.IFNA(VLOOKUP(O4,$AL$4:$BA$93,12,0),"")</f>
        <v>5.4398148148148144E-4</v>
      </c>
      <c r="K4" s="60">
        <f>_xlfn.IFNA(VLOOKUP(O4,$AL$4:$BA$93,13,0),"")</f>
        <v>10</v>
      </c>
      <c r="L4" s="61">
        <f>_xlfn.IFNA(VLOOKUP(O4,$AL$4:$BA$93,14,0),"")</f>
        <v>7.407407407407407E-4</v>
      </c>
      <c r="M4" s="72">
        <f>IFERROR(IF((E4+G4+I4+K4)=VLOOKUP(O4,$AL$4:$BA$93,15,0),VLOOKUP(O4,$AL$4:$BA$93,15,0),""),"")</f>
        <v>40</v>
      </c>
      <c r="N4" s="73">
        <f>_xlfn.IFNA(VLOOKUP(O4,$AL$4:$BA$93,16,0),"")</f>
        <v>1.9791666666666664E-3</v>
      </c>
      <c r="O4" s="24">
        <f>IF(AP4=$AP$2,"",A4)</f>
        <v>1</v>
      </c>
      <c r="P4" s="16"/>
      <c r="Q4" s="74"/>
      <c r="AD4" s="26">
        <v>3</v>
      </c>
      <c r="AE4" s="26"/>
      <c r="AF4" s="26">
        <f>IF(Kopā!F4=$R$3,Kopā!A4,"")</f>
        <v>1</v>
      </c>
      <c r="AG4" s="26" t="str">
        <f>_xlfn.IFNA(VLOOKUP(AF4,Kopā!$A$4:$G$203,7,),"")</f>
        <v>E</v>
      </c>
      <c r="AH4" s="26" t="str">
        <f t="shared" ref="AH4:AH35" si="1">IF(AG4=$S$3,AF4,"")</f>
        <v/>
      </c>
      <c r="AI4" s="26" cm="1">
        <f t="array" ref="AI4">IFERROR(SMALL(IF((COUNTIF($AI$3:AI3, $AH$4:$AH$203)=0)*ISNUMBER($AH$4:$AH$203), $AH$4:$AH$203, "A"), 1),INDEX($AH$4:$AH$203, MATCH(SMALL(IF(ISTEXT($AH$4:$AH$203)*(COUNTIF(AI3:$AI$3,$AH$4:$AH$203)=0), COUNTIF($AH$4:$AH$203, "&lt;"&amp;$AH$4:$AH$203), ""),1),IF(ISTEXT($AH$4:$AH$203), COUNTIF($AH$4:$AH$203, "&lt;"&amp;$AH$4:$AH$203), ""), 0)))</f>
        <v>18</v>
      </c>
      <c r="AJ4" s="26"/>
      <c r="AK4" s="26"/>
      <c r="AL4" s="26">
        <f>BD4</f>
        <v>2</v>
      </c>
      <c r="AM4" s="26">
        <f>IFERROR(AI4,"")</f>
        <v>18</v>
      </c>
      <c r="AN4" s="26">
        <v>1</v>
      </c>
      <c r="AO4" s="67">
        <f>IF(AP4=$C$2,"",AN4)</f>
        <v>1</v>
      </c>
      <c r="AP4" s="26" t="str">
        <f>_xlfn.IFNA(VLOOKUP(AM4,Kopā!$A$4:$Q$203,2,),"")</f>
        <v>Aleksandrs Mūrnieks</v>
      </c>
      <c r="AQ4" s="68" t="str">
        <f>_xlfn.IFNA(VLOOKUP(AM4,Kopā!$A$4:$Q$203,3,),"")</f>
        <v>Novadnieki</v>
      </c>
      <c r="AR4" s="79">
        <f>_xlfn.IFNA(VLOOKUP(AM4,Kopā!$A$4:$Q$203,8,),"")</f>
        <v>10</v>
      </c>
      <c r="AS4" s="80">
        <f>_xlfn.IFNA(VLOOKUP(AM4,Kopā!$A$4:$Q$203,9,),"")</f>
        <v>3.0277777777777779E-4</v>
      </c>
      <c r="AT4" s="79">
        <f>_xlfn.IFNA(VLOOKUP(AM4,Kopā!$A$4:$Q$203,10,),"")</f>
        <v>10</v>
      </c>
      <c r="AU4" s="80">
        <f>_xlfn.IFNA(VLOOKUP(AM4,Kopā!$A$4:$Q$203,11,),"")</f>
        <v>5.2083333333333333E-4</v>
      </c>
      <c r="AV4" s="79">
        <f>_xlfn.IFNA(VLOOKUP(AM4,Kopā!$A$4:$Q$203,12,),"")</f>
        <v>10</v>
      </c>
      <c r="AW4" s="80">
        <f>_xlfn.IFNA(VLOOKUP(AM4,Kopā!$A$4:$Q$203,13,),"")</f>
        <v>9.1435185185185185E-4</v>
      </c>
      <c r="AX4" s="79">
        <f>_xlfn.IFNA(VLOOKUP(AM4,Kopā!$A$4:$Q$203,14,),"")</f>
        <v>10</v>
      </c>
      <c r="AY4" s="80">
        <f>_xlfn.IFNA(VLOOKUP(AM4,Kopā!$A$4:$Q$203,15,),"")</f>
        <v>5.4398148148148144E-4</v>
      </c>
      <c r="AZ4" s="81">
        <f>_xlfn.IFNA(VLOOKUP(AM4,Kopā!$A$4:$Q$203,16,),"")</f>
        <v>40</v>
      </c>
      <c r="BA4" s="80">
        <f>_xlfn.IFNA(VLOOKUP(AM4,Kopā!$A$4:$Q$203,17,),"")</f>
        <v>2.2819444444444441E-3</v>
      </c>
      <c r="BB4" s="26">
        <f>IFERROR(_xlfn.RANK.EQ(AZ4,$AZ$4:$AZ$93,1),"")</f>
        <v>17</v>
      </c>
      <c r="BC4" s="26">
        <f>IFERROR(_xlfn.RANK.EQ(BA4,$BA$4:$BA$93),"")</f>
        <v>14</v>
      </c>
      <c r="BD4" s="69">
        <f>IFERROR(IF(BA4=AZ4,BE4,_xlfn.RANK.EQ($BB4,$BB$4:$BB$93)+COUNTIFS($BB$4:$BB$93,$BB4,$BC$4:$BC$93,"&gt;"&amp;$BC4)),"")</f>
        <v>2</v>
      </c>
      <c r="BE4" s="26">
        <f>_xlfn.RANK.EQ(BB4,$BB$4:$BB$93,)+COUNTIF($BB$4:BB4,BB4)-1</f>
        <v>1</v>
      </c>
    </row>
    <row r="5" spans="1:57" x14ac:dyDescent="0.25">
      <c r="A5" s="26">
        <v>2</v>
      </c>
      <c r="B5" s="104">
        <f t="shared" ref="B5:B68" si="2">IF(C5=$C$2,"",A5)</f>
        <v>2</v>
      </c>
      <c r="C5" s="105" t="str">
        <f t="shared" si="0"/>
        <v>Aleksandrs Mūrnieks</v>
      </c>
      <c r="D5" s="106" t="str">
        <f t="shared" ref="D5:D68" si="3">_xlfn.IFNA(VLOOKUP(O5,$AL$4:$BA$93,6,0),"")</f>
        <v>Novadnieki</v>
      </c>
      <c r="E5" s="107">
        <f t="shared" ref="E5:E68" si="4">_xlfn.IFNA(VLOOKUP(O5,$AL$4:$BA$93,7,0),"")</f>
        <v>10</v>
      </c>
      <c r="F5" s="108">
        <f t="shared" ref="F5:F68" si="5">_xlfn.IFNA(VLOOKUP(O5,$AL$4:$BA$93,8,0),"")</f>
        <v>3.0277777777777779E-4</v>
      </c>
      <c r="G5" s="109">
        <f t="shared" ref="G5:G68" si="6">_xlfn.IFNA(VLOOKUP(O5,$AL$4:$BA$93,9,0),"")</f>
        <v>10</v>
      </c>
      <c r="H5" s="108">
        <f t="shared" ref="H5:H68" si="7">_xlfn.IFNA(VLOOKUP(O5,$AL$4:$BA$93,10,0),"")</f>
        <v>5.2083333333333333E-4</v>
      </c>
      <c r="I5" s="107">
        <f t="shared" ref="I5:I68" si="8">_xlfn.IFNA(VLOOKUP(O5,$AL$4:$BA$93,11,0),"")</f>
        <v>10</v>
      </c>
      <c r="J5" s="108">
        <f t="shared" ref="J5:J68" si="9">_xlfn.IFNA(VLOOKUP(O5,$AL$4:$BA$93,12,0),"")</f>
        <v>9.1435185185185185E-4</v>
      </c>
      <c r="K5" s="107">
        <f t="shared" ref="K5:K68" si="10">_xlfn.IFNA(VLOOKUP(O5,$AL$4:$BA$93,13,0),"")</f>
        <v>10</v>
      </c>
      <c r="L5" s="108">
        <f t="shared" ref="L5:L68" si="11">_xlfn.IFNA(VLOOKUP(O5,$AL$4:$BA$93,14,0),"")</f>
        <v>5.4398148148148144E-4</v>
      </c>
      <c r="M5" s="110">
        <f t="shared" ref="M5:M68" si="12">IFERROR(IF((E5+G5+I5+K5)=VLOOKUP(O5,$AL$4:$BA$93,15,0),VLOOKUP(O5,$AL$4:$BA$93,15,0),""),"")</f>
        <v>40</v>
      </c>
      <c r="N5" s="111">
        <f t="shared" ref="N5:N68" si="13">_xlfn.IFNA(VLOOKUP(O5,$AL$4:$BA$93,16,0),"")</f>
        <v>2.2819444444444441E-3</v>
      </c>
      <c r="O5" s="112">
        <f t="shared" ref="O5:O68" si="14">IF(AP5=$AP$2,"",A5)</f>
        <v>2</v>
      </c>
      <c r="P5" s="113"/>
      <c r="Q5" s="74"/>
      <c r="AD5" s="26">
        <v>4</v>
      </c>
      <c r="AE5" s="26" t="s">
        <v>123</v>
      </c>
      <c r="AF5" s="26" t="str">
        <f>IF(Kopā!F5=$R$3,Kopā!A5,"")</f>
        <v/>
      </c>
      <c r="AG5" s="26" t="str">
        <f>_xlfn.IFNA(VLOOKUP(AF5,Kopā!$A$4:$G$203,7,),"")</f>
        <v/>
      </c>
      <c r="AH5" s="26" t="str">
        <f t="shared" si="1"/>
        <v/>
      </c>
      <c r="AI5" s="26" cm="1">
        <f t="array" ref="AI5">IFERROR(SMALL(IF((COUNTIF($AI$3:AI4, $AH$4:$AH$203)=0)*ISNUMBER($AH$4:$AH$203), $AH$4:$AH$203, "A"), 1),INDEX($AH$4:$AH$203, MATCH(SMALL(IF(ISTEXT($AH$4:$AH$203)*(COUNTIF(AI$3:$AI4,$AH$4:$AH$203)=0), COUNTIF($AH$4:$AH$203, "&lt;"&amp;$AH$4:$AH$203), ""),1),IF(ISTEXT($AH$4:$AH$203), COUNTIF($AH$4:$AH$203, "&lt;"&amp;$AH$4:$AH$203), ""), 0)))</f>
        <v>34</v>
      </c>
      <c r="AJ5" s="26"/>
      <c r="AK5" s="26"/>
      <c r="AL5" s="26">
        <f t="shared" ref="AL5:AL35" si="15">BD5</f>
        <v>9</v>
      </c>
      <c r="AM5" s="26">
        <f t="shared" ref="AM5:AM68" si="16">IFERROR(AI5,"")</f>
        <v>34</v>
      </c>
      <c r="AN5" s="26">
        <v>2</v>
      </c>
      <c r="AO5" s="67">
        <f t="shared" ref="AO5:AO67" si="17">IF(AP5=$C$2,"",AN5)</f>
        <v>2</v>
      </c>
      <c r="AP5" s="26" t="str">
        <f>_xlfn.IFNA(VLOOKUP(AM5,Kopā!$A$4:$Q$203,2,),"")</f>
        <v>Aleksejs Stepanovs</v>
      </c>
      <c r="AQ5" s="68" t="str">
        <f>_xlfn.IFNA(VLOOKUP(AM5,Kopā!$A$4:$Q$203,3,),"")</f>
        <v>Falkors</v>
      </c>
      <c r="AR5" s="79">
        <f>_xlfn.IFNA(VLOOKUP(AM5,Kopā!$A$4:$Q$203,8,),"")</f>
        <v>10</v>
      </c>
      <c r="AS5" s="80">
        <f>_xlfn.IFNA(VLOOKUP(AM5,Kopā!$A$4:$Q$203,9,),"")</f>
        <v>6.134259259259259E-4</v>
      </c>
      <c r="AT5" s="79">
        <f>_xlfn.IFNA(VLOOKUP(AM5,Kopā!$A$4:$Q$203,10,),"")</f>
        <v>10</v>
      </c>
      <c r="AU5" s="80">
        <f>_xlfn.IFNA(VLOOKUP(AM5,Kopā!$A$4:$Q$203,11,),"")</f>
        <v>1.2268518518518518E-3</v>
      </c>
      <c r="AV5" s="79">
        <f>_xlfn.IFNA(VLOOKUP(AM5,Kopā!$A$4:$Q$203,12,),"")</f>
        <v>9</v>
      </c>
      <c r="AW5" s="80">
        <f>_xlfn.IFNA(VLOOKUP(AM5,Kopā!$A$4:$Q$203,13,),"")</f>
        <v>1.5624999999999999E-3</v>
      </c>
      <c r="AX5" s="79">
        <f>_xlfn.IFNA(VLOOKUP(AM5,Kopā!$A$4:$Q$203,14,),"")</f>
        <v>8</v>
      </c>
      <c r="AY5" s="80">
        <f>_xlfn.IFNA(VLOOKUP(AM5,Kopā!$A$4:$Q$203,15,),"")</f>
        <v>8.1018518518518516E-4</v>
      </c>
      <c r="AZ5" s="81">
        <f>_xlfn.IFNA(VLOOKUP(AM5,Kopā!$A$4:$Q$203,16,),"")</f>
        <v>37</v>
      </c>
      <c r="BA5" s="80">
        <f>_xlfn.IFNA(VLOOKUP(AM5,Kopā!$A$4:$Q$203,17,),"")</f>
        <v>4.2129629629629626E-3</v>
      </c>
      <c r="BB5" s="26">
        <f t="shared" ref="BB5:BB68" si="18">IFERROR(_xlfn.RANK.EQ(AZ5,$AZ$4:$AZ$93,1),"")</f>
        <v>11</v>
      </c>
      <c r="BC5" s="26">
        <f t="shared" ref="BC5:BC68" si="19">IFERROR(_xlfn.RANK.EQ(BA5,$BA$4:$BA$93),"")</f>
        <v>2</v>
      </c>
      <c r="BD5" s="69">
        <f t="shared" ref="BD5:BD68" si="20">IFERROR(IF(BA5=AZ5,BE5,_xlfn.RANK.EQ($BB5,$BB$4:$BB$93)+COUNTIFS($BB$4:$BB$93,$BB5,$BC$4:$BC$93,"&gt;"&amp;$BC5)),"")</f>
        <v>9</v>
      </c>
      <c r="BE5" s="26">
        <f>_xlfn.RANK.EQ(BB5,$BB$4:$BB$93,)+COUNTIF($BB$4:BB5,BB5)-1</f>
        <v>7</v>
      </c>
    </row>
    <row r="6" spans="1:57" x14ac:dyDescent="0.25">
      <c r="A6" s="26">
        <v>3</v>
      </c>
      <c r="B6" s="17">
        <f t="shared" si="2"/>
        <v>3</v>
      </c>
      <c r="C6" s="101" t="str">
        <f t="shared" si="0"/>
        <v>Georgs Mūrnieks</v>
      </c>
      <c r="D6" s="28" t="str">
        <f t="shared" si="3"/>
        <v>Novadnieki</v>
      </c>
      <c r="E6" s="60">
        <f t="shared" si="4"/>
        <v>10</v>
      </c>
      <c r="F6" s="61">
        <f t="shared" si="5"/>
        <v>2.9166666666666669E-4</v>
      </c>
      <c r="G6" s="62">
        <f t="shared" si="6"/>
        <v>10</v>
      </c>
      <c r="H6" s="61">
        <f t="shared" si="7"/>
        <v>4.8611111111111104E-4</v>
      </c>
      <c r="I6" s="60">
        <f t="shared" si="8"/>
        <v>10</v>
      </c>
      <c r="J6" s="61">
        <f t="shared" si="9"/>
        <v>1.0532407407407407E-3</v>
      </c>
      <c r="K6" s="60">
        <f t="shared" si="10"/>
        <v>10</v>
      </c>
      <c r="L6" s="61">
        <f t="shared" si="11"/>
        <v>1.3773148148148147E-3</v>
      </c>
      <c r="M6" s="72">
        <f t="shared" si="12"/>
        <v>40</v>
      </c>
      <c r="N6" s="73">
        <f t="shared" si="13"/>
        <v>3.208333333333333E-3</v>
      </c>
      <c r="O6" s="24">
        <f t="shared" si="14"/>
        <v>3</v>
      </c>
      <c r="P6" s="18"/>
      <c r="Q6" s="74"/>
      <c r="AD6" s="26">
        <v>5</v>
      </c>
      <c r="AE6" s="26" t="s">
        <v>122</v>
      </c>
      <c r="AF6" s="26">
        <f>IF(Kopā!F6=$R$3,Kopā!A6,"")</f>
        <v>3</v>
      </c>
      <c r="AG6" s="26" t="str">
        <f>_xlfn.IFNA(VLOOKUP(AF6,Kopā!$A$4:$G$203,7,),"")</f>
        <v>E</v>
      </c>
      <c r="AH6" s="26" t="str">
        <f t="shared" si="1"/>
        <v/>
      </c>
      <c r="AI6" s="26" cm="1">
        <f t="array" ref="AI6">IFERROR(SMALL(IF((COUNTIF($AI$3:AI5, $AH$4:$AH$203)=0)*ISNUMBER($AH$4:$AH$203), $AH$4:$AH$203, "A"), 1),INDEX($AH$4:$AH$203, MATCH(SMALL(IF(ISTEXT($AH$4:$AH$203)*(COUNTIF(AI$3:$AI5,$AH$4:$AH$203)=0), COUNTIF($AH$4:$AH$203, "&lt;"&amp;$AH$4:$AH$203), ""),1),IF(ISTEXT($AH$4:$AH$203), COUNTIF($AH$4:$AH$203, "&lt;"&amp;$AH$4:$AH$203), ""), 0)))</f>
        <v>41</v>
      </c>
      <c r="AJ6" s="26"/>
      <c r="AK6" s="26"/>
      <c r="AL6" s="26">
        <f t="shared" si="15"/>
        <v>12</v>
      </c>
      <c r="AM6" s="26">
        <f t="shared" si="16"/>
        <v>41</v>
      </c>
      <c r="AN6" s="26">
        <v>3</v>
      </c>
      <c r="AO6" s="67">
        <f t="shared" si="17"/>
        <v>3</v>
      </c>
      <c r="AP6" s="26" t="str">
        <f>_xlfn.IFNA(VLOOKUP(AM6,Kopā!$A$4:$Q$203,2,),"")</f>
        <v>Arsenijs Kurahtanovs</v>
      </c>
      <c r="AQ6" s="68" t="str">
        <f>_xlfn.IFNA(VLOOKUP(AM6,Kopā!$A$4:$Q$203,3,),"")</f>
        <v>BJC "Laimīte"</v>
      </c>
      <c r="AR6" s="79">
        <f>_xlfn.IFNA(VLOOKUP(AM6,Kopā!$A$4:$Q$203,8,),"")</f>
        <v>10</v>
      </c>
      <c r="AS6" s="80">
        <f>_xlfn.IFNA(VLOOKUP(AM6,Kopā!$A$4:$Q$203,9,),"")</f>
        <v>4.6296296296296293E-4</v>
      </c>
      <c r="AT6" s="79">
        <f>_xlfn.IFNA(VLOOKUP(AM6,Kopā!$A$4:$Q$203,10,),"")</f>
        <v>5</v>
      </c>
      <c r="AU6" s="80">
        <f>_xlfn.IFNA(VLOOKUP(AM6,Kopā!$A$4:$Q$203,11,),"")</f>
        <v>9.6064814814814808E-4</v>
      </c>
      <c r="AV6" s="79">
        <f>_xlfn.IFNA(VLOOKUP(AM6,Kopā!$A$4:$Q$203,12,),"")</f>
        <v>7</v>
      </c>
      <c r="AW6" s="80">
        <f>_xlfn.IFNA(VLOOKUP(AM6,Kopā!$A$4:$Q$203,13,),"")</f>
        <v>1.689814814814815E-3</v>
      </c>
      <c r="AX6" s="79">
        <f>_xlfn.IFNA(VLOOKUP(AM6,Kopā!$A$4:$Q$203,14,),"")</f>
        <v>4</v>
      </c>
      <c r="AY6" s="80">
        <f>_xlfn.IFNA(VLOOKUP(AM6,Kopā!$A$4:$Q$203,15,),"")</f>
        <v>2.5462962962962961E-4</v>
      </c>
      <c r="AZ6" s="81">
        <f>_xlfn.IFNA(VLOOKUP(AM6,Kopā!$A$4:$Q$203,16,),"")</f>
        <v>26</v>
      </c>
      <c r="BA6" s="80">
        <f>_xlfn.IFNA(VLOOKUP(AM6,Kopā!$A$4:$Q$203,17,),"")</f>
        <v>3.3680555555555556E-3</v>
      </c>
      <c r="BB6" s="26">
        <f t="shared" si="18"/>
        <v>8</v>
      </c>
      <c r="BC6" s="26">
        <f t="shared" si="19"/>
        <v>5</v>
      </c>
      <c r="BD6" s="69">
        <f t="shared" si="20"/>
        <v>12</v>
      </c>
      <c r="BE6" s="26">
        <f>_xlfn.RANK.EQ(BB6,$BB$4:$BB$93,)+COUNTIF($BB$4:BB6,BB6)-1</f>
        <v>12</v>
      </c>
    </row>
    <row r="7" spans="1:57" x14ac:dyDescent="0.25">
      <c r="A7" s="26">
        <v>4</v>
      </c>
      <c r="B7" s="104">
        <f t="shared" si="2"/>
        <v>4</v>
      </c>
      <c r="C7" s="105" t="str">
        <f t="shared" si="0"/>
        <v>Timurs Stepanovs</v>
      </c>
      <c r="D7" s="106" t="str">
        <f>_xlfn.IFNA(VLOOKUP(O7,$AL$4:$BA$93,6,0),"")</f>
        <v>Traverss</v>
      </c>
      <c r="E7" s="107">
        <f t="shared" si="4"/>
        <v>10</v>
      </c>
      <c r="F7" s="108">
        <f t="shared" si="5"/>
        <v>3.983796296296296E-4</v>
      </c>
      <c r="G7" s="109">
        <f t="shared" si="6"/>
        <v>10</v>
      </c>
      <c r="H7" s="108">
        <f t="shared" si="7"/>
        <v>4.8611111111111104E-4</v>
      </c>
      <c r="I7" s="107">
        <f t="shared" si="8"/>
        <v>10</v>
      </c>
      <c r="J7" s="108">
        <f t="shared" si="9"/>
        <v>9.2592592592592585E-4</v>
      </c>
      <c r="K7" s="107">
        <f t="shared" si="10"/>
        <v>9</v>
      </c>
      <c r="L7" s="108">
        <f t="shared" si="11"/>
        <v>7.407407407407407E-4</v>
      </c>
      <c r="M7" s="110">
        <f t="shared" si="12"/>
        <v>39</v>
      </c>
      <c r="N7" s="111">
        <f t="shared" si="13"/>
        <v>2.5511574074074069E-3</v>
      </c>
      <c r="O7" s="112">
        <f t="shared" si="14"/>
        <v>4</v>
      </c>
      <c r="P7" s="113"/>
      <c r="Q7" s="74"/>
      <c r="AD7" s="26">
        <v>6</v>
      </c>
      <c r="AE7" s="26"/>
      <c r="AF7" s="26" t="str">
        <f>IF(Kopā!F7=$R$3,Kopā!A7,"")</f>
        <v/>
      </c>
      <c r="AG7" s="26" t="str">
        <f>_xlfn.IFNA(VLOOKUP(AF7,Kopā!$A$4:$G$203,7,),"")</f>
        <v/>
      </c>
      <c r="AH7" s="26" t="str">
        <f t="shared" si="1"/>
        <v/>
      </c>
      <c r="AI7" s="26" cm="1">
        <f t="array" ref="AI7">IFERROR(SMALL(IF((COUNTIF($AI$3:AI6, $AH$4:$AH$203)=0)*ISNUMBER($AH$4:$AH$203), $AH$4:$AH$203, "A"), 1),INDEX($AH$4:$AH$203, MATCH(SMALL(IF(ISTEXT($AH$4:$AH$203)*(COUNTIF(AI$3:$AI6,$AH$4:$AH$203)=0), COUNTIF($AH$4:$AH$203, "&lt;"&amp;$AH$4:$AH$203), ""),1),IF(ISTEXT($AH$4:$AH$203), COUNTIF($AH$4:$AH$203, "&lt;"&amp;$AH$4:$AH$203), ""), 0)))</f>
        <v>44</v>
      </c>
      <c r="AJ7" s="26"/>
      <c r="AK7" s="26"/>
      <c r="AL7" s="26">
        <f t="shared" si="15"/>
        <v>16</v>
      </c>
      <c r="AM7" s="26">
        <f t="shared" si="16"/>
        <v>44</v>
      </c>
      <c r="AN7" s="26">
        <v>4</v>
      </c>
      <c r="AO7" s="67">
        <f t="shared" si="17"/>
        <v>4</v>
      </c>
      <c r="AP7" s="26" t="str">
        <f>_xlfn.IFNA(VLOOKUP(AM7,Kopā!$A$4:$Q$203,2,),"")</f>
        <v>Bruno Bušs</v>
      </c>
      <c r="AQ7" s="68" t="str">
        <f>_xlfn.IFNA(VLOOKUP(AM7,Kopā!$A$4:$Q$203,3,),"")</f>
        <v>JN "Junda"</v>
      </c>
      <c r="AR7" s="79">
        <f>_xlfn.IFNA(VLOOKUP(AM7,Kopā!$A$4:$Q$203,8,),"")</f>
        <v>0</v>
      </c>
      <c r="AS7" s="80">
        <f>_xlfn.IFNA(VLOOKUP(AM7,Kopā!$A$4:$Q$203,9,),"")</f>
        <v>0</v>
      </c>
      <c r="AT7" s="79">
        <f>_xlfn.IFNA(VLOOKUP(AM7,Kopā!$A$4:$Q$203,10,),"")</f>
        <v>2</v>
      </c>
      <c r="AU7" s="80">
        <f>_xlfn.IFNA(VLOOKUP(AM7,Kopā!$A$4:$Q$203,11,),"")</f>
        <v>6.3657407407407402E-4</v>
      </c>
      <c r="AV7" s="79">
        <f>_xlfn.IFNA(VLOOKUP(AM7,Kopā!$A$4:$Q$203,12,),"")</f>
        <v>2</v>
      </c>
      <c r="AW7" s="80">
        <f>_xlfn.IFNA(VLOOKUP(AM7,Kopā!$A$4:$Q$203,13,),"")</f>
        <v>9.8379629629629642E-4</v>
      </c>
      <c r="AX7" s="79">
        <f>_xlfn.IFNA(VLOOKUP(AM7,Kopā!$A$4:$Q$203,14,),"")</f>
        <v>3</v>
      </c>
      <c r="AY7" s="80">
        <f>_xlfn.IFNA(VLOOKUP(AM7,Kopā!$A$4:$Q$203,15,),"")</f>
        <v>7.407407407407407E-4</v>
      </c>
      <c r="AZ7" s="81">
        <f>_xlfn.IFNA(VLOOKUP(AM7,Kopā!$A$4:$Q$203,16,),"")</f>
        <v>7</v>
      </c>
      <c r="BA7" s="80">
        <f>_xlfn.IFNA(VLOOKUP(AM7,Kopā!$A$4:$Q$203,17,),"")</f>
        <v>2.3611111111111111E-3</v>
      </c>
      <c r="BB7" s="26">
        <f t="shared" si="18"/>
        <v>4</v>
      </c>
      <c r="BC7" s="26">
        <f t="shared" si="19"/>
        <v>13</v>
      </c>
      <c r="BD7" s="69">
        <f t="shared" si="20"/>
        <v>16</v>
      </c>
      <c r="BE7" s="26">
        <f>_xlfn.RANK.EQ(BB7,$BB$4:$BB$93,)+COUNTIF($BB$4:BB7,BB7)-1</f>
        <v>16</v>
      </c>
    </row>
    <row r="8" spans="1:57" x14ac:dyDescent="0.25">
      <c r="A8" s="26">
        <v>5</v>
      </c>
      <c r="B8" s="17">
        <f t="shared" si="2"/>
        <v>5</v>
      </c>
      <c r="C8" s="101" t="str">
        <f t="shared" si="0"/>
        <v>Mikuss Dilāns</v>
      </c>
      <c r="D8" s="28" t="str">
        <f t="shared" si="3"/>
        <v>Virsotne</v>
      </c>
      <c r="E8" s="60">
        <f t="shared" si="4"/>
        <v>10</v>
      </c>
      <c r="F8" s="61">
        <f t="shared" si="5"/>
        <v>3.7037037037037035E-4</v>
      </c>
      <c r="G8" s="62">
        <f t="shared" si="6"/>
        <v>10</v>
      </c>
      <c r="H8" s="61">
        <f t="shared" si="7"/>
        <v>6.134259259259259E-4</v>
      </c>
      <c r="I8" s="60">
        <f t="shared" si="8"/>
        <v>10</v>
      </c>
      <c r="J8" s="61">
        <f t="shared" si="9"/>
        <v>9.7222222222222209E-4</v>
      </c>
      <c r="K8" s="60">
        <f t="shared" si="10"/>
        <v>8</v>
      </c>
      <c r="L8" s="61">
        <f t="shared" si="11"/>
        <v>5.6712962962962956E-4</v>
      </c>
      <c r="M8" s="72">
        <f t="shared" si="12"/>
        <v>38</v>
      </c>
      <c r="N8" s="73">
        <f t="shared" si="13"/>
        <v>2.5231481481481481E-3</v>
      </c>
      <c r="O8" s="24">
        <f t="shared" si="14"/>
        <v>5</v>
      </c>
      <c r="P8" s="18"/>
      <c r="Q8" s="74"/>
      <c r="AD8" s="26">
        <v>7</v>
      </c>
      <c r="AE8" s="26"/>
      <c r="AF8" s="26" t="str">
        <f>IF(Kopā!F8=$R$3,Kopā!A8,"")</f>
        <v/>
      </c>
      <c r="AG8" s="26" t="str">
        <f>_xlfn.IFNA(VLOOKUP(AF8,Kopā!$A$4:$G$203,7,),"")</f>
        <v/>
      </c>
      <c r="AH8" s="26" t="str">
        <f t="shared" si="1"/>
        <v/>
      </c>
      <c r="AI8" s="26" cm="1">
        <f t="array" ref="AI8">IFERROR(SMALL(IF((COUNTIF($AI$3:AI7, $AH$4:$AH$203)=0)*ISNUMBER($AH$4:$AH$203), $AH$4:$AH$203, "A"), 1),INDEX($AH$4:$AH$203, MATCH(SMALL(IF(ISTEXT($AH$4:$AH$203)*(COUNTIF(AI$3:$AI7,$AH$4:$AH$203)=0), COUNTIF($AH$4:$AH$203, "&lt;"&amp;$AH$4:$AH$203), ""),1),IF(ISTEXT($AH$4:$AH$203), COUNTIF($AH$4:$AH$203, "&lt;"&amp;$AH$4:$AH$203), ""), 0)))</f>
        <v>48</v>
      </c>
      <c r="AJ8" s="26"/>
      <c r="AK8" s="26"/>
      <c r="AL8" s="26">
        <f t="shared" si="15"/>
        <v>10</v>
      </c>
      <c r="AM8" s="26">
        <f t="shared" si="16"/>
        <v>48</v>
      </c>
      <c r="AN8" s="26">
        <v>5</v>
      </c>
      <c r="AO8" s="67">
        <f t="shared" si="17"/>
        <v>5</v>
      </c>
      <c r="AP8" s="26" t="str">
        <f>_xlfn.IFNA(VLOOKUP(AM8,Kopā!$A$4:$Q$203,2,),"")</f>
        <v>Bruno Funka</v>
      </c>
      <c r="AQ8" s="68" t="str">
        <f>_xlfn.IFNA(VLOOKUP(AM8,Kopā!$A$4:$Q$203,3,),"")</f>
        <v>Traverss</v>
      </c>
      <c r="AR8" s="79">
        <f>_xlfn.IFNA(VLOOKUP(AM8,Kopā!$A$4:$Q$203,8,),"")</f>
        <v>10</v>
      </c>
      <c r="AS8" s="80">
        <f>_xlfn.IFNA(VLOOKUP(AM8,Kopā!$A$4:$Q$203,9,),"")</f>
        <v>7.7546296296296304E-4</v>
      </c>
      <c r="AT8" s="79">
        <f>_xlfn.IFNA(VLOOKUP(AM8,Kopā!$A$4:$Q$203,10,),"")</f>
        <v>10</v>
      </c>
      <c r="AU8" s="80">
        <f>_xlfn.IFNA(VLOOKUP(AM8,Kopā!$A$4:$Q$203,11,),"")</f>
        <v>1.1689814814814816E-3</v>
      </c>
      <c r="AV8" s="79">
        <f>_xlfn.IFNA(VLOOKUP(AM8,Kopā!$A$4:$Q$203,12,),"")</f>
        <v>7</v>
      </c>
      <c r="AW8" s="80">
        <f>_xlfn.IFNA(VLOOKUP(AM8,Kopā!$A$4:$Q$203,13,),"")</f>
        <v>1.5856481481481479E-3</v>
      </c>
      <c r="AX8" s="79">
        <f>_xlfn.IFNA(VLOOKUP(AM8,Kopā!$A$4:$Q$203,14,),"")</f>
        <v>7</v>
      </c>
      <c r="AY8" s="80">
        <f>_xlfn.IFNA(VLOOKUP(AM8,Kopā!$A$4:$Q$203,15,),"")</f>
        <v>9.6064814814814808E-4</v>
      </c>
      <c r="AZ8" s="81">
        <f>_xlfn.IFNA(VLOOKUP(AM8,Kopā!$A$4:$Q$203,16,),"")</f>
        <v>34</v>
      </c>
      <c r="BA8" s="80">
        <f>_xlfn.IFNA(VLOOKUP(AM8,Kopā!$A$4:$Q$203,17,),"")</f>
        <v>4.4907407407407405E-3</v>
      </c>
      <c r="BB8" s="26">
        <f t="shared" si="18"/>
        <v>10</v>
      </c>
      <c r="BC8" s="26">
        <f t="shared" si="19"/>
        <v>1</v>
      </c>
      <c r="BD8" s="69">
        <f t="shared" si="20"/>
        <v>10</v>
      </c>
      <c r="BE8" s="26">
        <f>_xlfn.RANK.EQ(BB8,$BB$4:$BB$93,)+COUNTIF($BB$4:BB8,BB8)-1</f>
        <v>10</v>
      </c>
    </row>
    <row r="9" spans="1:57" x14ac:dyDescent="0.25">
      <c r="A9" s="26">
        <v>6</v>
      </c>
      <c r="B9" s="104">
        <f t="shared" si="2"/>
        <v>6</v>
      </c>
      <c r="C9" s="105" t="str">
        <f t="shared" si="0"/>
        <v>Herberts Eglītis</v>
      </c>
      <c r="D9" s="106" t="str">
        <f t="shared" si="3"/>
        <v xml:space="preserve">BJC "Rīgas Skolenu pils" </v>
      </c>
      <c r="E9" s="107">
        <f t="shared" si="4"/>
        <v>10</v>
      </c>
      <c r="F9" s="108">
        <f t="shared" si="5"/>
        <v>4.907407407407407E-4</v>
      </c>
      <c r="G9" s="109">
        <f t="shared" si="6"/>
        <v>10</v>
      </c>
      <c r="H9" s="108">
        <f t="shared" si="7"/>
        <v>1.1574074074074073E-3</v>
      </c>
      <c r="I9" s="107">
        <f t="shared" si="8"/>
        <v>10</v>
      </c>
      <c r="J9" s="108">
        <f t="shared" si="9"/>
        <v>8.564814814814815E-4</v>
      </c>
      <c r="K9" s="107">
        <f t="shared" si="10"/>
        <v>8</v>
      </c>
      <c r="L9" s="108">
        <f t="shared" si="11"/>
        <v>6.5972222222222213E-4</v>
      </c>
      <c r="M9" s="110">
        <f t="shared" si="12"/>
        <v>38</v>
      </c>
      <c r="N9" s="111">
        <f t="shared" si="13"/>
        <v>3.1643518518518518E-3</v>
      </c>
      <c r="O9" s="112">
        <f t="shared" si="14"/>
        <v>6</v>
      </c>
      <c r="P9" s="113"/>
      <c r="Q9" s="74"/>
      <c r="AD9" s="26">
        <v>8</v>
      </c>
      <c r="AE9" s="26"/>
      <c r="AF9" s="26" t="str">
        <f>IF(Kopā!F9=$R$3,Kopā!A9,"")</f>
        <v/>
      </c>
      <c r="AG9" s="26" t="str">
        <f>_xlfn.IFNA(VLOOKUP(AF9,Kopā!$A$4:$G$203,7,),"")</f>
        <v/>
      </c>
      <c r="AH9" s="26" t="str">
        <f t="shared" si="1"/>
        <v/>
      </c>
      <c r="AI9" s="26" cm="1">
        <f t="array" ref="AI9">IFERROR(SMALL(IF((COUNTIF($AI$3:AI8, $AH$4:$AH$203)=0)*ISNUMBER($AH$4:$AH$203), $AH$4:$AH$203, "A"), 1),INDEX($AH$4:$AH$203, MATCH(SMALL(IF(ISTEXT($AH$4:$AH$203)*(COUNTIF(AI$3:$AI8,$AH$4:$AH$203)=0), COUNTIF($AH$4:$AH$203, "&lt;"&amp;$AH$4:$AH$203), ""),1),IF(ISTEXT($AH$4:$AH$203), COUNTIF($AH$4:$AH$203, "&lt;"&amp;$AH$4:$AH$203), ""), 0)))</f>
        <v>49</v>
      </c>
      <c r="AJ9" s="26"/>
      <c r="AK9" s="26"/>
      <c r="AL9" s="26">
        <f t="shared" si="15"/>
        <v>7</v>
      </c>
      <c r="AM9" s="26">
        <f t="shared" si="16"/>
        <v>49</v>
      </c>
      <c r="AN9" s="26">
        <v>6</v>
      </c>
      <c r="AO9" s="67">
        <f t="shared" si="17"/>
        <v>6</v>
      </c>
      <c r="AP9" s="26" t="str">
        <f>_xlfn.IFNA(VLOOKUP(AM9,Kopā!$A$4:$Q$203,2,),"")</f>
        <v>Fedors Laviss</v>
      </c>
      <c r="AQ9" s="68" t="str">
        <f>_xlfn.IFNA(VLOOKUP(AM9,Kopā!$A$4:$Q$203,3,),"")</f>
        <v>Skala</v>
      </c>
      <c r="AR9" s="79">
        <f>_xlfn.IFNA(VLOOKUP(AM9,Kopā!$A$4:$Q$203,8,),"")</f>
        <v>10</v>
      </c>
      <c r="AS9" s="80">
        <f>_xlfn.IFNA(VLOOKUP(AM9,Kopā!$A$4:$Q$203,9,),"")</f>
        <v>6.7708333333333336E-4</v>
      </c>
      <c r="AT9" s="79">
        <f>_xlfn.IFNA(VLOOKUP(AM9,Kopā!$A$4:$Q$203,10,),"")</f>
        <v>10</v>
      </c>
      <c r="AU9" s="80">
        <f>_xlfn.IFNA(VLOOKUP(AM9,Kopā!$A$4:$Q$203,11,),"")</f>
        <v>9.0277777777777784E-4</v>
      </c>
      <c r="AV9" s="79">
        <f>_xlfn.IFNA(VLOOKUP(AM9,Kopā!$A$4:$Q$203,12,),"")</f>
        <v>10</v>
      </c>
      <c r="AW9" s="80">
        <f>_xlfn.IFNA(VLOOKUP(AM9,Kopā!$A$4:$Q$203,13,),"")</f>
        <v>1.0416666666666667E-3</v>
      </c>
      <c r="AX9" s="79">
        <f>_xlfn.IFNA(VLOOKUP(AM9,Kopā!$A$4:$Q$203,14,),"")</f>
        <v>7</v>
      </c>
      <c r="AY9" s="80">
        <f>_xlfn.IFNA(VLOOKUP(AM9,Kopā!$A$4:$Q$203,15,),"")</f>
        <v>5.7870370370370378E-4</v>
      </c>
      <c r="AZ9" s="81">
        <f>_xlfn.IFNA(VLOOKUP(AM9,Kopā!$A$4:$Q$203,16,),"")</f>
        <v>37</v>
      </c>
      <c r="BA9" s="80">
        <f>_xlfn.IFNA(VLOOKUP(AM9,Kopā!$A$4:$Q$203,17,),"")</f>
        <v>3.2002314814814819E-3</v>
      </c>
      <c r="BB9" s="26">
        <f t="shared" si="18"/>
        <v>11</v>
      </c>
      <c r="BC9" s="26">
        <f t="shared" si="19"/>
        <v>7</v>
      </c>
      <c r="BD9" s="69">
        <f t="shared" si="20"/>
        <v>7</v>
      </c>
      <c r="BE9" s="26">
        <f>_xlfn.RANK.EQ(BB9,$BB$4:$BB$93,)+COUNTIF($BB$4:BB9,BB9)-1</f>
        <v>8</v>
      </c>
    </row>
    <row r="10" spans="1:57" x14ac:dyDescent="0.25">
      <c r="A10" s="26">
        <v>7</v>
      </c>
      <c r="B10" s="17">
        <f t="shared" si="2"/>
        <v>7</v>
      </c>
      <c r="C10" s="101" t="str">
        <f t="shared" si="0"/>
        <v>Fedors Laviss</v>
      </c>
      <c r="D10" s="28" t="str">
        <f t="shared" si="3"/>
        <v>Skala</v>
      </c>
      <c r="E10" s="60">
        <f t="shared" si="4"/>
        <v>10</v>
      </c>
      <c r="F10" s="61">
        <f t="shared" si="5"/>
        <v>6.7708333333333336E-4</v>
      </c>
      <c r="G10" s="62">
        <f t="shared" si="6"/>
        <v>10</v>
      </c>
      <c r="H10" s="61">
        <f t="shared" si="7"/>
        <v>9.0277777777777784E-4</v>
      </c>
      <c r="I10" s="60">
        <f t="shared" si="8"/>
        <v>10</v>
      </c>
      <c r="J10" s="61">
        <f t="shared" si="9"/>
        <v>1.0416666666666667E-3</v>
      </c>
      <c r="K10" s="60">
        <f t="shared" si="10"/>
        <v>7</v>
      </c>
      <c r="L10" s="61">
        <f t="shared" si="11"/>
        <v>5.7870370370370378E-4</v>
      </c>
      <c r="M10" s="72">
        <f t="shared" si="12"/>
        <v>37</v>
      </c>
      <c r="N10" s="73">
        <f t="shared" si="13"/>
        <v>3.2002314814814819E-3</v>
      </c>
      <c r="O10" s="24">
        <f t="shared" si="14"/>
        <v>7</v>
      </c>
      <c r="P10" s="18"/>
      <c r="Q10" s="74"/>
      <c r="AD10" s="26">
        <v>9</v>
      </c>
      <c r="AE10" s="26"/>
      <c r="AF10" s="26">
        <f>IF(Kopā!F10=$R$3,Kopā!A10,"")</f>
        <v>7</v>
      </c>
      <c r="AG10" s="26" t="str">
        <f>_xlfn.IFNA(VLOOKUP(AF10,Kopā!$A$4:$G$203,7,),"")</f>
        <v>E</v>
      </c>
      <c r="AH10" s="26" t="str">
        <f t="shared" si="1"/>
        <v/>
      </c>
      <c r="AI10" s="26" cm="1">
        <f t="array" ref="AI10">IFERROR(SMALL(IF((COUNTIF($AI$3:AI9, $AH$4:$AH$203)=0)*ISNUMBER($AH$4:$AH$203), $AH$4:$AH$203, "A"), 1),INDEX($AH$4:$AH$203, MATCH(SMALL(IF(ISTEXT($AH$4:$AH$203)*(COUNTIF(AI$3:$AI9,$AH$4:$AH$203)=0), COUNTIF($AH$4:$AH$203, "&lt;"&amp;$AH$4:$AH$203), ""),1),IF(ISTEXT($AH$4:$AH$203), COUNTIF($AH$4:$AH$203, "&lt;"&amp;$AH$4:$AH$203), ""), 0)))</f>
        <v>54</v>
      </c>
      <c r="AJ10" s="26"/>
      <c r="AK10" s="26"/>
      <c r="AL10" s="26">
        <f t="shared" si="15"/>
        <v>3</v>
      </c>
      <c r="AM10" s="26">
        <f t="shared" si="16"/>
        <v>54</v>
      </c>
      <c r="AN10" s="26">
        <v>7</v>
      </c>
      <c r="AO10" s="67">
        <f t="shared" si="17"/>
        <v>7</v>
      </c>
      <c r="AP10" s="26" t="str">
        <f>_xlfn.IFNA(VLOOKUP(AM10,Kopā!$A$4:$Q$203,2,),"")</f>
        <v>Georgs Mūrnieks</v>
      </c>
      <c r="AQ10" s="68" t="str">
        <f>_xlfn.IFNA(VLOOKUP(AM10,Kopā!$A$4:$Q$203,3,),"")</f>
        <v>Novadnieki</v>
      </c>
      <c r="AR10" s="79">
        <f>_xlfn.IFNA(VLOOKUP(AM10,Kopā!$A$4:$Q$203,8,),"")</f>
        <v>10</v>
      </c>
      <c r="AS10" s="80">
        <f>_xlfn.IFNA(VLOOKUP(AM10,Kopā!$A$4:$Q$203,9,),"")</f>
        <v>2.9166666666666669E-4</v>
      </c>
      <c r="AT10" s="79">
        <f>_xlfn.IFNA(VLOOKUP(AM10,Kopā!$A$4:$Q$203,10,),"")</f>
        <v>10</v>
      </c>
      <c r="AU10" s="80">
        <f>_xlfn.IFNA(VLOOKUP(AM10,Kopā!$A$4:$Q$203,11,),"")</f>
        <v>4.8611111111111104E-4</v>
      </c>
      <c r="AV10" s="79">
        <f>_xlfn.IFNA(VLOOKUP(AM10,Kopā!$A$4:$Q$203,12,),"")</f>
        <v>10</v>
      </c>
      <c r="AW10" s="80">
        <f>_xlfn.IFNA(VLOOKUP(AM10,Kopā!$A$4:$Q$203,13,),"")</f>
        <v>1.0532407407407407E-3</v>
      </c>
      <c r="AX10" s="79">
        <f>_xlfn.IFNA(VLOOKUP(AM10,Kopā!$A$4:$Q$203,14,),"")</f>
        <v>10</v>
      </c>
      <c r="AY10" s="80">
        <f>_xlfn.IFNA(VLOOKUP(AM10,Kopā!$A$4:$Q$203,15,),"")</f>
        <v>1.3773148148148147E-3</v>
      </c>
      <c r="AZ10" s="81">
        <f>_xlfn.IFNA(VLOOKUP(AM10,Kopā!$A$4:$Q$203,16,),"")</f>
        <v>40</v>
      </c>
      <c r="BA10" s="80">
        <f>_xlfn.IFNA(VLOOKUP(AM10,Kopā!$A$4:$Q$203,17,),"")</f>
        <v>3.208333333333333E-3</v>
      </c>
      <c r="BB10" s="26">
        <f t="shared" si="18"/>
        <v>17</v>
      </c>
      <c r="BC10" s="26">
        <f t="shared" si="19"/>
        <v>6</v>
      </c>
      <c r="BD10" s="69">
        <f t="shared" si="20"/>
        <v>3</v>
      </c>
      <c r="BE10" s="26">
        <f>_xlfn.RANK.EQ(BB10,$BB$4:$BB$93,)+COUNTIF($BB$4:BB10,BB10)-1</f>
        <v>2</v>
      </c>
    </row>
    <row r="11" spans="1:57" x14ac:dyDescent="0.25">
      <c r="A11" s="26">
        <v>8</v>
      </c>
      <c r="B11" s="104">
        <f t="shared" si="2"/>
        <v>8</v>
      </c>
      <c r="C11" s="105" t="str">
        <f t="shared" si="0"/>
        <v>Pjotrs Borisoglebskis</v>
      </c>
      <c r="D11" s="106" t="str">
        <f t="shared" si="3"/>
        <v>Traverss</v>
      </c>
      <c r="E11" s="107">
        <f t="shared" si="4"/>
        <v>10</v>
      </c>
      <c r="F11" s="108">
        <f t="shared" si="5"/>
        <v>5.4398148148148144E-4</v>
      </c>
      <c r="G11" s="109">
        <f t="shared" si="6"/>
        <v>10</v>
      </c>
      <c r="H11" s="108">
        <f t="shared" si="7"/>
        <v>1.1574074074074073E-3</v>
      </c>
      <c r="I11" s="107">
        <f t="shared" si="8"/>
        <v>10</v>
      </c>
      <c r="J11" s="108">
        <f t="shared" si="9"/>
        <v>1.2268518518518518E-3</v>
      </c>
      <c r="K11" s="107">
        <f t="shared" si="10"/>
        <v>7</v>
      </c>
      <c r="L11" s="108">
        <f t="shared" si="11"/>
        <v>8.564814814814815E-4</v>
      </c>
      <c r="M11" s="110">
        <f t="shared" si="12"/>
        <v>37</v>
      </c>
      <c r="N11" s="111">
        <f t="shared" si="13"/>
        <v>3.7847222222222223E-3</v>
      </c>
      <c r="O11" s="112">
        <f t="shared" si="14"/>
        <v>8</v>
      </c>
      <c r="P11" s="113"/>
      <c r="Q11" s="74"/>
      <c r="AD11" s="26">
        <v>10</v>
      </c>
      <c r="AE11" s="26"/>
      <c r="AF11" s="26" t="str">
        <f>IF(Kopā!F11=$R$3,Kopā!A11,"")</f>
        <v/>
      </c>
      <c r="AG11" s="26" t="str">
        <f>_xlfn.IFNA(VLOOKUP(AF11,Kopā!$A$4:$G$203,7,),"")</f>
        <v/>
      </c>
      <c r="AH11" s="26" t="str">
        <f t="shared" si="1"/>
        <v/>
      </c>
      <c r="AI11" s="26" cm="1">
        <f t="array" ref="AI11">IFERROR(SMALL(IF((COUNTIF($AI$3:AI10, $AH$4:$AH$203)=0)*ISNUMBER($AH$4:$AH$203), $AH$4:$AH$203, "A"), 1),INDEX($AH$4:$AH$203, MATCH(SMALL(IF(ISTEXT($AH$4:$AH$203)*(COUNTIF(AI$3:$AI10,$AH$4:$AH$203)=0), COUNTIF($AH$4:$AH$203, "&lt;"&amp;$AH$4:$AH$203), ""),1),IF(ISTEXT($AH$4:$AH$203), COUNTIF($AH$4:$AH$203, "&lt;"&amp;$AH$4:$AH$203), ""), 0)))</f>
        <v>64</v>
      </c>
      <c r="AJ11" s="26"/>
      <c r="AK11" s="26"/>
      <c r="AL11" s="26">
        <f t="shared" si="15"/>
        <v>11</v>
      </c>
      <c r="AM11" s="26">
        <f t="shared" si="16"/>
        <v>64</v>
      </c>
      <c r="AN11" s="26">
        <v>8</v>
      </c>
      <c r="AO11" s="67">
        <f t="shared" si="17"/>
        <v>8</v>
      </c>
      <c r="AP11" s="26" t="str">
        <f>_xlfn.IFNA(VLOOKUP(AM11,Kopā!$A$4:$Q$203,2,),"")</f>
        <v>Henrijs Vilks</v>
      </c>
      <c r="AQ11" s="68" t="str">
        <f>_xlfn.IFNA(VLOOKUP(AM11,Kopā!$A$4:$Q$203,3,),"")</f>
        <v>Falkors</v>
      </c>
      <c r="AR11" s="79">
        <f>_xlfn.IFNA(VLOOKUP(AM11,Kopā!$A$4:$Q$203,8,),"")</f>
        <v>10</v>
      </c>
      <c r="AS11" s="80">
        <f>_xlfn.IFNA(VLOOKUP(AM11,Kopā!$A$4:$Q$203,9,),"")</f>
        <v>6.6435185185185184E-4</v>
      </c>
      <c r="AT11" s="79">
        <f>_xlfn.IFNA(VLOOKUP(AM11,Kopā!$A$4:$Q$203,10,),"")</f>
        <v>10</v>
      </c>
      <c r="AU11" s="80">
        <f>_xlfn.IFNA(VLOOKUP(AM11,Kopā!$A$4:$Q$203,11,),"")</f>
        <v>6.9444444444444447E-4</v>
      </c>
      <c r="AV11" s="79">
        <f>_xlfn.IFNA(VLOOKUP(AM11,Kopā!$A$4:$Q$203,12,),"")</f>
        <v>3</v>
      </c>
      <c r="AW11" s="80">
        <f>_xlfn.IFNA(VLOOKUP(AM11,Kopā!$A$4:$Q$203,13,),"")</f>
        <v>5.5555555555555556E-4</v>
      </c>
      <c r="AX11" s="79">
        <f>_xlfn.IFNA(VLOOKUP(AM11,Kopā!$A$4:$Q$203,14,),"")</f>
        <v>9</v>
      </c>
      <c r="AY11" s="80">
        <f>_xlfn.IFNA(VLOOKUP(AM11,Kopā!$A$4:$Q$203,15,),"")</f>
        <v>7.8703703703703705E-4</v>
      </c>
      <c r="AZ11" s="81">
        <f>_xlfn.IFNA(VLOOKUP(AM11,Kopā!$A$4:$Q$203,16,),"")</f>
        <v>32</v>
      </c>
      <c r="BA11" s="80">
        <f>_xlfn.IFNA(VLOOKUP(AM11,Kopā!$A$4:$Q$203,17,),"")</f>
        <v>2.701388888888889E-3</v>
      </c>
      <c r="BB11" s="26">
        <f t="shared" si="18"/>
        <v>9</v>
      </c>
      <c r="BC11" s="26">
        <f t="shared" si="19"/>
        <v>10</v>
      </c>
      <c r="BD11" s="69">
        <f t="shared" si="20"/>
        <v>11</v>
      </c>
      <c r="BE11" s="26">
        <f>_xlfn.RANK.EQ(BB11,$BB$4:$BB$93,)+COUNTIF($BB$4:BB11,BB11)-1</f>
        <v>11</v>
      </c>
    </row>
    <row r="12" spans="1:57" x14ac:dyDescent="0.25">
      <c r="A12" s="26">
        <v>9</v>
      </c>
      <c r="B12" s="17">
        <f t="shared" si="2"/>
        <v>9</v>
      </c>
      <c r="C12" s="101" t="str">
        <f t="shared" si="0"/>
        <v>Aleksejs Stepanovs</v>
      </c>
      <c r="D12" s="28" t="str">
        <f t="shared" si="3"/>
        <v>Falkors</v>
      </c>
      <c r="E12" s="60">
        <f t="shared" si="4"/>
        <v>10</v>
      </c>
      <c r="F12" s="61">
        <f t="shared" si="5"/>
        <v>6.134259259259259E-4</v>
      </c>
      <c r="G12" s="62">
        <f t="shared" si="6"/>
        <v>10</v>
      </c>
      <c r="H12" s="61">
        <f t="shared" si="7"/>
        <v>1.2268518518518518E-3</v>
      </c>
      <c r="I12" s="60">
        <f t="shared" si="8"/>
        <v>9</v>
      </c>
      <c r="J12" s="61">
        <f t="shared" si="9"/>
        <v>1.5624999999999999E-3</v>
      </c>
      <c r="K12" s="60">
        <f t="shared" si="10"/>
        <v>8</v>
      </c>
      <c r="L12" s="61">
        <f t="shared" si="11"/>
        <v>8.1018518518518516E-4</v>
      </c>
      <c r="M12" s="72">
        <f t="shared" si="12"/>
        <v>37</v>
      </c>
      <c r="N12" s="73">
        <f t="shared" si="13"/>
        <v>4.2129629629629626E-3</v>
      </c>
      <c r="O12" s="24">
        <f t="shared" si="14"/>
        <v>9</v>
      </c>
      <c r="P12" s="18"/>
      <c r="Q12" s="74"/>
      <c r="AD12" s="26">
        <v>11</v>
      </c>
      <c r="AE12" s="26"/>
      <c r="AF12" s="26" t="str">
        <f>IF(Kopā!F12=$R$3,Kopā!A12,"")</f>
        <v/>
      </c>
      <c r="AG12" s="26" t="str">
        <f>_xlfn.IFNA(VLOOKUP(AF12,Kopā!$A$4:$G$203,7,),"")</f>
        <v/>
      </c>
      <c r="AH12" s="26" t="str">
        <f t="shared" si="1"/>
        <v/>
      </c>
      <c r="AI12" s="26" cm="1">
        <f t="array" ref="AI12">IFERROR(SMALL(IF((COUNTIF($AI$3:AI11, $AH$4:$AH$203)=0)*ISNUMBER($AH$4:$AH$203), $AH$4:$AH$203, "A"), 1),INDEX($AH$4:$AH$203, MATCH(SMALL(IF(ISTEXT($AH$4:$AH$203)*(COUNTIF(AI$3:$AI11,$AH$4:$AH$203)=0), COUNTIF($AH$4:$AH$203, "&lt;"&amp;$AH$4:$AH$203), ""),1),IF(ISTEXT($AH$4:$AH$203), COUNTIF($AH$4:$AH$203, "&lt;"&amp;$AH$4:$AH$203), ""), 0)))</f>
        <v>67</v>
      </c>
      <c r="AJ12" s="26"/>
      <c r="AK12" s="26"/>
      <c r="AL12" s="26">
        <f t="shared" si="15"/>
        <v>6</v>
      </c>
      <c r="AM12" s="26">
        <f t="shared" si="16"/>
        <v>67</v>
      </c>
      <c r="AN12" s="26">
        <v>9</v>
      </c>
      <c r="AO12" s="67">
        <f t="shared" si="17"/>
        <v>9</v>
      </c>
      <c r="AP12" s="26" t="str">
        <f>_xlfn.IFNA(VLOOKUP(AM12,Kopā!$A$4:$Q$203,2,),"")</f>
        <v>Herberts Eglītis</v>
      </c>
      <c r="AQ12" s="68" t="str">
        <f>_xlfn.IFNA(VLOOKUP(AM12,Kopā!$A$4:$Q$203,3,),"")</f>
        <v xml:space="preserve">BJC "Rīgas Skolenu pils" </v>
      </c>
      <c r="AR12" s="79">
        <f>_xlfn.IFNA(VLOOKUP(AM12,Kopā!$A$4:$Q$203,8,),"")</f>
        <v>10</v>
      </c>
      <c r="AS12" s="80">
        <f>_xlfn.IFNA(VLOOKUP(AM12,Kopā!$A$4:$Q$203,9,),"")</f>
        <v>4.907407407407407E-4</v>
      </c>
      <c r="AT12" s="79">
        <f>_xlfn.IFNA(VLOOKUP(AM12,Kopā!$A$4:$Q$203,10,),"")</f>
        <v>10</v>
      </c>
      <c r="AU12" s="80">
        <f>_xlfn.IFNA(VLOOKUP(AM12,Kopā!$A$4:$Q$203,11,),"")</f>
        <v>1.1574074074074073E-3</v>
      </c>
      <c r="AV12" s="79">
        <f>_xlfn.IFNA(VLOOKUP(AM12,Kopā!$A$4:$Q$203,12,),"")</f>
        <v>10</v>
      </c>
      <c r="AW12" s="80">
        <f>_xlfn.IFNA(VLOOKUP(AM12,Kopā!$A$4:$Q$203,13,),"")</f>
        <v>8.564814814814815E-4</v>
      </c>
      <c r="AX12" s="79">
        <f>_xlfn.IFNA(VLOOKUP(AM12,Kopā!$A$4:$Q$203,14,),"")</f>
        <v>8</v>
      </c>
      <c r="AY12" s="80">
        <f>_xlfn.IFNA(VLOOKUP(AM12,Kopā!$A$4:$Q$203,15,),"")</f>
        <v>6.5972222222222213E-4</v>
      </c>
      <c r="AZ12" s="81">
        <f>_xlfn.IFNA(VLOOKUP(AM12,Kopā!$A$4:$Q$203,16,),"")</f>
        <v>38</v>
      </c>
      <c r="BA12" s="80">
        <f>_xlfn.IFNA(VLOOKUP(AM12,Kopā!$A$4:$Q$203,17,),"")</f>
        <v>3.1643518518518518E-3</v>
      </c>
      <c r="BB12" s="26">
        <f t="shared" si="18"/>
        <v>14</v>
      </c>
      <c r="BC12" s="26">
        <f t="shared" si="19"/>
        <v>9</v>
      </c>
      <c r="BD12" s="69">
        <f t="shared" si="20"/>
        <v>6</v>
      </c>
      <c r="BE12" s="26">
        <f>_xlfn.RANK.EQ(BB12,$BB$4:$BB$93,)+COUNTIF($BB$4:BB12,BB12)-1</f>
        <v>5</v>
      </c>
    </row>
    <row r="13" spans="1:57" x14ac:dyDescent="0.25">
      <c r="A13" s="26">
        <v>10</v>
      </c>
      <c r="B13" s="104">
        <f t="shared" si="2"/>
        <v>10</v>
      </c>
      <c r="C13" s="105" t="str">
        <f t="shared" si="0"/>
        <v>Bruno Funka</v>
      </c>
      <c r="D13" s="106" t="str">
        <f t="shared" si="3"/>
        <v>Traverss</v>
      </c>
      <c r="E13" s="107">
        <f t="shared" si="4"/>
        <v>10</v>
      </c>
      <c r="F13" s="108">
        <f t="shared" si="5"/>
        <v>7.7546296296296304E-4</v>
      </c>
      <c r="G13" s="109">
        <f t="shared" si="6"/>
        <v>10</v>
      </c>
      <c r="H13" s="108">
        <f t="shared" si="7"/>
        <v>1.1689814814814816E-3</v>
      </c>
      <c r="I13" s="107">
        <f t="shared" si="8"/>
        <v>7</v>
      </c>
      <c r="J13" s="108">
        <f t="shared" si="9"/>
        <v>1.5856481481481479E-3</v>
      </c>
      <c r="K13" s="107">
        <f t="shared" si="10"/>
        <v>7</v>
      </c>
      <c r="L13" s="108">
        <f t="shared" si="11"/>
        <v>9.6064814814814808E-4</v>
      </c>
      <c r="M13" s="110">
        <f t="shared" si="12"/>
        <v>34</v>
      </c>
      <c r="N13" s="111">
        <f t="shared" si="13"/>
        <v>4.4907407407407405E-3</v>
      </c>
      <c r="O13" s="112">
        <f t="shared" si="14"/>
        <v>10</v>
      </c>
      <c r="P13" s="113"/>
      <c r="Q13" s="74"/>
      <c r="AD13" s="26">
        <v>12</v>
      </c>
      <c r="AE13" s="26"/>
      <c r="AF13" s="26" t="str">
        <f>IF(Kopā!F13=$R$3,Kopā!A13,"")</f>
        <v/>
      </c>
      <c r="AG13" s="26" t="str">
        <f>_xlfn.IFNA(VLOOKUP(AF13,Kopā!$A$4:$G$203,7,),"")</f>
        <v/>
      </c>
      <c r="AH13" s="26" t="str">
        <f t="shared" si="1"/>
        <v/>
      </c>
      <c r="AI13" s="26" cm="1">
        <f t="array" ref="AI13">IFERROR(SMALL(IF((COUNTIF($AI$3:AI12, $AH$4:$AH$203)=0)*ISNUMBER($AH$4:$AH$203), $AH$4:$AH$203, "A"), 1),INDEX($AH$4:$AH$203, MATCH(SMALL(IF(ISTEXT($AH$4:$AH$203)*(COUNTIF(AI$3:$AI12,$AH$4:$AH$203)=0), COUNTIF($AH$4:$AH$203, "&lt;"&amp;$AH$4:$AH$203), ""),1),IF(ISTEXT($AH$4:$AH$203), COUNTIF($AH$4:$AH$203, "&lt;"&amp;$AH$4:$AH$203), ""), 0)))</f>
        <v>68</v>
      </c>
      <c r="AJ13" s="26"/>
      <c r="AK13" s="26"/>
      <c r="AL13" s="26">
        <f t="shared" si="15"/>
        <v>17</v>
      </c>
      <c r="AM13" s="26">
        <f t="shared" si="16"/>
        <v>68</v>
      </c>
      <c r="AN13" s="26">
        <v>10</v>
      </c>
      <c r="AO13" s="67">
        <f t="shared" si="17"/>
        <v>10</v>
      </c>
      <c r="AP13" s="26" t="str">
        <f>_xlfn.IFNA(VLOOKUP(AM13,Kopā!$A$4:$Q$203,2,),"")</f>
        <v>Jēkabs Mūrnieks</v>
      </c>
      <c r="AQ13" s="68" t="str">
        <f>_xlfn.IFNA(VLOOKUP(AM13,Kopā!$A$4:$Q$203,3,),"")</f>
        <v>Novadnieki</v>
      </c>
      <c r="AR13" s="79">
        <f>_xlfn.IFNA(VLOOKUP(AM13,Kopā!$A$4:$Q$203,8,),"")</f>
        <v>0</v>
      </c>
      <c r="AS13" s="80">
        <f>_xlfn.IFNA(VLOOKUP(AM13,Kopā!$A$4:$Q$203,9,),"")</f>
        <v>0</v>
      </c>
      <c r="AT13" s="79">
        <f>_xlfn.IFNA(VLOOKUP(AM13,Kopā!$A$4:$Q$203,10,),"")</f>
        <v>0</v>
      </c>
      <c r="AU13" s="80">
        <f>_xlfn.IFNA(VLOOKUP(AM13,Kopā!$A$4:$Q$203,11,),"")</f>
        <v>0</v>
      </c>
      <c r="AV13" s="79">
        <f>_xlfn.IFNA(VLOOKUP(AM13,Kopā!$A$4:$Q$203,12,),"")</f>
        <v>0</v>
      </c>
      <c r="AW13" s="80">
        <f>_xlfn.IFNA(VLOOKUP(AM13,Kopā!$A$4:$Q$203,13,),"")</f>
        <v>0</v>
      </c>
      <c r="AX13" s="79">
        <f>_xlfn.IFNA(VLOOKUP(AM13,Kopā!$A$4:$Q$203,14,),"")</f>
        <v>0</v>
      </c>
      <c r="AY13" s="80">
        <f>_xlfn.IFNA(VLOOKUP(AM13,Kopā!$A$4:$Q$203,15,),"")</f>
        <v>0</v>
      </c>
      <c r="AZ13" s="81">
        <f>_xlfn.IFNA(VLOOKUP(AM13,Kopā!$A$4:$Q$203,16,),"")</f>
        <v>0</v>
      </c>
      <c r="BA13" s="80">
        <f>_xlfn.IFNA(VLOOKUP(AM13,Kopā!$A$4:$Q$203,17,),"")</f>
        <v>0</v>
      </c>
      <c r="BB13" s="26">
        <f t="shared" si="18"/>
        <v>1</v>
      </c>
      <c r="BC13" s="26">
        <f t="shared" si="19"/>
        <v>17</v>
      </c>
      <c r="BD13" s="69">
        <f t="shared" si="20"/>
        <v>17</v>
      </c>
      <c r="BE13" s="26">
        <f>_xlfn.RANK.EQ(BB13,$BB$4:$BB$93,)+COUNTIF($BB$4:BB13,BB13)-1</f>
        <v>17</v>
      </c>
    </row>
    <row r="14" spans="1:57" x14ac:dyDescent="0.25">
      <c r="A14" s="26">
        <v>11</v>
      </c>
      <c r="B14" s="17">
        <f t="shared" si="2"/>
        <v>11</v>
      </c>
      <c r="C14" s="101" t="str">
        <f t="shared" si="0"/>
        <v>Henrijs Vilks</v>
      </c>
      <c r="D14" s="28" t="str">
        <f t="shared" si="3"/>
        <v>Falkors</v>
      </c>
      <c r="E14" s="60">
        <f t="shared" si="4"/>
        <v>10</v>
      </c>
      <c r="F14" s="61">
        <f t="shared" si="5"/>
        <v>6.6435185185185184E-4</v>
      </c>
      <c r="G14" s="62">
        <f t="shared" si="6"/>
        <v>10</v>
      </c>
      <c r="H14" s="61">
        <f t="shared" si="7"/>
        <v>6.9444444444444447E-4</v>
      </c>
      <c r="I14" s="60">
        <f t="shared" si="8"/>
        <v>3</v>
      </c>
      <c r="J14" s="61">
        <f t="shared" si="9"/>
        <v>5.5555555555555556E-4</v>
      </c>
      <c r="K14" s="60">
        <f t="shared" si="10"/>
        <v>9</v>
      </c>
      <c r="L14" s="61">
        <f t="shared" si="11"/>
        <v>7.8703703703703705E-4</v>
      </c>
      <c r="M14" s="72">
        <f t="shared" si="12"/>
        <v>32</v>
      </c>
      <c r="N14" s="73">
        <f t="shared" si="13"/>
        <v>2.701388888888889E-3</v>
      </c>
      <c r="O14" s="24">
        <f t="shared" si="14"/>
        <v>11</v>
      </c>
      <c r="P14" s="18"/>
      <c r="Q14" s="74"/>
      <c r="AD14" s="26">
        <v>13</v>
      </c>
      <c r="AE14" s="26"/>
      <c r="AF14" s="26" t="str">
        <f>IF(Kopā!F14=$R$3,Kopā!A14,"")</f>
        <v/>
      </c>
      <c r="AG14" s="26" t="str">
        <f>_xlfn.IFNA(VLOOKUP(AF14,Kopā!$A$4:$G$203,7,),"")</f>
        <v/>
      </c>
      <c r="AH14" s="26" t="str">
        <f t="shared" si="1"/>
        <v/>
      </c>
      <c r="AI14" s="26" cm="1">
        <f t="array" ref="AI14">IFERROR(SMALL(IF((COUNTIF($AI$3:AI13, $AH$4:$AH$203)=0)*ISNUMBER($AH$4:$AH$203), $AH$4:$AH$203, "A"), 1),INDEX($AH$4:$AH$203, MATCH(SMALL(IF(ISTEXT($AH$4:$AH$203)*(COUNTIF(AI$3:$AI13,$AH$4:$AH$203)=0), COUNTIF($AH$4:$AH$203, "&lt;"&amp;$AH$4:$AH$203), ""),1),IF(ISTEXT($AH$4:$AH$203), COUNTIF($AH$4:$AH$203, "&lt;"&amp;$AH$4:$AH$203), ""), 0)))</f>
        <v>71</v>
      </c>
      <c r="AJ14" s="26"/>
      <c r="AK14" s="26"/>
      <c r="AL14" s="26">
        <f t="shared" si="15"/>
        <v>15</v>
      </c>
      <c r="AM14" s="26">
        <f t="shared" si="16"/>
        <v>71</v>
      </c>
      <c r="AN14" s="26">
        <v>11</v>
      </c>
      <c r="AO14" s="67">
        <f t="shared" si="17"/>
        <v>11</v>
      </c>
      <c r="AP14" s="26" t="str">
        <f>_xlfn.IFNA(VLOOKUP(AM14,Kopā!$A$4:$Q$203,2,),"")</f>
        <v>Martins Korenevskis</v>
      </c>
      <c r="AQ14" s="68" t="str">
        <f>_xlfn.IFNA(VLOOKUP(AM14,Kopā!$A$4:$Q$203,3,),"")</f>
        <v>BJC "Laimīte"</v>
      </c>
      <c r="AR14" s="79">
        <f>_xlfn.IFNA(VLOOKUP(AM14,Kopā!$A$4:$Q$203,8,),"")</f>
        <v>9</v>
      </c>
      <c r="AS14" s="80">
        <f>_xlfn.IFNA(VLOOKUP(AM14,Kopā!$A$4:$Q$203,9,),"")</f>
        <v>1.8518518518518517E-3</v>
      </c>
      <c r="AT14" s="79">
        <f>_xlfn.IFNA(VLOOKUP(AM14,Kopā!$A$4:$Q$203,10,),"")</f>
        <v>0</v>
      </c>
      <c r="AU14" s="80">
        <f>_xlfn.IFNA(VLOOKUP(AM14,Kopā!$A$4:$Q$203,11,),"")</f>
        <v>0</v>
      </c>
      <c r="AV14" s="79">
        <f>_xlfn.IFNA(VLOOKUP(AM14,Kopā!$A$4:$Q$203,12,),"")</f>
        <v>1</v>
      </c>
      <c r="AW14" s="80">
        <f>_xlfn.IFNA(VLOOKUP(AM14,Kopā!$A$4:$Q$203,13,),"")</f>
        <v>1.1226851851851851E-3</v>
      </c>
      <c r="AX14" s="79">
        <f>_xlfn.IFNA(VLOOKUP(AM14,Kopā!$A$4:$Q$203,14,),"")</f>
        <v>1</v>
      </c>
      <c r="AY14" s="80">
        <f>_xlfn.IFNA(VLOOKUP(AM14,Kopā!$A$4:$Q$203,15,),"")</f>
        <v>2.0833333333333335E-4</v>
      </c>
      <c r="AZ14" s="81">
        <f>_xlfn.IFNA(VLOOKUP(AM14,Kopā!$A$4:$Q$203,16,),"")</f>
        <v>11</v>
      </c>
      <c r="BA14" s="80">
        <f>_xlfn.IFNA(VLOOKUP(AM14,Kopā!$A$4:$Q$203,17,),"")</f>
        <v>3.1828703703703702E-3</v>
      </c>
      <c r="BB14" s="26">
        <f t="shared" si="18"/>
        <v>5</v>
      </c>
      <c r="BC14" s="26">
        <f t="shared" si="19"/>
        <v>8</v>
      </c>
      <c r="BD14" s="69">
        <f t="shared" si="20"/>
        <v>15</v>
      </c>
      <c r="BE14" s="26">
        <f>_xlfn.RANK.EQ(BB14,$BB$4:$BB$93,)+COUNTIF($BB$4:BB14,BB14)-1</f>
        <v>15</v>
      </c>
    </row>
    <row r="15" spans="1:57" x14ac:dyDescent="0.25">
      <c r="A15" s="26">
        <v>12</v>
      </c>
      <c r="B15" s="104">
        <f t="shared" si="2"/>
        <v>12</v>
      </c>
      <c r="C15" s="105" t="str">
        <f t="shared" si="0"/>
        <v>Arsenijs Kurahtanovs</v>
      </c>
      <c r="D15" s="106" t="str">
        <f t="shared" si="3"/>
        <v>BJC "Laimīte"</v>
      </c>
      <c r="E15" s="107">
        <f t="shared" si="4"/>
        <v>10</v>
      </c>
      <c r="F15" s="108">
        <f t="shared" si="5"/>
        <v>4.6296296296296293E-4</v>
      </c>
      <c r="G15" s="109">
        <f t="shared" si="6"/>
        <v>5</v>
      </c>
      <c r="H15" s="108">
        <f t="shared" si="7"/>
        <v>9.6064814814814808E-4</v>
      </c>
      <c r="I15" s="107">
        <f t="shared" si="8"/>
        <v>7</v>
      </c>
      <c r="J15" s="108">
        <f t="shared" si="9"/>
        <v>1.689814814814815E-3</v>
      </c>
      <c r="K15" s="107">
        <f t="shared" si="10"/>
        <v>4</v>
      </c>
      <c r="L15" s="108">
        <f t="shared" si="11"/>
        <v>2.5462962962962961E-4</v>
      </c>
      <c r="M15" s="110">
        <f t="shared" si="12"/>
        <v>26</v>
      </c>
      <c r="N15" s="111">
        <f t="shared" si="13"/>
        <v>3.3680555555555556E-3</v>
      </c>
      <c r="O15" s="112">
        <f t="shared" si="14"/>
        <v>12</v>
      </c>
      <c r="P15" s="113"/>
      <c r="Q15" s="74"/>
      <c r="AD15" s="26">
        <v>14</v>
      </c>
      <c r="AE15" s="26"/>
      <c r="AF15" s="26" t="str">
        <f>IF(Kopā!F15=$R$3,Kopā!A15,"")</f>
        <v/>
      </c>
      <c r="AG15" s="26" t="str">
        <f>_xlfn.IFNA(VLOOKUP(AF15,Kopā!$A$4:$G$203,7,),"")</f>
        <v/>
      </c>
      <c r="AH15" s="26" t="str">
        <f t="shared" si="1"/>
        <v/>
      </c>
      <c r="AI15" s="26" cm="1">
        <f t="array" ref="AI15">IFERROR(SMALL(IF((COUNTIF($AI$3:AI14, $AH$4:$AH$203)=0)*ISNUMBER($AH$4:$AH$203), $AH$4:$AH$203, "A"), 1),INDEX($AH$4:$AH$203, MATCH(SMALL(IF(ISTEXT($AH$4:$AH$203)*(COUNTIF(AI$3:$AI14,$AH$4:$AH$203)=0), COUNTIF($AH$4:$AH$203, "&lt;"&amp;$AH$4:$AH$203), ""),1),IF(ISTEXT($AH$4:$AH$203), COUNTIF($AH$4:$AH$203, "&lt;"&amp;$AH$4:$AH$203), ""), 0)))</f>
        <v>77</v>
      </c>
      <c r="AJ15" s="26"/>
      <c r="AK15" s="26"/>
      <c r="AL15" s="26">
        <f t="shared" si="15"/>
        <v>5</v>
      </c>
      <c r="AM15" s="26">
        <f t="shared" si="16"/>
        <v>77</v>
      </c>
      <c r="AN15" s="26">
        <v>12</v>
      </c>
      <c r="AO15" s="67">
        <f t="shared" si="17"/>
        <v>12</v>
      </c>
      <c r="AP15" s="26" t="str">
        <f>_xlfn.IFNA(VLOOKUP(AM15,Kopā!$A$4:$Q$203,2,),"")</f>
        <v>Mikuss Dilāns</v>
      </c>
      <c r="AQ15" s="68" t="str">
        <f>_xlfn.IFNA(VLOOKUP(AM15,Kopā!$A$4:$Q$203,3,),"")</f>
        <v>Virsotne</v>
      </c>
      <c r="AR15" s="79">
        <f>_xlfn.IFNA(VLOOKUP(AM15,Kopā!$A$4:$Q$203,8,),"")</f>
        <v>10</v>
      </c>
      <c r="AS15" s="80">
        <f>_xlfn.IFNA(VLOOKUP(AM15,Kopā!$A$4:$Q$203,9,),"")</f>
        <v>3.7037037037037035E-4</v>
      </c>
      <c r="AT15" s="79">
        <f>_xlfn.IFNA(VLOOKUP(AM15,Kopā!$A$4:$Q$203,10,),"")</f>
        <v>10</v>
      </c>
      <c r="AU15" s="80">
        <f>_xlfn.IFNA(VLOOKUP(AM15,Kopā!$A$4:$Q$203,11,),"")</f>
        <v>6.134259259259259E-4</v>
      </c>
      <c r="AV15" s="79">
        <f>_xlfn.IFNA(VLOOKUP(AM15,Kopā!$A$4:$Q$203,12,),"")</f>
        <v>10</v>
      </c>
      <c r="AW15" s="80">
        <f>_xlfn.IFNA(VLOOKUP(AM15,Kopā!$A$4:$Q$203,13,),"")</f>
        <v>9.7222222222222209E-4</v>
      </c>
      <c r="AX15" s="79">
        <f>_xlfn.IFNA(VLOOKUP(AM15,Kopā!$A$4:$Q$203,14,),"")</f>
        <v>8</v>
      </c>
      <c r="AY15" s="80">
        <f>_xlfn.IFNA(VLOOKUP(AM15,Kopā!$A$4:$Q$203,15,),"")</f>
        <v>5.6712962962962956E-4</v>
      </c>
      <c r="AZ15" s="81">
        <f>_xlfn.IFNA(VLOOKUP(AM15,Kopā!$A$4:$Q$203,16,),"")</f>
        <v>38</v>
      </c>
      <c r="BA15" s="80">
        <f>_xlfn.IFNA(VLOOKUP(AM15,Kopā!$A$4:$Q$203,17,),"")</f>
        <v>2.5231481481481481E-3</v>
      </c>
      <c r="BB15" s="26">
        <f t="shared" si="18"/>
        <v>14</v>
      </c>
      <c r="BC15" s="26">
        <f t="shared" si="19"/>
        <v>12</v>
      </c>
      <c r="BD15" s="69">
        <f t="shared" si="20"/>
        <v>5</v>
      </c>
      <c r="BE15" s="26">
        <f>_xlfn.RANK.EQ(BB15,$BB$4:$BB$93,)+COUNTIF($BB$4:BB15,BB15)-1</f>
        <v>6</v>
      </c>
    </row>
    <row r="16" spans="1:57" x14ac:dyDescent="0.25">
      <c r="A16" s="26">
        <v>13</v>
      </c>
      <c r="B16" s="17">
        <f t="shared" si="2"/>
        <v>13</v>
      </c>
      <c r="C16" s="101" t="str">
        <f t="shared" si="0"/>
        <v>Raivis Rubiķis</v>
      </c>
      <c r="D16" s="28" t="str">
        <f t="shared" si="3"/>
        <v>BJC Daugmale</v>
      </c>
      <c r="E16" s="60">
        <f t="shared" si="4"/>
        <v>10</v>
      </c>
      <c r="F16" s="61">
        <f t="shared" si="5"/>
        <v>9.2592592592592585E-4</v>
      </c>
      <c r="G16" s="62">
        <f t="shared" si="6"/>
        <v>2</v>
      </c>
      <c r="H16" s="61">
        <f t="shared" si="7"/>
        <v>6.9444444444444447E-4</v>
      </c>
      <c r="I16" s="60">
        <f t="shared" si="8"/>
        <v>3</v>
      </c>
      <c r="J16" s="61">
        <f t="shared" si="9"/>
        <v>6.9444444444444447E-4</v>
      </c>
      <c r="K16" s="60">
        <f t="shared" si="10"/>
        <v>6</v>
      </c>
      <c r="L16" s="61">
        <f t="shared" si="11"/>
        <v>1.1226851851851851E-3</v>
      </c>
      <c r="M16" s="72">
        <f t="shared" si="12"/>
        <v>21</v>
      </c>
      <c r="N16" s="73">
        <f t="shared" si="13"/>
        <v>3.4374999999999996E-3</v>
      </c>
      <c r="O16" s="24">
        <f t="shared" si="14"/>
        <v>13</v>
      </c>
      <c r="P16" s="18"/>
      <c r="Q16" s="74"/>
      <c r="AD16" s="26">
        <v>15</v>
      </c>
      <c r="AE16" s="26"/>
      <c r="AF16" s="26" t="str">
        <f>IF(Kopā!F16=$R$3,Kopā!A16,"")</f>
        <v/>
      </c>
      <c r="AG16" s="26" t="str">
        <f>_xlfn.IFNA(VLOOKUP(AF16,Kopā!$A$4:$G$203,7,),"")</f>
        <v/>
      </c>
      <c r="AH16" s="26" t="str">
        <f t="shared" si="1"/>
        <v/>
      </c>
      <c r="AI16" s="26" cm="1">
        <f t="array" ref="AI16">IFERROR(SMALL(IF((COUNTIF($AI$3:AI15, $AH$4:$AH$203)=0)*ISNUMBER($AH$4:$AH$203), $AH$4:$AH$203, "A"), 1),INDEX($AH$4:$AH$203, MATCH(SMALL(IF(ISTEXT($AH$4:$AH$203)*(COUNTIF(AI$3:$AI15,$AH$4:$AH$203)=0), COUNTIF($AH$4:$AH$203, "&lt;"&amp;$AH$4:$AH$203), ""),1),IF(ISTEXT($AH$4:$AH$203), COUNTIF($AH$4:$AH$203, "&lt;"&amp;$AH$4:$AH$203), ""), 0)))</f>
        <v>96</v>
      </c>
      <c r="AJ16" s="26"/>
      <c r="AK16" s="26"/>
      <c r="AL16" s="26">
        <f t="shared" si="15"/>
        <v>14</v>
      </c>
      <c r="AM16" s="26">
        <f t="shared" si="16"/>
        <v>96</v>
      </c>
      <c r="AN16" s="26">
        <v>13</v>
      </c>
      <c r="AO16" s="67">
        <f t="shared" si="17"/>
        <v>13</v>
      </c>
      <c r="AP16" s="26" t="str">
        <f>_xlfn.IFNA(VLOOKUP(AM16,Kopā!$A$4:$Q$203,2,),"")</f>
        <v>Miroslavs Jamņickis</v>
      </c>
      <c r="AQ16" s="68" t="str">
        <f>_xlfn.IFNA(VLOOKUP(AM16,Kopā!$A$4:$Q$203,3,),"")</f>
        <v>BJC "Laimīte"</v>
      </c>
      <c r="AR16" s="79">
        <f>_xlfn.IFNA(VLOOKUP(AM16,Kopā!$A$4:$Q$203,8,),"")</f>
        <v>10</v>
      </c>
      <c r="AS16" s="80">
        <f>_xlfn.IFNA(VLOOKUP(AM16,Kopā!$A$4:$Q$203,9,),"")</f>
        <v>6.134259259259259E-4</v>
      </c>
      <c r="AT16" s="79">
        <f>_xlfn.IFNA(VLOOKUP(AM16,Kopā!$A$4:$Q$203,10,),"")</f>
        <v>2</v>
      </c>
      <c r="AU16" s="80">
        <f>_xlfn.IFNA(VLOOKUP(AM16,Kopā!$A$4:$Q$203,11,),"")</f>
        <v>4.3981481481481481E-4</v>
      </c>
      <c r="AV16" s="79">
        <f>_xlfn.IFNA(VLOOKUP(AM16,Kopā!$A$4:$Q$203,12,),"")</f>
        <v>2</v>
      </c>
      <c r="AW16" s="80">
        <f>_xlfn.IFNA(VLOOKUP(AM16,Kopā!$A$4:$Q$203,13,),"")</f>
        <v>8.6805555555555551E-4</v>
      </c>
      <c r="AX16" s="79">
        <f>_xlfn.IFNA(VLOOKUP(AM16,Kopā!$A$4:$Q$203,14,),"")</f>
        <v>0</v>
      </c>
      <c r="AY16" s="80">
        <f>_xlfn.IFNA(VLOOKUP(AM16,Kopā!$A$4:$Q$203,15,),"")</f>
        <v>0</v>
      </c>
      <c r="AZ16" s="81">
        <f>_xlfn.IFNA(VLOOKUP(AM16,Kopā!$A$4:$Q$203,16,),"")</f>
        <v>14</v>
      </c>
      <c r="BA16" s="80">
        <f>_xlfn.IFNA(VLOOKUP(AM16,Kopā!$A$4:$Q$203,17,),"")</f>
        <v>1.9212962962962962E-3</v>
      </c>
      <c r="BB16" s="26">
        <f t="shared" si="18"/>
        <v>6</v>
      </c>
      <c r="BC16" s="26">
        <f t="shared" si="19"/>
        <v>16</v>
      </c>
      <c r="BD16" s="69">
        <f t="shared" si="20"/>
        <v>14</v>
      </c>
      <c r="BE16" s="26">
        <f>_xlfn.RANK.EQ(BB16,$BB$4:$BB$93,)+COUNTIF($BB$4:BB16,BB16)-1</f>
        <v>14</v>
      </c>
    </row>
    <row r="17" spans="1:57" x14ac:dyDescent="0.25">
      <c r="A17" s="26">
        <v>14</v>
      </c>
      <c r="B17" s="104">
        <f t="shared" si="2"/>
        <v>14</v>
      </c>
      <c r="C17" s="105" t="str">
        <f t="shared" si="0"/>
        <v>Miroslavs Jamņickis</v>
      </c>
      <c r="D17" s="106" t="str">
        <f t="shared" si="3"/>
        <v>BJC "Laimīte"</v>
      </c>
      <c r="E17" s="107">
        <f t="shared" si="4"/>
        <v>10</v>
      </c>
      <c r="F17" s="108">
        <f t="shared" si="5"/>
        <v>6.134259259259259E-4</v>
      </c>
      <c r="G17" s="109">
        <f t="shared" si="6"/>
        <v>2</v>
      </c>
      <c r="H17" s="108">
        <f t="shared" si="7"/>
        <v>4.3981481481481481E-4</v>
      </c>
      <c r="I17" s="107">
        <f t="shared" si="8"/>
        <v>2</v>
      </c>
      <c r="J17" s="108">
        <f t="shared" si="9"/>
        <v>8.6805555555555551E-4</v>
      </c>
      <c r="K17" s="107">
        <f t="shared" si="10"/>
        <v>0</v>
      </c>
      <c r="L17" s="108">
        <f t="shared" si="11"/>
        <v>0</v>
      </c>
      <c r="M17" s="110">
        <f t="shared" si="12"/>
        <v>14</v>
      </c>
      <c r="N17" s="111">
        <f t="shared" si="13"/>
        <v>1.9212962962962962E-3</v>
      </c>
      <c r="O17" s="112">
        <f t="shared" si="14"/>
        <v>14</v>
      </c>
      <c r="P17" s="113"/>
      <c r="Q17" s="74"/>
      <c r="AD17" s="26">
        <v>16</v>
      </c>
      <c r="AE17" s="26"/>
      <c r="AF17" s="26" t="str">
        <f>IF(Kopā!F17=$R$3,Kopā!A17,"")</f>
        <v/>
      </c>
      <c r="AG17" s="26" t="str">
        <f>_xlfn.IFNA(VLOOKUP(AF17,Kopā!$A$4:$G$203,7,),"")</f>
        <v/>
      </c>
      <c r="AH17" s="26" t="str">
        <f t="shared" si="1"/>
        <v/>
      </c>
      <c r="AI17" s="26" cm="1">
        <f t="array" ref="AI17">IFERROR(SMALL(IF((COUNTIF($AI$3:AI16, $AH$4:$AH$203)=0)*ISNUMBER($AH$4:$AH$203), $AH$4:$AH$203, "A"), 1),INDEX($AH$4:$AH$203, MATCH(SMALL(IF(ISTEXT($AH$4:$AH$203)*(COUNTIF(AI$3:$AI16,$AH$4:$AH$203)=0), COUNTIF($AH$4:$AH$203, "&lt;"&amp;$AH$4:$AH$203), ""),1),IF(ISTEXT($AH$4:$AH$203), COUNTIF($AH$4:$AH$203, "&lt;"&amp;$AH$4:$AH$203), ""), 0)))</f>
        <v>97</v>
      </c>
      <c r="AJ17" s="26"/>
      <c r="AK17" s="26"/>
      <c r="AL17" s="26">
        <f t="shared" si="15"/>
        <v>1</v>
      </c>
      <c r="AM17" s="26">
        <f t="shared" si="16"/>
        <v>97</v>
      </c>
      <c r="AN17" s="26">
        <v>14</v>
      </c>
      <c r="AO17" s="67">
        <f t="shared" si="17"/>
        <v>14</v>
      </c>
      <c r="AP17" s="26" t="str">
        <f>_xlfn.IFNA(VLOOKUP(AM17,Kopā!$A$4:$Q$203,2,),"")</f>
        <v>Nikolajs Serjogins</v>
      </c>
      <c r="AQ17" s="68" t="str">
        <f>_xlfn.IFNA(VLOOKUP(AM17,Kopā!$A$4:$Q$203,3,),"")</f>
        <v>BJC "Rīgas Skolenu pils"/BJC "Laimīte"</v>
      </c>
      <c r="AR17" s="79">
        <f>_xlfn.IFNA(VLOOKUP(AM17,Kopā!$A$4:$Q$203,8,),"")</f>
        <v>10</v>
      </c>
      <c r="AS17" s="80">
        <f>_xlfn.IFNA(VLOOKUP(AM17,Kopā!$A$4:$Q$203,9,),"")</f>
        <v>2.8935185185185189E-4</v>
      </c>
      <c r="AT17" s="79">
        <f>_xlfn.IFNA(VLOOKUP(AM17,Kopā!$A$4:$Q$203,10,),"")</f>
        <v>10</v>
      </c>
      <c r="AU17" s="80">
        <f>_xlfn.IFNA(VLOOKUP(AM17,Kopā!$A$4:$Q$203,11,),"")</f>
        <v>4.0509259259259258E-4</v>
      </c>
      <c r="AV17" s="79">
        <f>_xlfn.IFNA(VLOOKUP(AM17,Kopā!$A$4:$Q$203,12,),"")</f>
        <v>10</v>
      </c>
      <c r="AW17" s="80">
        <f>_xlfn.IFNA(VLOOKUP(AM17,Kopā!$A$4:$Q$203,13,),"")</f>
        <v>5.4398148148148144E-4</v>
      </c>
      <c r="AX17" s="79">
        <f>_xlfn.IFNA(VLOOKUP(AM17,Kopā!$A$4:$Q$203,14,),"")</f>
        <v>10</v>
      </c>
      <c r="AY17" s="80">
        <f>_xlfn.IFNA(VLOOKUP(AM17,Kopā!$A$4:$Q$203,15,),"")</f>
        <v>7.407407407407407E-4</v>
      </c>
      <c r="AZ17" s="81">
        <f>_xlfn.IFNA(VLOOKUP(AM17,Kopā!$A$4:$Q$203,16,),"")</f>
        <v>40</v>
      </c>
      <c r="BA17" s="80">
        <f>_xlfn.IFNA(VLOOKUP(AM17,Kopā!$A$4:$Q$203,17,),"")</f>
        <v>1.9791666666666664E-3</v>
      </c>
      <c r="BB17" s="26">
        <f t="shared" si="18"/>
        <v>17</v>
      </c>
      <c r="BC17" s="26">
        <f t="shared" si="19"/>
        <v>15</v>
      </c>
      <c r="BD17" s="69">
        <f t="shared" si="20"/>
        <v>1</v>
      </c>
      <c r="BE17" s="26">
        <f>_xlfn.RANK.EQ(BB17,$BB$4:$BB$93,)+COUNTIF($BB$4:BB17,BB17)-1</f>
        <v>3</v>
      </c>
    </row>
    <row r="18" spans="1:57" x14ac:dyDescent="0.25">
      <c r="A18" s="26">
        <v>15</v>
      </c>
      <c r="B18" s="17">
        <f t="shared" si="2"/>
        <v>15</v>
      </c>
      <c r="C18" s="101" t="str">
        <f t="shared" si="0"/>
        <v>Martins Korenevskis</v>
      </c>
      <c r="D18" s="28" t="str">
        <f t="shared" si="3"/>
        <v>BJC "Laimīte"</v>
      </c>
      <c r="E18" s="60">
        <f t="shared" si="4"/>
        <v>9</v>
      </c>
      <c r="F18" s="61">
        <f t="shared" si="5"/>
        <v>1.8518518518518517E-3</v>
      </c>
      <c r="G18" s="62">
        <f t="shared" si="6"/>
        <v>0</v>
      </c>
      <c r="H18" s="61">
        <f t="shared" si="7"/>
        <v>0</v>
      </c>
      <c r="I18" s="60">
        <f t="shared" si="8"/>
        <v>1</v>
      </c>
      <c r="J18" s="61">
        <f t="shared" si="9"/>
        <v>1.1226851851851851E-3</v>
      </c>
      <c r="K18" s="60">
        <f t="shared" si="10"/>
        <v>1</v>
      </c>
      <c r="L18" s="61">
        <f t="shared" si="11"/>
        <v>2.0833333333333335E-4</v>
      </c>
      <c r="M18" s="72">
        <f t="shared" si="12"/>
        <v>11</v>
      </c>
      <c r="N18" s="73">
        <f t="shared" si="13"/>
        <v>3.1828703703703702E-3</v>
      </c>
      <c r="O18" s="24">
        <f t="shared" si="14"/>
        <v>15</v>
      </c>
      <c r="P18" s="18"/>
      <c r="Q18" s="74"/>
      <c r="AD18" s="26">
        <v>17</v>
      </c>
      <c r="AE18" s="26"/>
      <c r="AF18" s="26" t="str">
        <f>IF(Kopā!F18=$R$3,Kopā!A18,"")</f>
        <v/>
      </c>
      <c r="AG18" s="26" t="str">
        <f>_xlfn.IFNA(VLOOKUP(AF18,Kopā!$A$4:$G$203,7,),"")</f>
        <v/>
      </c>
      <c r="AH18" s="26" t="str">
        <f t="shared" si="1"/>
        <v/>
      </c>
      <c r="AI18" s="26" cm="1">
        <f t="array" ref="AI18">IFERROR(SMALL(IF((COUNTIF($AI$3:AI17, $AH$4:$AH$203)=0)*ISNUMBER($AH$4:$AH$203), $AH$4:$AH$203, "A"), 1),INDEX($AH$4:$AH$203, MATCH(SMALL(IF(ISTEXT($AH$4:$AH$203)*(COUNTIF(AI$3:$AI17,$AH$4:$AH$203)=0), COUNTIF($AH$4:$AH$203, "&lt;"&amp;$AH$4:$AH$203), ""),1),IF(ISTEXT($AH$4:$AH$203), COUNTIF($AH$4:$AH$203, "&lt;"&amp;$AH$4:$AH$203), ""), 0)))</f>
        <v>98</v>
      </c>
      <c r="AJ18" s="26"/>
      <c r="AK18" s="26"/>
      <c r="AL18" s="26">
        <f t="shared" si="15"/>
        <v>8</v>
      </c>
      <c r="AM18" s="26">
        <f t="shared" si="16"/>
        <v>98</v>
      </c>
      <c r="AN18" s="26">
        <v>15</v>
      </c>
      <c r="AO18" s="67">
        <f t="shared" si="17"/>
        <v>15</v>
      </c>
      <c r="AP18" s="26" t="str">
        <f>_xlfn.IFNA(VLOOKUP(AM18,Kopā!$A$4:$Q$203,2,),"")</f>
        <v>Pjotrs Borisoglebskis</v>
      </c>
      <c r="AQ18" s="68" t="str">
        <f>_xlfn.IFNA(VLOOKUP(AM18,Kopā!$A$4:$Q$203,3,),"")</f>
        <v>Traverss</v>
      </c>
      <c r="AR18" s="79">
        <f>_xlfn.IFNA(VLOOKUP(AM18,Kopā!$A$4:$Q$203,8,),"")</f>
        <v>10</v>
      </c>
      <c r="AS18" s="80">
        <f>_xlfn.IFNA(VLOOKUP(AM18,Kopā!$A$4:$Q$203,9,),"")</f>
        <v>5.4398148148148144E-4</v>
      </c>
      <c r="AT18" s="79">
        <f>_xlfn.IFNA(VLOOKUP(AM18,Kopā!$A$4:$Q$203,10,),"")</f>
        <v>10</v>
      </c>
      <c r="AU18" s="80">
        <f>_xlfn.IFNA(VLOOKUP(AM18,Kopā!$A$4:$Q$203,11,),"")</f>
        <v>1.1574074074074073E-3</v>
      </c>
      <c r="AV18" s="79">
        <f>_xlfn.IFNA(VLOOKUP(AM18,Kopā!$A$4:$Q$203,12,),"")</f>
        <v>10</v>
      </c>
      <c r="AW18" s="80">
        <f>_xlfn.IFNA(VLOOKUP(AM18,Kopā!$A$4:$Q$203,13,),"")</f>
        <v>1.2268518518518518E-3</v>
      </c>
      <c r="AX18" s="79">
        <f>_xlfn.IFNA(VLOOKUP(AM18,Kopā!$A$4:$Q$203,14,),"")</f>
        <v>7</v>
      </c>
      <c r="AY18" s="80">
        <f>_xlfn.IFNA(VLOOKUP(AM18,Kopā!$A$4:$Q$203,15,),"")</f>
        <v>8.564814814814815E-4</v>
      </c>
      <c r="AZ18" s="81">
        <f>_xlfn.IFNA(VLOOKUP(AM18,Kopā!$A$4:$Q$203,16,),"")</f>
        <v>37</v>
      </c>
      <c r="BA18" s="80">
        <f>_xlfn.IFNA(VLOOKUP(AM18,Kopā!$A$4:$Q$203,17,),"")</f>
        <v>3.7847222222222223E-3</v>
      </c>
      <c r="BB18" s="26">
        <f t="shared" si="18"/>
        <v>11</v>
      </c>
      <c r="BC18" s="26">
        <f t="shared" si="19"/>
        <v>3</v>
      </c>
      <c r="BD18" s="69">
        <f t="shared" si="20"/>
        <v>8</v>
      </c>
      <c r="BE18" s="26">
        <f>_xlfn.RANK.EQ(BB18,$BB$4:$BB$93,)+COUNTIF($BB$4:BB18,BB18)-1</f>
        <v>9</v>
      </c>
    </row>
    <row r="19" spans="1:57" x14ac:dyDescent="0.25">
      <c r="A19" s="26">
        <v>16</v>
      </c>
      <c r="B19" s="104">
        <f t="shared" si="2"/>
        <v>16</v>
      </c>
      <c r="C19" s="105" t="str">
        <f t="shared" si="0"/>
        <v>Bruno Bušs</v>
      </c>
      <c r="D19" s="106" t="str">
        <f t="shared" si="3"/>
        <v>JN "Junda"</v>
      </c>
      <c r="E19" s="107">
        <f t="shared" si="4"/>
        <v>0</v>
      </c>
      <c r="F19" s="108">
        <f t="shared" si="5"/>
        <v>0</v>
      </c>
      <c r="G19" s="109">
        <f t="shared" si="6"/>
        <v>2</v>
      </c>
      <c r="H19" s="108">
        <f t="shared" si="7"/>
        <v>6.3657407407407402E-4</v>
      </c>
      <c r="I19" s="107">
        <f t="shared" si="8"/>
        <v>2</v>
      </c>
      <c r="J19" s="108">
        <f t="shared" si="9"/>
        <v>9.8379629629629642E-4</v>
      </c>
      <c r="K19" s="107">
        <f t="shared" si="10"/>
        <v>3</v>
      </c>
      <c r="L19" s="108">
        <f t="shared" si="11"/>
        <v>7.407407407407407E-4</v>
      </c>
      <c r="M19" s="110">
        <f t="shared" si="12"/>
        <v>7</v>
      </c>
      <c r="N19" s="111">
        <f t="shared" si="13"/>
        <v>2.3611111111111111E-3</v>
      </c>
      <c r="O19" s="112">
        <f t="shared" si="14"/>
        <v>16</v>
      </c>
      <c r="P19" s="113"/>
      <c r="Q19" s="74"/>
      <c r="AD19" s="26">
        <v>18</v>
      </c>
      <c r="AE19" s="26"/>
      <c r="AF19" s="26" t="str">
        <f>IF(Kopā!F19=$R$3,Kopā!A19,"")</f>
        <v/>
      </c>
      <c r="AG19" s="26" t="str">
        <f>_xlfn.IFNA(VLOOKUP(AF19,Kopā!$A$4:$G$203,7,),"")</f>
        <v/>
      </c>
      <c r="AH19" s="26" t="str">
        <f t="shared" si="1"/>
        <v/>
      </c>
      <c r="AI19" s="26" cm="1">
        <f t="array" ref="AI19">IFERROR(SMALL(IF((COUNTIF($AI$3:AI18, $AH$4:$AH$203)=0)*ISNUMBER($AH$4:$AH$203), $AH$4:$AH$203, "A"), 1),INDEX($AH$4:$AH$203, MATCH(SMALL(IF(ISTEXT($AH$4:$AH$203)*(COUNTIF(AI$3:$AI18,$AH$4:$AH$203)=0), COUNTIF($AH$4:$AH$203, "&lt;"&amp;$AH$4:$AH$203), ""),1),IF(ISTEXT($AH$4:$AH$203), COUNTIF($AH$4:$AH$203, "&lt;"&amp;$AH$4:$AH$203), ""), 0)))</f>
        <v>99</v>
      </c>
      <c r="AJ19" s="26"/>
      <c r="AK19" s="26"/>
      <c r="AL19" s="26">
        <f t="shared" si="15"/>
        <v>13</v>
      </c>
      <c r="AM19" s="26">
        <f t="shared" si="16"/>
        <v>99</v>
      </c>
      <c r="AN19" s="26">
        <v>16</v>
      </c>
      <c r="AO19" s="67">
        <f t="shared" si="17"/>
        <v>16</v>
      </c>
      <c r="AP19" s="26" t="str">
        <f>_xlfn.IFNA(VLOOKUP(AM19,Kopā!$A$4:$Q$203,2,),"")</f>
        <v>Raivis Rubiķis</v>
      </c>
      <c r="AQ19" s="68" t="str">
        <f>_xlfn.IFNA(VLOOKUP(AM19,Kopā!$A$4:$Q$203,3,),"")</f>
        <v>BJC Daugmale</v>
      </c>
      <c r="AR19" s="79">
        <f>_xlfn.IFNA(VLOOKUP(AM19,Kopā!$A$4:$Q$203,8,),"")</f>
        <v>10</v>
      </c>
      <c r="AS19" s="80">
        <f>_xlfn.IFNA(VLOOKUP(AM19,Kopā!$A$4:$Q$203,9,),"")</f>
        <v>9.2592592592592585E-4</v>
      </c>
      <c r="AT19" s="79">
        <f>_xlfn.IFNA(VLOOKUP(AM19,Kopā!$A$4:$Q$203,10,),"")</f>
        <v>2</v>
      </c>
      <c r="AU19" s="80">
        <f>_xlfn.IFNA(VLOOKUP(AM19,Kopā!$A$4:$Q$203,11,),"")</f>
        <v>6.9444444444444447E-4</v>
      </c>
      <c r="AV19" s="79">
        <f>_xlfn.IFNA(VLOOKUP(AM19,Kopā!$A$4:$Q$203,12,),"")</f>
        <v>3</v>
      </c>
      <c r="AW19" s="80">
        <f>_xlfn.IFNA(VLOOKUP(AM19,Kopā!$A$4:$Q$203,13,),"")</f>
        <v>6.9444444444444447E-4</v>
      </c>
      <c r="AX19" s="79">
        <f>_xlfn.IFNA(VLOOKUP(AM19,Kopā!$A$4:$Q$203,14,),"")</f>
        <v>6</v>
      </c>
      <c r="AY19" s="80">
        <f>_xlfn.IFNA(VLOOKUP(AM19,Kopā!$A$4:$Q$203,15,),"")</f>
        <v>1.1226851851851851E-3</v>
      </c>
      <c r="AZ19" s="81">
        <f>_xlfn.IFNA(VLOOKUP(AM19,Kopā!$A$4:$Q$203,16,),"")</f>
        <v>21</v>
      </c>
      <c r="BA19" s="80">
        <f>_xlfn.IFNA(VLOOKUP(AM19,Kopā!$A$4:$Q$203,17,),"")</f>
        <v>3.4374999999999996E-3</v>
      </c>
      <c r="BB19" s="26">
        <f t="shared" si="18"/>
        <v>7</v>
      </c>
      <c r="BC19" s="26">
        <f t="shared" si="19"/>
        <v>4</v>
      </c>
      <c r="BD19" s="69">
        <f t="shared" si="20"/>
        <v>13</v>
      </c>
      <c r="BE19" s="26">
        <f>_xlfn.RANK.EQ(BB19,$BB$4:$BB$93,)+COUNTIF($BB$4:BB19,BB19)-1</f>
        <v>13</v>
      </c>
    </row>
    <row r="20" spans="1:57" x14ac:dyDescent="0.25">
      <c r="A20" s="26">
        <v>17</v>
      </c>
      <c r="B20" s="17">
        <f t="shared" si="2"/>
        <v>17</v>
      </c>
      <c r="C20" s="101" t="str">
        <f t="shared" si="0"/>
        <v>Jēkabs Mūrnieks</v>
      </c>
      <c r="D20" s="28" t="str">
        <f t="shared" si="3"/>
        <v>Novadnieki</v>
      </c>
      <c r="E20" s="60">
        <f t="shared" si="4"/>
        <v>0</v>
      </c>
      <c r="F20" s="61">
        <f t="shared" si="5"/>
        <v>0</v>
      </c>
      <c r="G20" s="62">
        <f t="shared" si="6"/>
        <v>0</v>
      </c>
      <c r="H20" s="61">
        <f t="shared" si="7"/>
        <v>0</v>
      </c>
      <c r="I20" s="60">
        <f t="shared" si="8"/>
        <v>0</v>
      </c>
      <c r="J20" s="61">
        <f t="shared" si="9"/>
        <v>0</v>
      </c>
      <c r="K20" s="60">
        <f t="shared" si="10"/>
        <v>0</v>
      </c>
      <c r="L20" s="61">
        <f t="shared" si="11"/>
        <v>0</v>
      </c>
      <c r="M20" s="72">
        <f t="shared" si="12"/>
        <v>0</v>
      </c>
      <c r="N20" s="73">
        <f t="shared" si="13"/>
        <v>0</v>
      </c>
      <c r="O20" s="24">
        <f t="shared" si="14"/>
        <v>17</v>
      </c>
      <c r="P20" s="18"/>
      <c r="Q20" s="74"/>
      <c r="AD20" s="26">
        <v>19</v>
      </c>
      <c r="AE20" s="26"/>
      <c r="AF20" s="26" t="str">
        <f>IF(Kopā!F20=$R$3,Kopā!A20,"")</f>
        <v/>
      </c>
      <c r="AG20" s="26" t="str">
        <f>_xlfn.IFNA(VLOOKUP(AF20,Kopā!$A$4:$G$203,7,),"")</f>
        <v/>
      </c>
      <c r="AH20" s="26" t="str">
        <f t="shared" si="1"/>
        <v/>
      </c>
      <c r="AI20" s="26" cm="1">
        <f t="array" ref="AI20">IFERROR(SMALL(IF((COUNTIF($AI$3:AI19, $AH$4:$AH$203)=0)*ISNUMBER($AH$4:$AH$203), $AH$4:$AH$203, "A"), 1),INDEX($AH$4:$AH$203, MATCH(SMALL(IF(ISTEXT($AH$4:$AH$203)*(COUNTIF(AI$3:$AI19,$AH$4:$AH$203)=0), COUNTIF($AH$4:$AH$203, "&lt;"&amp;$AH$4:$AH$203), ""),1),IF(ISTEXT($AH$4:$AH$203), COUNTIF($AH$4:$AH$203, "&lt;"&amp;$AH$4:$AH$203), ""), 0)))</f>
        <v>100</v>
      </c>
      <c r="AJ20" s="26"/>
      <c r="AK20" s="26"/>
      <c r="AL20" s="26">
        <f t="shared" si="15"/>
        <v>18</v>
      </c>
      <c r="AM20" s="26">
        <f t="shared" si="16"/>
        <v>100</v>
      </c>
      <c r="AN20" s="26">
        <v>17</v>
      </c>
      <c r="AO20" s="67">
        <f t="shared" si="17"/>
        <v>17</v>
      </c>
      <c r="AP20" s="26" t="str">
        <f>_xlfn.IFNA(VLOOKUP(AM20,Kopā!$A$4:$Q$203,2,),"")</f>
        <v>Reinis Balodis</v>
      </c>
      <c r="AQ20" s="68" t="str">
        <f>_xlfn.IFNA(VLOOKUP(AM20,Kopā!$A$4:$Q$203,3,),"")</f>
        <v>Virsotne</v>
      </c>
      <c r="AR20" s="79">
        <f>_xlfn.IFNA(VLOOKUP(AM20,Kopā!$A$4:$Q$203,8,),"")</f>
        <v>0</v>
      </c>
      <c r="AS20" s="80">
        <f>_xlfn.IFNA(VLOOKUP(AM20,Kopā!$A$4:$Q$203,9,),"")</f>
        <v>0</v>
      </c>
      <c r="AT20" s="79">
        <f>_xlfn.IFNA(VLOOKUP(AM20,Kopā!$A$4:$Q$203,10,),"")</f>
        <v>0</v>
      </c>
      <c r="AU20" s="80">
        <f>_xlfn.IFNA(VLOOKUP(AM20,Kopā!$A$4:$Q$203,11,),"")</f>
        <v>0</v>
      </c>
      <c r="AV20" s="79">
        <f>_xlfn.IFNA(VLOOKUP(AM20,Kopā!$A$4:$Q$203,12,),"")</f>
        <v>0</v>
      </c>
      <c r="AW20" s="80">
        <f>_xlfn.IFNA(VLOOKUP(AM20,Kopā!$A$4:$Q$203,13,),"")</f>
        <v>0</v>
      </c>
      <c r="AX20" s="79">
        <f>_xlfn.IFNA(VLOOKUP(AM20,Kopā!$A$4:$Q$203,14,),"")</f>
        <v>0</v>
      </c>
      <c r="AY20" s="80">
        <f>_xlfn.IFNA(VLOOKUP(AM20,Kopā!$A$4:$Q$203,15,),"")</f>
        <v>0</v>
      </c>
      <c r="AZ20" s="81">
        <f>_xlfn.IFNA(VLOOKUP(AM20,Kopā!$A$4:$Q$203,16,),"")</f>
        <v>0</v>
      </c>
      <c r="BA20" s="80">
        <f>_xlfn.IFNA(VLOOKUP(AM20,Kopā!$A$4:$Q$203,17,),"")</f>
        <v>0</v>
      </c>
      <c r="BB20" s="26">
        <f t="shared" si="18"/>
        <v>1</v>
      </c>
      <c r="BC20" s="26">
        <f t="shared" si="19"/>
        <v>17</v>
      </c>
      <c r="BD20" s="69">
        <f t="shared" si="20"/>
        <v>18</v>
      </c>
      <c r="BE20" s="26">
        <f>_xlfn.RANK.EQ(BB20,$BB$4:$BB$93,)+COUNTIF($BB$4:BB20,BB20)-1</f>
        <v>18</v>
      </c>
    </row>
    <row r="21" spans="1:57" x14ac:dyDescent="0.25">
      <c r="A21" s="26">
        <v>18</v>
      </c>
      <c r="B21" s="104">
        <f t="shared" si="2"/>
        <v>18</v>
      </c>
      <c r="C21" s="105" t="str">
        <f t="shared" si="0"/>
        <v>Reinis Balodis</v>
      </c>
      <c r="D21" s="106" t="str">
        <f t="shared" si="3"/>
        <v>Virsotne</v>
      </c>
      <c r="E21" s="107">
        <f t="shared" si="4"/>
        <v>0</v>
      </c>
      <c r="F21" s="108">
        <f t="shared" si="5"/>
        <v>0</v>
      </c>
      <c r="G21" s="109">
        <f t="shared" si="6"/>
        <v>0</v>
      </c>
      <c r="H21" s="108">
        <f t="shared" si="7"/>
        <v>0</v>
      </c>
      <c r="I21" s="107">
        <f t="shared" si="8"/>
        <v>0</v>
      </c>
      <c r="J21" s="108">
        <f t="shared" si="9"/>
        <v>0</v>
      </c>
      <c r="K21" s="107">
        <f t="shared" si="10"/>
        <v>0</v>
      </c>
      <c r="L21" s="108">
        <f t="shared" si="11"/>
        <v>0</v>
      </c>
      <c r="M21" s="110">
        <f t="shared" si="12"/>
        <v>0</v>
      </c>
      <c r="N21" s="111">
        <f t="shared" si="13"/>
        <v>0</v>
      </c>
      <c r="O21" s="112">
        <f t="shared" si="14"/>
        <v>18</v>
      </c>
      <c r="P21" s="113"/>
      <c r="Q21" s="74"/>
      <c r="AD21" s="26">
        <v>20</v>
      </c>
      <c r="AE21" s="26"/>
      <c r="AF21" s="26">
        <f>IF(Kopā!F21=$R$3,Kopā!A21,"")</f>
        <v>18</v>
      </c>
      <c r="AG21" s="26" t="str">
        <f>_xlfn.IFNA(VLOOKUP(AF21,Kopā!$A$4:$G$203,7,),"")</f>
        <v>D</v>
      </c>
      <c r="AH21" s="26">
        <f t="shared" si="1"/>
        <v>18</v>
      </c>
      <c r="AI21" s="26" cm="1">
        <f t="array" ref="AI21">IFERROR(SMALL(IF((COUNTIF($AI$3:AI20, $AH$4:$AH$203)=0)*ISNUMBER($AH$4:$AH$203), $AH$4:$AH$203, "A"), 1),INDEX($AH$4:$AH$203, MATCH(SMALL(IF(ISTEXT($AH$4:$AH$203)*(COUNTIF(AI$3:$AI20,$AH$4:$AH$203)=0), COUNTIF($AH$4:$AH$203, "&lt;"&amp;$AH$4:$AH$203), ""),1),IF(ISTEXT($AH$4:$AH$203), COUNTIF($AH$4:$AH$203, "&lt;"&amp;$AH$4:$AH$203), ""), 0)))</f>
        <v>102</v>
      </c>
      <c r="AJ21" s="26"/>
      <c r="AK21" s="26"/>
      <c r="AL21" s="26">
        <f t="shared" si="15"/>
        <v>19</v>
      </c>
      <c r="AM21" s="26">
        <f t="shared" si="16"/>
        <v>102</v>
      </c>
      <c r="AN21" s="26">
        <v>18</v>
      </c>
      <c r="AO21" s="67">
        <f t="shared" si="17"/>
        <v>18</v>
      </c>
      <c r="AP21" s="26" t="str">
        <f>_xlfn.IFNA(VLOOKUP(AM21,Kopā!$A$4:$Q$203,2,),"")</f>
        <v>Rene Rau</v>
      </c>
      <c r="AQ21" s="68" t="str">
        <f>_xlfn.IFNA(VLOOKUP(AM21,Kopā!$A$4:$Q$203,3,),"")</f>
        <v>Skala</v>
      </c>
      <c r="AR21" s="79">
        <f>_xlfn.IFNA(VLOOKUP(AM21,Kopā!$A$4:$Q$203,8,),"")</f>
        <v>0</v>
      </c>
      <c r="AS21" s="80">
        <f>_xlfn.IFNA(VLOOKUP(AM21,Kopā!$A$4:$Q$203,9,),"")</f>
        <v>0</v>
      </c>
      <c r="AT21" s="79">
        <f>_xlfn.IFNA(VLOOKUP(AM21,Kopā!$A$4:$Q$203,10,),"")</f>
        <v>0</v>
      </c>
      <c r="AU21" s="80">
        <f>_xlfn.IFNA(VLOOKUP(AM21,Kopā!$A$4:$Q$203,11,),"")</f>
        <v>0</v>
      </c>
      <c r="AV21" s="79">
        <f>_xlfn.IFNA(VLOOKUP(AM21,Kopā!$A$4:$Q$203,12,),"")</f>
        <v>0</v>
      </c>
      <c r="AW21" s="80">
        <f>_xlfn.IFNA(VLOOKUP(AM21,Kopā!$A$4:$Q$203,13,),"")</f>
        <v>0</v>
      </c>
      <c r="AX21" s="79">
        <f>_xlfn.IFNA(VLOOKUP(AM21,Kopā!$A$4:$Q$203,14,),"")</f>
        <v>0</v>
      </c>
      <c r="AY21" s="80">
        <f>_xlfn.IFNA(VLOOKUP(AM21,Kopā!$A$4:$Q$203,15,),"")</f>
        <v>0</v>
      </c>
      <c r="AZ21" s="81">
        <f>_xlfn.IFNA(VLOOKUP(AM21,Kopā!$A$4:$Q$203,16,),"")</f>
        <v>0</v>
      </c>
      <c r="BA21" s="80">
        <f>_xlfn.IFNA(VLOOKUP(AM21,Kopā!$A$4:$Q$203,17,),"")</f>
        <v>0</v>
      </c>
      <c r="BB21" s="26">
        <f t="shared" si="18"/>
        <v>1</v>
      </c>
      <c r="BC21" s="26">
        <f t="shared" si="19"/>
        <v>17</v>
      </c>
      <c r="BD21" s="69">
        <f t="shared" si="20"/>
        <v>19</v>
      </c>
      <c r="BE21" s="26">
        <f>_xlfn.RANK.EQ(BB21,$BB$4:$BB$93,)+COUNTIF($BB$4:BB21,BB21)-1</f>
        <v>19</v>
      </c>
    </row>
    <row r="22" spans="1:57" x14ac:dyDescent="0.25">
      <c r="A22" s="26">
        <v>19</v>
      </c>
      <c r="B22" s="17">
        <f t="shared" si="2"/>
        <v>19</v>
      </c>
      <c r="C22" s="101" t="str">
        <f t="shared" si="0"/>
        <v>Rene Rau</v>
      </c>
      <c r="D22" s="28" t="str">
        <f t="shared" si="3"/>
        <v>Skala</v>
      </c>
      <c r="E22" s="60">
        <f t="shared" si="4"/>
        <v>0</v>
      </c>
      <c r="F22" s="61">
        <f t="shared" si="5"/>
        <v>0</v>
      </c>
      <c r="G22" s="62">
        <f t="shared" si="6"/>
        <v>0</v>
      </c>
      <c r="H22" s="61">
        <f t="shared" si="7"/>
        <v>0</v>
      </c>
      <c r="I22" s="60">
        <f t="shared" si="8"/>
        <v>0</v>
      </c>
      <c r="J22" s="61">
        <f t="shared" si="9"/>
        <v>0</v>
      </c>
      <c r="K22" s="60">
        <f t="shared" si="10"/>
        <v>0</v>
      </c>
      <c r="L22" s="61">
        <f t="shared" si="11"/>
        <v>0</v>
      </c>
      <c r="M22" s="72">
        <f t="shared" si="12"/>
        <v>0</v>
      </c>
      <c r="N22" s="73">
        <f t="shared" si="13"/>
        <v>0</v>
      </c>
      <c r="O22" s="24">
        <f t="shared" si="14"/>
        <v>19</v>
      </c>
      <c r="P22" s="18"/>
      <c r="Q22" s="74"/>
      <c r="AD22" s="26">
        <v>21</v>
      </c>
      <c r="AE22" s="26"/>
      <c r="AF22" s="26">
        <f>IF(Kopā!F22=$R$3,Kopā!A22,"")</f>
        <v>19</v>
      </c>
      <c r="AG22" s="26" t="str">
        <f>_xlfn.IFNA(VLOOKUP(AF22,Kopā!$A$4:$G$203,7,),"")</f>
        <v>Hm</v>
      </c>
      <c r="AH22" s="26" t="str">
        <f t="shared" si="1"/>
        <v/>
      </c>
      <c r="AI22" s="26" cm="1">
        <f t="array" ref="AI22">IFERROR(SMALL(IF((COUNTIF($AI$3:AI21, $AH$4:$AH$203)=0)*ISNUMBER($AH$4:$AH$203), $AH$4:$AH$203, "A"), 1),INDEX($AH$4:$AH$203, MATCH(SMALL(IF(ISTEXT($AH$4:$AH$203)*(COUNTIF(AI$3:$AI21,$AH$4:$AH$203)=0), COUNTIF($AH$4:$AH$203, "&lt;"&amp;$AH$4:$AH$203), ""),1),IF(ISTEXT($AH$4:$AH$203), COUNTIF($AH$4:$AH$203, "&lt;"&amp;$AH$4:$AH$203), ""), 0)))</f>
        <v>103</v>
      </c>
      <c r="AJ22" s="26"/>
      <c r="AK22" s="26"/>
      <c r="AL22" s="26">
        <f t="shared" si="15"/>
        <v>4</v>
      </c>
      <c r="AM22" s="26">
        <f t="shared" si="16"/>
        <v>103</v>
      </c>
      <c r="AN22" s="26">
        <v>19</v>
      </c>
      <c r="AO22" s="67">
        <f t="shared" si="17"/>
        <v>19</v>
      </c>
      <c r="AP22" s="26" t="str">
        <f>_xlfn.IFNA(VLOOKUP(AM22,Kopā!$A$4:$Q$203,2,),"")</f>
        <v>Timurs Stepanovs</v>
      </c>
      <c r="AQ22" s="68" t="str">
        <f>_xlfn.IFNA(VLOOKUP(AM22,Kopā!$A$4:$Q$203,3,),"")</f>
        <v>Traverss</v>
      </c>
      <c r="AR22" s="79">
        <f>_xlfn.IFNA(VLOOKUP(AM22,Kopā!$A$4:$Q$203,8,),"")</f>
        <v>10</v>
      </c>
      <c r="AS22" s="80">
        <f>_xlfn.IFNA(VLOOKUP(AM22,Kopā!$A$4:$Q$203,9,),"")</f>
        <v>3.983796296296296E-4</v>
      </c>
      <c r="AT22" s="79">
        <f>_xlfn.IFNA(VLOOKUP(AM22,Kopā!$A$4:$Q$203,10,),"")</f>
        <v>10</v>
      </c>
      <c r="AU22" s="80">
        <f>_xlfn.IFNA(VLOOKUP(AM22,Kopā!$A$4:$Q$203,11,),"")</f>
        <v>4.8611111111111104E-4</v>
      </c>
      <c r="AV22" s="79">
        <f>_xlfn.IFNA(VLOOKUP(AM22,Kopā!$A$4:$Q$203,12,),"")</f>
        <v>10</v>
      </c>
      <c r="AW22" s="80">
        <f>_xlfn.IFNA(VLOOKUP(AM22,Kopā!$A$4:$Q$203,13,),"")</f>
        <v>9.2592592592592585E-4</v>
      </c>
      <c r="AX22" s="79">
        <f>_xlfn.IFNA(VLOOKUP(AM22,Kopā!$A$4:$Q$203,14,),"")</f>
        <v>9</v>
      </c>
      <c r="AY22" s="80">
        <f>_xlfn.IFNA(VLOOKUP(AM22,Kopā!$A$4:$Q$203,15,),"")</f>
        <v>7.407407407407407E-4</v>
      </c>
      <c r="AZ22" s="81">
        <f>_xlfn.IFNA(VLOOKUP(AM22,Kopā!$A$4:$Q$203,16,),"")</f>
        <v>39</v>
      </c>
      <c r="BA22" s="80">
        <f>_xlfn.IFNA(VLOOKUP(AM22,Kopā!$A$4:$Q$203,17,),"")</f>
        <v>2.5511574074074069E-3</v>
      </c>
      <c r="BB22" s="26">
        <f t="shared" si="18"/>
        <v>16</v>
      </c>
      <c r="BC22" s="26">
        <f t="shared" si="19"/>
        <v>11</v>
      </c>
      <c r="BD22" s="69">
        <f t="shared" si="20"/>
        <v>4</v>
      </c>
      <c r="BE22" s="26">
        <f>_xlfn.RANK.EQ(BB22,$BB$4:$BB$93,)+COUNTIF($BB$4:BB22,BB22)-1</f>
        <v>4</v>
      </c>
    </row>
    <row r="23" spans="1:57" x14ac:dyDescent="0.25">
      <c r="A23" s="26">
        <v>20</v>
      </c>
      <c r="B23" s="104" t="str">
        <f t="shared" si="2"/>
        <v/>
      </c>
      <c r="C23" s="105" t="str">
        <f t="shared" si="0"/>
        <v/>
      </c>
      <c r="D23" s="106" t="str">
        <f t="shared" si="3"/>
        <v/>
      </c>
      <c r="E23" s="107" t="str">
        <f t="shared" si="4"/>
        <v/>
      </c>
      <c r="F23" s="108" t="str">
        <f t="shared" si="5"/>
        <v/>
      </c>
      <c r="G23" s="109" t="str">
        <f t="shared" si="6"/>
        <v/>
      </c>
      <c r="H23" s="108" t="str">
        <f t="shared" si="7"/>
        <v/>
      </c>
      <c r="I23" s="107" t="str">
        <f t="shared" si="8"/>
        <v/>
      </c>
      <c r="J23" s="108" t="str">
        <f t="shared" si="9"/>
        <v/>
      </c>
      <c r="K23" s="107" t="str">
        <f t="shared" si="10"/>
        <v/>
      </c>
      <c r="L23" s="108" t="str">
        <f t="shared" si="11"/>
        <v/>
      </c>
      <c r="M23" s="110" t="str">
        <f t="shared" si="12"/>
        <v/>
      </c>
      <c r="N23" s="111" t="str">
        <f t="shared" si="13"/>
        <v/>
      </c>
      <c r="O23" s="112" t="str">
        <f t="shared" si="14"/>
        <v/>
      </c>
      <c r="P23" s="113"/>
      <c r="Q23" s="74"/>
      <c r="AD23" s="26">
        <v>22</v>
      </c>
      <c r="AE23" s="26"/>
      <c r="AF23" s="26">
        <f>IF(Kopā!F23=$R$3,Kopā!A23,"")</f>
        <v>20</v>
      </c>
      <c r="AG23" s="26" t="str">
        <f>_xlfn.IFNA(VLOOKUP(AF23,Kopā!$A$4:$G$203,7,),"")</f>
        <v>E</v>
      </c>
      <c r="AH23" s="26" t="str">
        <f t="shared" si="1"/>
        <v/>
      </c>
      <c r="AI23" s="26" t="e" cm="1">
        <f t="array" ref="AI23">IFERROR(SMALL(IF((COUNTIF($AI$3:AI22, $AH$4:$AH$203)=0)*ISNUMBER($AH$4:$AH$203), $AH$4:$AH$203, "A"), 1),INDEX($AH$4:$AH$203, MATCH(SMALL(IF(ISTEXT($AH$4:$AH$203)*(COUNTIF(AI$3:$AI22,$AH$4:$AH$203)=0), COUNTIF($AH$4:$AH$203, "&lt;"&amp;$AH$4:$AH$203), ""),1),IF(ISTEXT($AH$4:$AH$203), COUNTIF($AH$4:$AH$203, "&lt;"&amp;$AH$4:$AH$203), ""), 0)))</f>
        <v>#NUM!</v>
      </c>
      <c r="AJ23" s="26"/>
      <c r="AK23" s="26"/>
      <c r="AL23" s="26" t="str">
        <f t="shared" si="15"/>
        <v/>
      </c>
      <c r="AM23" s="26" t="str">
        <f t="shared" si="16"/>
        <v/>
      </c>
      <c r="AN23" s="26">
        <v>20</v>
      </c>
      <c r="AO23" s="67" t="str">
        <f t="shared" si="17"/>
        <v/>
      </c>
      <c r="AP23" s="26" t="str">
        <f>_xlfn.IFNA(VLOOKUP(AM23,Kopā!$A$4:$Q$203,2,),"")</f>
        <v/>
      </c>
      <c r="AQ23" s="68" t="str">
        <f>_xlfn.IFNA(VLOOKUP(AM23,Kopā!$A$4:$Q$203,3,),"")</f>
        <v/>
      </c>
      <c r="AR23" s="79" t="str">
        <f>_xlfn.IFNA(VLOOKUP(AM23,Kopā!$A$4:$Q$203,8,),"")</f>
        <v/>
      </c>
      <c r="AS23" s="80" t="str">
        <f>_xlfn.IFNA(VLOOKUP(AM23,Kopā!$A$4:$Q$203,9,),"")</f>
        <v/>
      </c>
      <c r="AT23" s="79" t="str">
        <f>_xlfn.IFNA(VLOOKUP(AM23,Kopā!$A$4:$Q$203,10,),"")</f>
        <v/>
      </c>
      <c r="AU23" s="80" t="str">
        <f>_xlfn.IFNA(VLOOKUP(AM23,Kopā!$A$4:$Q$203,11,),"")</f>
        <v/>
      </c>
      <c r="AV23" s="79" t="str">
        <f>_xlfn.IFNA(VLOOKUP(AM23,Kopā!$A$4:$Q$203,12,),"")</f>
        <v/>
      </c>
      <c r="AW23" s="80" t="str">
        <f>_xlfn.IFNA(VLOOKUP(AM23,Kopā!$A$4:$Q$203,13,),"")</f>
        <v/>
      </c>
      <c r="AX23" s="79" t="str">
        <f>_xlfn.IFNA(VLOOKUP(AM23,Kopā!$A$4:$Q$203,14,),"")</f>
        <v/>
      </c>
      <c r="AY23" s="80" t="str">
        <f>_xlfn.IFNA(VLOOKUP(AM23,Kopā!$A$4:$Q$203,15,),"")</f>
        <v/>
      </c>
      <c r="AZ23" s="81" t="str">
        <f>_xlfn.IFNA(VLOOKUP(AM23,Kopā!$A$4:$Q$203,16,),"")</f>
        <v/>
      </c>
      <c r="BA23" s="80" t="str">
        <f>_xlfn.IFNA(VLOOKUP(AM23,Kopā!$A$4:$Q$203,17,),"")</f>
        <v/>
      </c>
      <c r="BB23" s="26" t="str">
        <f t="shared" si="18"/>
        <v/>
      </c>
      <c r="BC23" s="26" t="str">
        <f t="shared" si="19"/>
        <v/>
      </c>
      <c r="BD23" s="69" t="str">
        <f t="shared" si="20"/>
        <v/>
      </c>
      <c r="BE23" s="26" t="e">
        <f>_xlfn.RANK.EQ(BB23,$BB$4:$BB$93,)+COUNTIF($BB$4:BB23,BB23)-1</f>
        <v>#VALUE!</v>
      </c>
    </row>
    <row r="24" spans="1:57" x14ac:dyDescent="0.25">
      <c r="A24" s="26">
        <v>21</v>
      </c>
      <c r="B24" s="17" t="str">
        <f t="shared" si="2"/>
        <v/>
      </c>
      <c r="C24" s="101" t="str">
        <f t="shared" si="0"/>
        <v/>
      </c>
      <c r="D24" s="28" t="str">
        <f t="shared" si="3"/>
        <v/>
      </c>
      <c r="E24" s="60" t="str">
        <f t="shared" si="4"/>
        <v/>
      </c>
      <c r="F24" s="61" t="str">
        <f t="shared" si="5"/>
        <v/>
      </c>
      <c r="G24" s="62" t="str">
        <f t="shared" si="6"/>
        <v/>
      </c>
      <c r="H24" s="61" t="str">
        <f t="shared" si="7"/>
        <v/>
      </c>
      <c r="I24" s="60" t="str">
        <f t="shared" si="8"/>
        <v/>
      </c>
      <c r="J24" s="61" t="str">
        <f t="shared" si="9"/>
        <v/>
      </c>
      <c r="K24" s="60" t="str">
        <f t="shared" si="10"/>
        <v/>
      </c>
      <c r="L24" s="61" t="str">
        <f t="shared" si="11"/>
        <v/>
      </c>
      <c r="M24" s="72" t="str">
        <f t="shared" si="12"/>
        <v/>
      </c>
      <c r="N24" s="73" t="str">
        <f t="shared" si="13"/>
        <v/>
      </c>
      <c r="O24" s="24" t="str">
        <f t="shared" si="14"/>
        <v/>
      </c>
      <c r="P24" s="18"/>
      <c r="Q24" s="74"/>
      <c r="AD24" s="26">
        <v>23</v>
      </c>
      <c r="AE24" s="26"/>
      <c r="AF24" s="26" t="str">
        <f>IF(Kopā!F24=$R$3,Kopā!A24,"")</f>
        <v/>
      </c>
      <c r="AG24" s="26" t="str">
        <f>_xlfn.IFNA(VLOOKUP(AF24,Kopā!$A$4:$G$203,7,),"")</f>
        <v/>
      </c>
      <c r="AH24" s="26" t="str">
        <f t="shared" si="1"/>
        <v/>
      </c>
      <c r="AI24" s="26" t="e" cm="1">
        <f t="array" ref="AI24">IFERROR(SMALL(IF((COUNTIF($AI$3:AI23, $AH$4:$AH$203)=0)*ISNUMBER($AH$4:$AH$203), $AH$4:$AH$203, "A"), 1),INDEX($AH$4:$AH$203, MATCH(SMALL(IF(ISTEXT($AH$4:$AH$203)*(COUNTIF(AI$3:$AI23,$AH$4:$AH$203)=0), COUNTIF($AH$4:$AH$203, "&lt;"&amp;$AH$4:$AH$203), ""),1),IF(ISTEXT($AH$4:$AH$203), COUNTIF($AH$4:$AH$203, "&lt;"&amp;$AH$4:$AH$203), ""), 0)))</f>
        <v>#NUM!</v>
      </c>
      <c r="AJ24" s="26"/>
      <c r="AK24" s="26"/>
      <c r="AL24" s="26" t="str">
        <f t="shared" si="15"/>
        <v/>
      </c>
      <c r="AM24" s="26" t="str">
        <f t="shared" si="16"/>
        <v/>
      </c>
      <c r="AN24" s="26">
        <v>21</v>
      </c>
      <c r="AO24" s="67" t="str">
        <f t="shared" si="17"/>
        <v/>
      </c>
      <c r="AP24" s="26" t="str">
        <f>_xlfn.IFNA(VLOOKUP(AM24,Kopā!$A$4:$Q$203,2,),"")</f>
        <v/>
      </c>
      <c r="AQ24" s="68" t="str">
        <f>_xlfn.IFNA(VLOOKUP(AM24,Kopā!$A$4:$Q$203,3,),"")</f>
        <v/>
      </c>
      <c r="AR24" s="79" t="str">
        <f>_xlfn.IFNA(VLOOKUP(AM24,Kopā!$A$4:$Q$203,8,),"")</f>
        <v/>
      </c>
      <c r="AS24" s="80" t="str">
        <f>_xlfn.IFNA(VLOOKUP(AM24,Kopā!$A$4:$Q$203,9,),"")</f>
        <v/>
      </c>
      <c r="AT24" s="79" t="str">
        <f>_xlfn.IFNA(VLOOKUP(AM24,Kopā!$A$4:$Q$203,10,),"")</f>
        <v/>
      </c>
      <c r="AU24" s="80" t="str">
        <f>_xlfn.IFNA(VLOOKUP(AM24,Kopā!$A$4:$Q$203,11,),"")</f>
        <v/>
      </c>
      <c r="AV24" s="79" t="str">
        <f>_xlfn.IFNA(VLOOKUP(AM24,Kopā!$A$4:$Q$203,12,),"")</f>
        <v/>
      </c>
      <c r="AW24" s="80" t="str">
        <f>_xlfn.IFNA(VLOOKUP(AM24,Kopā!$A$4:$Q$203,13,),"")</f>
        <v/>
      </c>
      <c r="AX24" s="79" t="str">
        <f>_xlfn.IFNA(VLOOKUP(AM24,Kopā!$A$4:$Q$203,14,),"")</f>
        <v/>
      </c>
      <c r="AY24" s="80" t="str">
        <f>_xlfn.IFNA(VLOOKUP(AM24,Kopā!$A$4:$Q$203,15,),"")</f>
        <v/>
      </c>
      <c r="AZ24" s="81" t="str">
        <f>_xlfn.IFNA(VLOOKUP(AM24,Kopā!$A$4:$Q$203,16,),"")</f>
        <v/>
      </c>
      <c r="BA24" s="80" t="str">
        <f>_xlfn.IFNA(VLOOKUP(AM24,Kopā!$A$4:$Q$203,17,),"")</f>
        <v/>
      </c>
      <c r="BB24" s="26" t="str">
        <f t="shared" si="18"/>
        <v/>
      </c>
      <c r="BC24" s="26" t="str">
        <f t="shared" si="19"/>
        <v/>
      </c>
      <c r="BD24" s="69" t="str">
        <f t="shared" si="20"/>
        <v/>
      </c>
      <c r="BE24" s="26" t="e">
        <f>_xlfn.RANK.EQ(BB24,$BB$4:$BB$93,)+COUNTIF($BB$4:BB24,BB24)-1</f>
        <v>#VALUE!</v>
      </c>
    </row>
    <row r="25" spans="1:57" x14ac:dyDescent="0.25">
      <c r="A25" s="26">
        <v>22</v>
      </c>
      <c r="B25" s="104" t="str">
        <f t="shared" si="2"/>
        <v/>
      </c>
      <c r="C25" s="105" t="str">
        <f t="shared" si="0"/>
        <v/>
      </c>
      <c r="D25" s="106" t="str">
        <f t="shared" si="3"/>
        <v/>
      </c>
      <c r="E25" s="107" t="str">
        <f t="shared" si="4"/>
        <v/>
      </c>
      <c r="F25" s="108" t="str">
        <f t="shared" si="5"/>
        <v/>
      </c>
      <c r="G25" s="109" t="str">
        <f t="shared" si="6"/>
        <v/>
      </c>
      <c r="H25" s="108" t="str">
        <f t="shared" si="7"/>
        <v/>
      </c>
      <c r="I25" s="107" t="str">
        <f t="shared" si="8"/>
        <v/>
      </c>
      <c r="J25" s="108" t="str">
        <f t="shared" si="9"/>
        <v/>
      </c>
      <c r="K25" s="107" t="str">
        <f t="shared" si="10"/>
        <v/>
      </c>
      <c r="L25" s="108" t="str">
        <f t="shared" si="11"/>
        <v/>
      </c>
      <c r="M25" s="110" t="str">
        <f t="shared" si="12"/>
        <v/>
      </c>
      <c r="N25" s="111" t="str">
        <f t="shared" si="13"/>
        <v/>
      </c>
      <c r="O25" s="112" t="str">
        <f t="shared" si="14"/>
        <v/>
      </c>
      <c r="P25" s="113"/>
      <c r="Q25" s="74"/>
      <c r="AD25" s="26">
        <v>24</v>
      </c>
      <c r="AE25" s="26"/>
      <c r="AF25" s="26">
        <f>IF(Kopā!F25=$R$3,Kopā!A25,"")</f>
        <v>22</v>
      </c>
      <c r="AG25" s="26" t="str">
        <f>_xlfn.IFNA(VLOOKUP(AF25,Kopā!$A$4:$G$203,7,),"")</f>
        <v>E</v>
      </c>
      <c r="AH25" s="26" t="str">
        <f t="shared" si="1"/>
        <v/>
      </c>
      <c r="AI25" s="26" t="e" cm="1">
        <f t="array" ref="AI25">IFERROR(SMALL(IF((COUNTIF($AI$3:AI24, $AH$4:$AH$203)=0)*ISNUMBER($AH$4:$AH$203), $AH$4:$AH$203, "A"), 1),INDEX($AH$4:$AH$203, MATCH(SMALL(IF(ISTEXT($AH$4:$AH$203)*(COUNTIF(AI$3:$AI24,$AH$4:$AH$203)=0), COUNTIF($AH$4:$AH$203, "&lt;"&amp;$AH$4:$AH$203), ""),1),IF(ISTEXT($AH$4:$AH$203), COUNTIF($AH$4:$AH$203, "&lt;"&amp;$AH$4:$AH$203), ""), 0)))</f>
        <v>#NUM!</v>
      </c>
      <c r="AJ25" s="26"/>
      <c r="AK25" s="26"/>
      <c r="AL25" s="26" t="str">
        <f t="shared" si="15"/>
        <v/>
      </c>
      <c r="AM25" s="26" t="str">
        <f t="shared" si="16"/>
        <v/>
      </c>
      <c r="AN25" s="26">
        <v>22</v>
      </c>
      <c r="AO25" s="67" t="str">
        <f t="shared" si="17"/>
        <v/>
      </c>
      <c r="AP25" s="26" t="str">
        <f>_xlfn.IFNA(VLOOKUP(AM25,Kopā!$A$4:$Q$203,2,),"")</f>
        <v/>
      </c>
      <c r="AQ25" s="68" t="str">
        <f>_xlfn.IFNA(VLOOKUP(AM25,Kopā!$A$4:$Q$203,3,),"")</f>
        <v/>
      </c>
      <c r="AR25" s="79" t="str">
        <f>_xlfn.IFNA(VLOOKUP(AM25,Kopā!$A$4:$Q$203,8,),"")</f>
        <v/>
      </c>
      <c r="AS25" s="80" t="str">
        <f>_xlfn.IFNA(VLOOKUP(AM25,Kopā!$A$4:$Q$203,9,),"")</f>
        <v/>
      </c>
      <c r="AT25" s="79" t="str">
        <f>_xlfn.IFNA(VLOOKUP(AM25,Kopā!$A$4:$Q$203,10,),"")</f>
        <v/>
      </c>
      <c r="AU25" s="80" t="str">
        <f>_xlfn.IFNA(VLOOKUP(AM25,Kopā!$A$4:$Q$203,11,),"")</f>
        <v/>
      </c>
      <c r="AV25" s="79" t="str">
        <f>_xlfn.IFNA(VLOOKUP(AM25,Kopā!$A$4:$Q$203,12,),"")</f>
        <v/>
      </c>
      <c r="AW25" s="80" t="str">
        <f>_xlfn.IFNA(VLOOKUP(AM25,Kopā!$A$4:$Q$203,13,),"")</f>
        <v/>
      </c>
      <c r="AX25" s="79" t="str">
        <f>_xlfn.IFNA(VLOOKUP(AM25,Kopā!$A$4:$Q$203,14,),"")</f>
        <v/>
      </c>
      <c r="AY25" s="80" t="str">
        <f>_xlfn.IFNA(VLOOKUP(AM25,Kopā!$A$4:$Q$203,15,),"")</f>
        <v/>
      </c>
      <c r="AZ25" s="81" t="str">
        <f>_xlfn.IFNA(VLOOKUP(AM25,Kopā!$A$4:$Q$203,16,),"")</f>
        <v/>
      </c>
      <c r="BA25" s="80" t="str">
        <f>_xlfn.IFNA(VLOOKUP(AM25,Kopā!$A$4:$Q$203,17,),"")</f>
        <v/>
      </c>
      <c r="BB25" s="26" t="str">
        <f t="shared" si="18"/>
        <v/>
      </c>
      <c r="BC25" s="26" t="str">
        <f t="shared" si="19"/>
        <v/>
      </c>
      <c r="BD25" s="69" t="str">
        <f t="shared" si="20"/>
        <v/>
      </c>
      <c r="BE25" s="26" t="e">
        <f>_xlfn.RANK.EQ(BB25,$BB$4:$BB$93,)+COUNTIF($BB$4:BB25,BB25)-1</f>
        <v>#VALUE!</v>
      </c>
    </row>
    <row r="26" spans="1:57" x14ac:dyDescent="0.25">
      <c r="A26" s="26">
        <v>23</v>
      </c>
      <c r="B26" s="17" t="str">
        <f t="shared" si="2"/>
        <v/>
      </c>
      <c r="C26" s="101" t="str">
        <f t="shared" si="0"/>
        <v/>
      </c>
      <c r="D26" s="28" t="str">
        <f t="shared" si="3"/>
        <v/>
      </c>
      <c r="E26" s="60" t="str">
        <f t="shared" si="4"/>
        <v/>
      </c>
      <c r="F26" s="61" t="str">
        <f t="shared" si="5"/>
        <v/>
      </c>
      <c r="G26" s="62" t="str">
        <f t="shared" si="6"/>
        <v/>
      </c>
      <c r="H26" s="61" t="str">
        <f t="shared" si="7"/>
        <v/>
      </c>
      <c r="I26" s="60" t="str">
        <f t="shared" si="8"/>
        <v/>
      </c>
      <c r="J26" s="61" t="str">
        <f t="shared" si="9"/>
        <v/>
      </c>
      <c r="K26" s="60" t="str">
        <f t="shared" si="10"/>
        <v/>
      </c>
      <c r="L26" s="61" t="str">
        <f t="shared" si="11"/>
        <v/>
      </c>
      <c r="M26" s="72" t="str">
        <f t="shared" si="12"/>
        <v/>
      </c>
      <c r="N26" s="73" t="str">
        <f t="shared" si="13"/>
        <v/>
      </c>
      <c r="O26" s="24" t="str">
        <f t="shared" si="14"/>
        <v/>
      </c>
      <c r="P26" s="18"/>
      <c r="Q26" s="74"/>
      <c r="AD26" s="26">
        <v>25</v>
      </c>
      <c r="AE26" s="26"/>
      <c r="AF26" s="26">
        <f>IF(Kopā!F26=$R$3,Kopā!A26,"")</f>
        <v>23</v>
      </c>
      <c r="AG26" s="26" t="str">
        <f>_xlfn.IFNA(VLOOKUP(AF26,Kopā!$A$4:$G$203,7,),"")</f>
        <v>Hm</v>
      </c>
      <c r="AH26" s="26" t="str">
        <f t="shared" si="1"/>
        <v/>
      </c>
      <c r="AI26" s="26" t="e" cm="1">
        <f t="array" ref="AI26">IFERROR(SMALL(IF((COUNTIF($AI$3:AI25, $AH$4:$AH$203)=0)*ISNUMBER($AH$4:$AH$203), $AH$4:$AH$203, "A"), 1),INDEX($AH$4:$AH$203, MATCH(SMALL(IF(ISTEXT($AH$4:$AH$203)*(COUNTIF(AI$3:$AI25,$AH$4:$AH$203)=0), COUNTIF($AH$4:$AH$203, "&lt;"&amp;$AH$4:$AH$203), ""),1),IF(ISTEXT($AH$4:$AH$203), COUNTIF($AH$4:$AH$203, "&lt;"&amp;$AH$4:$AH$203), ""), 0)))</f>
        <v>#NUM!</v>
      </c>
      <c r="AJ26" s="26"/>
      <c r="AK26" s="26"/>
      <c r="AL26" s="26" t="str">
        <f t="shared" si="15"/>
        <v/>
      </c>
      <c r="AM26" s="26" t="str">
        <f t="shared" si="16"/>
        <v/>
      </c>
      <c r="AN26" s="26">
        <v>23</v>
      </c>
      <c r="AO26" s="67" t="str">
        <f t="shared" si="17"/>
        <v/>
      </c>
      <c r="AP26" s="26" t="str">
        <f>_xlfn.IFNA(VLOOKUP(AM26,Kopā!$A$4:$Q$203,2,),"")</f>
        <v/>
      </c>
      <c r="AQ26" s="68" t="str">
        <f>_xlfn.IFNA(VLOOKUP(AM26,Kopā!$A$4:$Q$203,3,),"")</f>
        <v/>
      </c>
      <c r="AR26" s="79" t="str">
        <f>_xlfn.IFNA(VLOOKUP(AM26,Kopā!$A$4:$Q$203,8,),"")</f>
        <v/>
      </c>
      <c r="AS26" s="80" t="str">
        <f>_xlfn.IFNA(VLOOKUP(AM26,Kopā!$A$4:$Q$203,9,),"")</f>
        <v/>
      </c>
      <c r="AT26" s="79" t="str">
        <f>_xlfn.IFNA(VLOOKUP(AM26,Kopā!$A$4:$Q$203,10,),"")</f>
        <v/>
      </c>
      <c r="AU26" s="80" t="str">
        <f>_xlfn.IFNA(VLOOKUP(AM26,Kopā!$A$4:$Q$203,11,),"")</f>
        <v/>
      </c>
      <c r="AV26" s="79" t="str">
        <f>_xlfn.IFNA(VLOOKUP(AM26,Kopā!$A$4:$Q$203,12,),"")</f>
        <v/>
      </c>
      <c r="AW26" s="80" t="str">
        <f>_xlfn.IFNA(VLOOKUP(AM26,Kopā!$A$4:$Q$203,13,),"")</f>
        <v/>
      </c>
      <c r="AX26" s="79" t="str">
        <f>_xlfn.IFNA(VLOOKUP(AM26,Kopā!$A$4:$Q$203,14,),"")</f>
        <v/>
      </c>
      <c r="AY26" s="80" t="str">
        <f>_xlfn.IFNA(VLOOKUP(AM26,Kopā!$A$4:$Q$203,15,),"")</f>
        <v/>
      </c>
      <c r="AZ26" s="81" t="str">
        <f>_xlfn.IFNA(VLOOKUP(AM26,Kopā!$A$4:$Q$203,16,),"")</f>
        <v/>
      </c>
      <c r="BA26" s="80" t="str">
        <f>_xlfn.IFNA(VLOOKUP(AM26,Kopā!$A$4:$Q$203,17,),"")</f>
        <v/>
      </c>
      <c r="BB26" s="26" t="str">
        <f t="shared" si="18"/>
        <v/>
      </c>
      <c r="BC26" s="26" t="str">
        <f t="shared" si="19"/>
        <v/>
      </c>
      <c r="BD26" s="69" t="str">
        <f t="shared" si="20"/>
        <v/>
      </c>
      <c r="BE26" s="26" t="e">
        <f>_xlfn.RANK.EQ(BB26,$BB$4:$BB$93,)+COUNTIF($BB$4:BB26,BB26)-1</f>
        <v>#VALUE!</v>
      </c>
    </row>
    <row r="27" spans="1:57" x14ac:dyDescent="0.25">
      <c r="A27" s="26">
        <v>24</v>
      </c>
      <c r="B27" s="104" t="str">
        <f t="shared" si="2"/>
        <v/>
      </c>
      <c r="C27" s="105" t="str">
        <f t="shared" si="0"/>
        <v/>
      </c>
      <c r="D27" s="106" t="str">
        <f t="shared" si="3"/>
        <v/>
      </c>
      <c r="E27" s="107" t="str">
        <f t="shared" si="4"/>
        <v/>
      </c>
      <c r="F27" s="108" t="str">
        <f t="shared" si="5"/>
        <v/>
      </c>
      <c r="G27" s="109" t="str">
        <f t="shared" si="6"/>
        <v/>
      </c>
      <c r="H27" s="108" t="str">
        <f t="shared" si="7"/>
        <v/>
      </c>
      <c r="I27" s="107" t="str">
        <f t="shared" si="8"/>
        <v/>
      </c>
      <c r="J27" s="108" t="str">
        <f t="shared" si="9"/>
        <v/>
      </c>
      <c r="K27" s="107" t="str">
        <f t="shared" si="10"/>
        <v/>
      </c>
      <c r="L27" s="108" t="str">
        <f t="shared" si="11"/>
        <v/>
      </c>
      <c r="M27" s="110" t="str">
        <f t="shared" si="12"/>
        <v/>
      </c>
      <c r="N27" s="111" t="str">
        <f t="shared" si="13"/>
        <v/>
      </c>
      <c r="O27" s="112" t="str">
        <f t="shared" si="14"/>
        <v/>
      </c>
      <c r="P27" s="113"/>
      <c r="Q27" s="74"/>
      <c r="AD27" s="26">
        <v>26</v>
      </c>
      <c r="AE27" s="26"/>
      <c r="AF27" s="26" t="str">
        <f>IF(Kopā!F27=$R$3,Kopā!A27,"")</f>
        <v/>
      </c>
      <c r="AG27" s="26" t="str">
        <f>_xlfn.IFNA(VLOOKUP(AF27,Kopā!$A$4:$G$203,7,),"")</f>
        <v/>
      </c>
      <c r="AH27" s="26" t="str">
        <f t="shared" si="1"/>
        <v/>
      </c>
      <c r="AI27" s="26" t="e" cm="1">
        <f t="array" ref="AI27">IFERROR(SMALL(IF((COUNTIF($AI$3:AI26, $AH$4:$AH$203)=0)*ISNUMBER($AH$4:$AH$203), $AH$4:$AH$203, "A"), 1),INDEX($AH$4:$AH$203, MATCH(SMALL(IF(ISTEXT($AH$4:$AH$203)*(COUNTIF(AI$3:$AI26,$AH$4:$AH$203)=0), COUNTIF($AH$4:$AH$203, "&lt;"&amp;$AH$4:$AH$203), ""),1),IF(ISTEXT($AH$4:$AH$203), COUNTIF($AH$4:$AH$203, "&lt;"&amp;$AH$4:$AH$203), ""), 0)))</f>
        <v>#NUM!</v>
      </c>
      <c r="AJ27" s="26"/>
      <c r="AK27" s="26"/>
      <c r="AL27" s="26" t="str">
        <f t="shared" si="15"/>
        <v/>
      </c>
      <c r="AM27" s="26" t="str">
        <f t="shared" si="16"/>
        <v/>
      </c>
      <c r="AN27" s="26">
        <v>24</v>
      </c>
      <c r="AO27" s="67" t="str">
        <f t="shared" si="17"/>
        <v/>
      </c>
      <c r="AP27" s="26" t="str">
        <f>_xlfn.IFNA(VLOOKUP(AM27,Kopā!$A$4:$Q$203,2,),"")</f>
        <v/>
      </c>
      <c r="AQ27" s="68" t="str">
        <f>_xlfn.IFNA(VLOOKUP(AM27,Kopā!$A$4:$Q$203,3,),"")</f>
        <v/>
      </c>
      <c r="AR27" s="79" t="str">
        <f>_xlfn.IFNA(VLOOKUP(AM27,Kopā!$A$4:$Q$203,8,),"")</f>
        <v/>
      </c>
      <c r="AS27" s="80" t="str">
        <f>_xlfn.IFNA(VLOOKUP(AM27,Kopā!$A$4:$Q$203,9,),"")</f>
        <v/>
      </c>
      <c r="AT27" s="79" t="str">
        <f>_xlfn.IFNA(VLOOKUP(AM27,Kopā!$A$4:$Q$203,10,),"")</f>
        <v/>
      </c>
      <c r="AU27" s="80" t="str">
        <f>_xlfn.IFNA(VLOOKUP(AM27,Kopā!$A$4:$Q$203,11,),"")</f>
        <v/>
      </c>
      <c r="AV27" s="79" t="str">
        <f>_xlfn.IFNA(VLOOKUP(AM27,Kopā!$A$4:$Q$203,12,),"")</f>
        <v/>
      </c>
      <c r="AW27" s="80" t="str">
        <f>_xlfn.IFNA(VLOOKUP(AM27,Kopā!$A$4:$Q$203,13,),"")</f>
        <v/>
      </c>
      <c r="AX27" s="79" t="str">
        <f>_xlfn.IFNA(VLOOKUP(AM27,Kopā!$A$4:$Q$203,14,),"")</f>
        <v/>
      </c>
      <c r="AY27" s="80" t="str">
        <f>_xlfn.IFNA(VLOOKUP(AM27,Kopā!$A$4:$Q$203,15,),"")</f>
        <v/>
      </c>
      <c r="AZ27" s="81" t="str">
        <f>_xlfn.IFNA(VLOOKUP(AM27,Kopā!$A$4:$Q$203,16,),"")</f>
        <v/>
      </c>
      <c r="BA27" s="80" t="str">
        <f>_xlfn.IFNA(VLOOKUP(AM27,Kopā!$A$4:$Q$203,17,),"")</f>
        <v/>
      </c>
      <c r="BB27" s="26" t="str">
        <f t="shared" si="18"/>
        <v/>
      </c>
      <c r="BC27" s="26" t="str">
        <f t="shared" si="19"/>
        <v/>
      </c>
      <c r="BD27" s="69" t="str">
        <f t="shared" si="20"/>
        <v/>
      </c>
      <c r="BE27" s="26" t="e">
        <f>_xlfn.RANK.EQ(BB27,$BB$4:$BB$93,)+COUNTIF($BB$4:BB27,BB27)-1</f>
        <v>#VALUE!</v>
      </c>
    </row>
    <row r="28" spans="1:57" x14ac:dyDescent="0.25">
      <c r="A28" s="26">
        <v>25</v>
      </c>
      <c r="B28" s="17" t="str">
        <f t="shared" si="2"/>
        <v/>
      </c>
      <c r="C28" s="101" t="str">
        <f t="shared" si="0"/>
        <v/>
      </c>
      <c r="D28" s="28" t="str">
        <f t="shared" si="3"/>
        <v/>
      </c>
      <c r="E28" s="60" t="str">
        <f t="shared" si="4"/>
        <v/>
      </c>
      <c r="F28" s="61" t="str">
        <f t="shared" si="5"/>
        <v/>
      </c>
      <c r="G28" s="62" t="str">
        <f t="shared" si="6"/>
        <v/>
      </c>
      <c r="H28" s="61" t="str">
        <f t="shared" si="7"/>
        <v/>
      </c>
      <c r="I28" s="60" t="str">
        <f t="shared" si="8"/>
        <v/>
      </c>
      <c r="J28" s="61" t="str">
        <f t="shared" si="9"/>
        <v/>
      </c>
      <c r="K28" s="60" t="str">
        <f t="shared" si="10"/>
        <v/>
      </c>
      <c r="L28" s="61" t="str">
        <f t="shared" si="11"/>
        <v/>
      </c>
      <c r="M28" s="72" t="str">
        <f t="shared" si="12"/>
        <v/>
      </c>
      <c r="N28" s="73" t="str">
        <f t="shared" si="13"/>
        <v/>
      </c>
      <c r="O28" s="24" t="str">
        <f t="shared" si="14"/>
        <v/>
      </c>
      <c r="P28" s="18"/>
      <c r="Q28" s="74"/>
      <c r="AD28" s="26">
        <v>27</v>
      </c>
      <c r="AE28" s="26"/>
      <c r="AF28" s="26" t="str">
        <f>IF(Kopā!F28=$R$3,Kopā!A28,"")</f>
        <v/>
      </c>
      <c r="AG28" s="26" t="str">
        <f>_xlfn.IFNA(VLOOKUP(AF28,Kopā!$A$4:$G$203,7,),"")</f>
        <v/>
      </c>
      <c r="AH28" s="26" t="str">
        <f t="shared" si="1"/>
        <v/>
      </c>
      <c r="AI28" s="26" t="e" cm="1">
        <f t="array" ref="AI28">IFERROR(SMALL(IF((COUNTIF($AI$3:AI27, $AH$4:$AH$203)=0)*ISNUMBER($AH$4:$AH$203), $AH$4:$AH$203, "A"), 1),INDEX($AH$4:$AH$203, MATCH(SMALL(IF(ISTEXT($AH$4:$AH$203)*(COUNTIF(AI$3:$AI27,$AH$4:$AH$203)=0), COUNTIF($AH$4:$AH$203, "&lt;"&amp;$AH$4:$AH$203), ""),1),IF(ISTEXT($AH$4:$AH$203), COUNTIF($AH$4:$AH$203, "&lt;"&amp;$AH$4:$AH$203), ""), 0)))</f>
        <v>#NUM!</v>
      </c>
      <c r="AJ28" s="26"/>
      <c r="AK28" s="26"/>
      <c r="AL28" s="26" t="str">
        <f t="shared" si="15"/>
        <v/>
      </c>
      <c r="AM28" s="26" t="str">
        <f t="shared" si="16"/>
        <v/>
      </c>
      <c r="AN28" s="26">
        <v>25</v>
      </c>
      <c r="AO28" s="67" t="str">
        <f t="shared" si="17"/>
        <v/>
      </c>
      <c r="AP28" s="26" t="str">
        <f>_xlfn.IFNA(VLOOKUP(AM28,Kopā!$A$4:$Q$203,2,),"")</f>
        <v/>
      </c>
      <c r="AQ28" s="68" t="str">
        <f>_xlfn.IFNA(VLOOKUP(AM28,Kopā!$A$4:$Q$203,3,),"")</f>
        <v/>
      </c>
      <c r="AR28" s="79" t="str">
        <f>_xlfn.IFNA(VLOOKUP(AM28,Kopā!$A$4:$Q$203,8,),"")</f>
        <v/>
      </c>
      <c r="AS28" s="80" t="str">
        <f>_xlfn.IFNA(VLOOKUP(AM28,Kopā!$A$4:$Q$203,9,),"")</f>
        <v/>
      </c>
      <c r="AT28" s="79" t="str">
        <f>_xlfn.IFNA(VLOOKUP(AM28,Kopā!$A$4:$Q$203,10,),"")</f>
        <v/>
      </c>
      <c r="AU28" s="80" t="str">
        <f>_xlfn.IFNA(VLOOKUP(AM28,Kopā!$A$4:$Q$203,11,),"")</f>
        <v/>
      </c>
      <c r="AV28" s="79" t="str">
        <f>_xlfn.IFNA(VLOOKUP(AM28,Kopā!$A$4:$Q$203,12,),"")</f>
        <v/>
      </c>
      <c r="AW28" s="80" t="str">
        <f>_xlfn.IFNA(VLOOKUP(AM28,Kopā!$A$4:$Q$203,13,),"")</f>
        <v/>
      </c>
      <c r="AX28" s="79" t="str">
        <f>_xlfn.IFNA(VLOOKUP(AM28,Kopā!$A$4:$Q$203,14,),"")</f>
        <v/>
      </c>
      <c r="AY28" s="80" t="str">
        <f>_xlfn.IFNA(VLOOKUP(AM28,Kopā!$A$4:$Q$203,15,),"")</f>
        <v/>
      </c>
      <c r="AZ28" s="81" t="str">
        <f>_xlfn.IFNA(VLOOKUP(AM28,Kopā!$A$4:$Q$203,16,),"")</f>
        <v/>
      </c>
      <c r="BA28" s="80" t="str">
        <f>_xlfn.IFNA(VLOOKUP(AM28,Kopā!$A$4:$Q$203,17,),"")</f>
        <v/>
      </c>
      <c r="BB28" s="26" t="str">
        <f t="shared" si="18"/>
        <v/>
      </c>
      <c r="BC28" s="26" t="str">
        <f t="shared" si="19"/>
        <v/>
      </c>
      <c r="BD28" s="69" t="str">
        <f t="shared" si="20"/>
        <v/>
      </c>
      <c r="BE28" s="26" t="e">
        <f>_xlfn.RANK.EQ(BB28,$BB$4:$BB$93,)+COUNTIF($BB$4:BB28,BB28)-1</f>
        <v>#VALUE!</v>
      </c>
    </row>
    <row r="29" spans="1:57" x14ac:dyDescent="0.25">
      <c r="A29" s="26">
        <v>26</v>
      </c>
      <c r="B29" s="104" t="str">
        <f t="shared" si="2"/>
        <v/>
      </c>
      <c r="C29" s="105" t="str">
        <f t="shared" si="0"/>
        <v/>
      </c>
      <c r="D29" s="106" t="str">
        <f t="shared" si="3"/>
        <v/>
      </c>
      <c r="E29" s="107" t="str">
        <f t="shared" si="4"/>
        <v/>
      </c>
      <c r="F29" s="108" t="str">
        <f t="shared" si="5"/>
        <v/>
      </c>
      <c r="G29" s="109" t="str">
        <f t="shared" si="6"/>
        <v/>
      </c>
      <c r="H29" s="108" t="str">
        <f t="shared" si="7"/>
        <v/>
      </c>
      <c r="I29" s="107" t="str">
        <f t="shared" si="8"/>
        <v/>
      </c>
      <c r="J29" s="108" t="str">
        <f t="shared" si="9"/>
        <v/>
      </c>
      <c r="K29" s="107" t="str">
        <f t="shared" si="10"/>
        <v/>
      </c>
      <c r="L29" s="108" t="str">
        <f t="shared" si="11"/>
        <v/>
      </c>
      <c r="M29" s="110" t="str">
        <f t="shared" si="12"/>
        <v/>
      </c>
      <c r="N29" s="111" t="str">
        <f t="shared" si="13"/>
        <v/>
      </c>
      <c r="O29" s="112" t="str">
        <f t="shared" si="14"/>
        <v/>
      </c>
      <c r="P29" s="113"/>
      <c r="Q29" s="74"/>
      <c r="AD29" s="26">
        <v>28</v>
      </c>
      <c r="AE29" s="26"/>
      <c r="AF29" s="26" t="str">
        <f>IF(Kopā!F29=$R$3,Kopā!A29,"")</f>
        <v/>
      </c>
      <c r="AG29" s="26" t="str">
        <f>_xlfn.IFNA(VLOOKUP(AF29,Kopā!$A$4:$G$203,7,),"")</f>
        <v/>
      </c>
      <c r="AH29" s="26" t="str">
        <f t="shared" si="1"/>
        <v/>
      </c>
      <c r="AI29" s="26" t="e" cm="1">
        <f t="array" ref="AI29">IFERROR(SMALL(IF((COUNTIF($AI$3:AI28, $AH$4:$AH$203)=0)*ISNUMBER($AH$4:$AH$203), $AH$4:$AH$203, "A"), 1),INDEX($AH$4:$AH$203, MATCH(SMALL(IF(ISTEXT($AH$4:$AH$203)*(COUNTIF(AI$3:$AI28,$AH$4:$AH$203)=0), COUNTIF($AH$4:$AH$203, "&lt;"&amp;$AH$4:$AH$203), ""),1),IF(ISTEXT($AH$4:$AH$203), COUNTIF($AH$4:$AH$203, "&lt;"&amp;$AH$4:$AH$203), ""), 0)))</f>
        <v>#NUM!</v>
      </c>
      <c r="AJ29" s="26"/>
      <c r="AK29" s="26"/>
      <c r="AL29" s="26" t="str">
        <f t="shared" si="15"/>
        <v/>
      </c>
      <c r="AM29" s="26" t="str">
        <f t="shared" si="16"/>
        <v/>
      </c>
      <c r="AN29" s="26">
        <v>26</v>
      </c>
      <c r="AO29" s="67" t="str">
        <f t="shared" si="17"/>
        <v/>
      </c>
      <c r="AP29" s="26" t="str">
        <f>_xlfn.IFNA(VLOOKUP(AM29,Kopā!$A$4:$Q$203,2,),"")</f>
        <v/>
      </c>
      <c r="AQ29" s="68" t="str">
        <f>_xlfn.IFNA(VLOOKUP(AM29,Kopā!$A$4:$Q$203,3,),"")</f>
        <v/>
      </c>
      <c r="AR29" s="79" t="str">
        <f>_xlfn.IFNA(VLOOKUP(AM29,Kopā!$A$4:$Q$203,8,),"")</f>
        <v/>
      </c>
      <c r="AS29" s="80" t="str">
        <f>_xlfn.IFNA(VLOOKUP(AM29,Kopā!$A$4:$Q$203,9,),"")</f>
        <v/>
      </c>
      <c r="AT29" s="79" t="str">
        <f>_xlfn.IFNA(VLOOKUP(AM29,Kopā!$A$4:$Q$203,10,),"")</f>
        <v/>
      </c>
      <c r="AU29" s="80" t="str">
        <f>_xlfn.IFNA(VLOOKUP(AM29,Kopā!$A$4:$Q$203,11,),"")</f>
        <v/>
      </c>
      <c r="AV29" s="79" t="str">
        <f>_xlfn.IFNA(VLOOKUP(AM29,Kopā!$A$4:$Q$203,12,),"")</f>
        <v/>
      </c>
      <c r="AW29" s="80" t="str">
        <f>_xlfn.IFNA(VLOOKUP(AM29,Kopā!$A$4:$Q$203,13,),"")</f>
        <v/>
      </c>
      <c r="AX29" s="79" t="str">
        <f>_xlfn.IFNA(VLOOKUP(AM29,Kopā!$A$4:$Q$203,14,),"")</f>
        <v/>
      </c>
      <c r="AY29" s="80" t="str">
        <f>_xlfn.IFNA(VLOOKUP(AM29,Kopā!$A$4:$Q$203,15,),"")</f>
        <v/>
      </c>
      <c r="AZ29" s="81" t="str">
        <f>_xlfn.IFNA(VLOOKUP(AM29,Kopā!$A$4:$Q$203,16,),"")</f>
        <v/>
      </c>
      <c r="BA29" s="80" t="str">
        <f>_xlfn.IFNA(VLOOKUP(AM29,Kopā!$A$4:$Q$203,17,),"")</f>
        <v/>
      </c>
      <c r="BB29" s="26" t="str">
        <f t="shared" si="18"/>
        <v/>
      </c>
      <c r="BC29" s="26" t="str">
        <f t="shared" si="19"/>
        <v/>
      </c>
      <c r="BD29" s="69" t="str">
        <f t="shared" si="20"/>
        <v/>
      </c>
      <c r="BE29" s="26" t="e">
        <f>_xlfn.RANK.EQ(BB29,$BB$4:$BB$93,)+COUNTIF($BB$4:BB29,BB29)-1</f>
        <v>#VALUE!</v>
      </c>
    </row>
    <row r="30" spans="1:57" x14ac:dyDescent="0.25">
      <c r="A30" s="26">
        <v>27</v>
      </c>
      <c r="B30" s="17" t="str">
        <f t="shared" si="2"/>
        <v/>
      </c>
      <c r="C30" s="101" t="str">
        <f t="shared" si="0"/>
        <v/>
      </c>
      <c r="D30" s="28" t="str">
        <f t="shared" si="3"/>
        <v/>
      </c>
      <c r="E30" s="60" t="str">
        <f t="shared" si="4"/>
        <v/>
      </c>
      <c r="F30" s="61" t="str">
        <f t="shared" si="5"/>
        <v/>
      </c>
      <c r="G30" s="62" t="str">
        <f t="shared" si="6"/>
        <v/>
      </c>
      <c r="H30" s="61" t="str">
        <f t="shared" si="7"/>
        <v/>
      </c>
      <c r="I30" s="60" t="str">
        <f t="shared" si="8"/>
        <v/>
      </c>
      <c r="J30" s="61" t="str">
        <f t="shared" si="9"/>
        <v/>
      </c>
      <c r="K30" s="60" t="str">
        <f t="shared" si="10"/>
        <v/>
      </c>
      <c r="L30" s="61" t="str">
        <f t="shared" si="11"/>
        <v/>
      </c>
      <c r="M30" s="72" t="str">
        <f t="shared" si="12"/>
        <v/>
      </c>
      <c r="N30" s="73" t="str">
        <f t="shared" si="13"/>
        <v/>
      </c>
      <c r="O30" s="24" t="str">
        <f t="shared" si="14"/>
        <v/>
      </c>
      <c r="P30" s="18"/>
      <c r="Q30" s="74"/>
      <c r="AD30" s="26">
        <v>29</v>
      </c>
      <c r="AE30" s="26"/>
      <c r="AF30" s="26">
        <f>IF(Kopā!F30=$R$3,Kopā!A30,"")</f>
        <v>27</v>
      </c>
      <c r="AG30" s="26" t="str">
        <f>_xlfn.IFNA(VLOOKUP(AF30,Kopā!$A$4:$G$203,7,),"")</f>
        <v>E</v>
      </c>
      <c r="AH30" s="26" t="str">
        <f t="shared" si="1"/>
        <v/>
      </c>
      <c r="AI30" s="26" t="e" cm="1">
        <f t="array" ref="AI30">IFERROR(SMALL(IF((COUNTIF($AI$3:AI29, $AH$4:$AH$203)=0)*ISNUMBER($AH$4:$AH$203), $AH$4:$AH$203, "A"), 1),INDEX($AH$4:$AH$203, MATCH(SMALL(IF(ISTEXT($AH$4:$AH$203)*(COUNTIF(AI$3:$AI29,$AH$4:$AH$203)=0), COUNTIF($AH$4:$AH$203, "&lt;"&amp;$AH$4:$AH$203), ""),1),IF(ISTEXT($AH$4:$AH$203), COUNTIF($AH$4:$AH$203, "&lt;"&amp;$AH$4:$AH$203), ""), 0)))</f>
        <v>#NUM!</v>
      </c>
      <c r="AJ30" s="26"/>
      <c r="AK30" s="26"/>
      <c r="AL30" s="26" t="str">
        <f t="shared" si="15"/>
        <v/>
      </c>
      <c r="AM30" s="26" t="str">
        <f t="shared" si="16"/>
        <v/>
      </c>
      <c r="AN30" s="26">
        <v>27</v>
      </c>
      <c r="AO30" s="67" t="str">
        <f t="shared" si="17"/>
        <v/>
      </c>
      <c r="AP30" s="26" t="str">
        <f>_xlfn.IFNA(VLOOKUP(AM30,Kopā!$A$4:$Q$203,2,),"")</f>
        <v/>
      </c>
      <c r="AQ30" s="68" t="str">
        <f>_xlfn.IFNA(VLOOKUP(AM30,Kopā!$A$4:$Q$203,3,),"")</f>
        <v/>
      </c>
      <c r="AR30" s="79" t="str">
        <f>_xlfn.IFNA(VLOOKUP(AM30,Kopā!$A$4:$Q$203,8,),"")</f>
        <v/>
      </c>
      <c r="AS30" s="80" t="str">
        <f>_xlfn.IFNA(VLOOKUP(AM30,Kopā!$A$4:$Q$203,9,),"")</f>
        <v/>
      </c>
      <c r="AT30" s="79" t="str">
        <f>_xlfn.IFNA(VLOOKUP(AM30,Kopā!$A$4:$Q$203,10,),"")</f>
        <v/>
      </c>
      <c r="AU30" s="80" t="str">
        <f>_xlfn.IFNA(VLOOKUP(AM30,Kopā!$A$4:$Q$203,11,),"")</f>
        <v/>
      </c>
      <c r="AV30" s="79" t="str">
        <f>_xlfn.IFNA(VLOOKUP(AM30,Kopā!$A$4:$Q$203,12,),"")</f>
        <v/>
      </c>
      <c r="AW30" s="80" t="str">
        <f>_xlfn.IFNA(VLOOKUP(AM30,Kopā!$A$4:$Q$203,13,),"")</f>
        <v/>
      </c>
      <c r="AX30" s="79" t="str">
        <f>_xlfn.IFNA(VLOOKUP(AM30,Kopā!$A$4:$Q$203,14,),"")</f>
        <v/>
      </c>
      <c r="AY30" s="80" t="str">
        <f>_xlfn.IFNA(VLOOKUP(AM30,Kopā!$A$4:$Q$203,15,),"")</f>
        <v/>
      </c>
      <c r="AZ30" s="81" t="str">
        <f>_xlfn.IFNA(VLOOKUP(AM30,Kopā!$A$4:$Q$203,16,),"")</f>
        <v/>
      </c>
      <c r="BA30" s="80" t="str">
        <f>_xlfn.IFNA(VLOOKUP(AM30,Kopā!$A$4:$Q$203,17,),"")</f>
        <v/>
      </c>
      <c r="BB30" s="26" t="str">
        <f t="shared" si="18"/>
        <v/>
      </c>
      <c r="BC30" s="26" t="str">
        <f t="shared" si="19"/>
        <v/>
      </c>
      <c r="BD30" s="69" t="str">
        <f t="shared" si="20"/>
        <v/>
      </c>
      <c r="BE30" s="26" t="e">
        <f>_xlfn.RANK.EQ(BB30,$BB$4:$BB$93,)+COUNTIF($BB$4:BB30,BB30)-1</f>
        <v>#VALUE!</v>
      </c>
    </row>
    <row r="31" spans="1:57" x14ac:dyDescent="0.25">
      <c r="A31" s="26">
        <v>28</v>
      </c>
      <c r="B31" s="104" t="str">
        <f t="shared" si="2"/>
        <v/>
      </c>
      <c r="C31" s="105" t="str">
        <f t="shared" si="0"/>
        <v/>
      </c>
      <c r="D31" s="106" t="str">
        <f t="shared" si="3"/>
        <v/>
      </c>
      <c r="E31" s="107" t="str">
        <f t="shared" si="4"/>
        <v/>
      </c>
      <c r="F31" s="108" t="str">
        <f t="shared" si="5"/>
        <v/>
      </c>
      <c r="G31" s="109" t="str">
        <f t="shared" si="6"/>
        <v/>
      </c>
      <c r="H31" s="108" t="str">
        <f t="shared" si="7"/>
        <v/>
      </c>
      <c r="I31" s="107" t="str">
        <f t="shared" si="8"/>
        <v/>
      </c>
      <c r="J31" s="108" t="str">
        <f t="shared" si="9"/>
        <v/>
      </c>
      <c r="K31" s="107" t="str">
        <f t="shared" si="10"/>
        <v/>
      </c>
      <c r="L31" s="108" t="str">
        <f t="shared" si="11"/>
        <v/>
      </c>
      <c r="M31" s="110" t="str">
        <f t="shared" si="12"/>
        <v/>
      </c>
      <c r="N31" s="111" t="str">
        <f t="shared" si="13"/>
        <v/>
      </c>
      <c r="O31" s="112" t="str">
        <f t="shared" si="14"/>
        <v/>
      </c>
      <c r="P31" s="113"/>
      <c r="Q31" s="74"/>
      <c r="AD31" s="26">
        <v>30</v>
      </c>
      <c r="AE31" s="26"/>
      <c r="AF31" s="26">
        <f>IF(Kopā!F31=$R$3,Kopā!A31,"")</f>
        <v>28</v>
      </c>
      <c r="AG31" s="26" t="str">
        <f>_xlfn.IFNA(VLOOKUP(AF31,Kopā!$A$4:$G$203,7,),"")</f>
        <v>Hm</v>
      </c>
      <c r="AH31" s="26" t="str">
        <f t="shared" si="1"/>
        <v/>
      </c>
      <c r="AI31" s="26" t="e" cm="1">
        <f t="array" ref="AI31">IFERROR(SMALL(IF((COUNTIF($AI$3:AI30, $AH$4:$AH$203)=0)*ISNUMBER($AH$4:$AH$203), $AH$4:$AH$203, "A"), 1),INDEX($AH$4:$AH$203, MATCH(SMALL(IF(ISTEXT($AH$4:$AH$203)*(COUNTIF(AI$3:$AI30,$AH$4:$AH$203)=0), COUNTIF($AH$4:$AH$203, "&lt;"&amp;$AH$4:$AH$203), ""),1),IF(ISTEXT($AH$4:$AH$203), COUNTIF($AH$4:$AH$203, "&lt;"&amp;$AH$4:$AH$203), ""), 0)))</f>
        <v>#NUM!</v>
      </c>
      <c r="AJ31" s="26"/>
      <c r="AK31" s="26"/>
      <c r="AL31" s="26" t="str">
        <f t="shared" si="15"/>
        <v/>
      </c>
      <c r="AM31" s="26" t="str">
        <f t="shared" si="16"/>
        <v/>
      </c>
      <c r="AN31" s="26">
        <v>28</v>
      </c>
      <c r="AO31" s="67" t="str">
        <f t="shared" si="17"/>
        <v/>
      </c>
      <c r="AP31" s="26" t="str">
        <f>_xlfn.IFNA(VLOOKUP(AM31,Kopā!$A$4:$Q$203,2,),"")</f>
        <v/>
      </c>
      <c r="AQ31" s="68" t="str">
        <f>_xlfn.IFNA(VLOOKUP(AM31,Kopā!$A$4:$Q$203,3,),"")</f>
        <v/>
      </c>
      <c r="AR31" s="79" t="str">
        <f>_xlfn.IFNA(VLOOKUP(AM31,Kopā!$A$4:$Q$203,8,),"")</f>
        <v/>
      </c>
      <c r="AS31" s="80" t="str">
        <f>_xlfn.IFNA(VLOOKUP(AM31,Kopā!$A$4:$Q$203,9,),"")</f>
        <v/>
      </c>
      <c r="AT31" s="79" t="str">
        <f>_xlfn.IFNA(VLOOKUP(AM31,Kopā!$A$4:$Q$203,10,),"")</f>
        <v/>
      </c>
      <c r="AU31" s="80" t="str">
        <f>_xlfn.IFNA(VLOOKUP(AM31,Kopā!$A$4:$Q$203,11,),"")</f>
        <v/>
      </c>
      <c r="AV31" s="79" t="str">
        <f>_xlfn.IFNA(VLOOKUP(AM31,Kopā!$A$4:$Q$203,12,),"")</f>
        <v/>
      </c>
      <c r="AW31" s="80" t="str">
        <f>_xlfn.IFNA(VLOOKUP(AM31,Kopā!$A$4:$Q$203,13,),"")</f>
        <v/>
      </c>
      <c r="AX31" s="79" t="str">
        <f>_xlfn.IFNA(VLOOKUP(AM31,Kopā!$A$4:$Q$203,14,),"")</f>
        <v/>
      </c>
      <c r="AY31" s="80" t="str">
        <f>_xlfn.IFNA(VLOOKUP(AM31,Kopā!$A$4:$Q$203,15,),"")</f>
        <v/>
      </c>
      <c r="AZ31" s="81" t="str">
        <f>_xlfn.IFNA(VLOOKUP(AM31,Kopā!$A$4:$Q$203,16,),"")</f>
        <v/>
      </c>
      <c r="BA31" s="80" t="str">
        <f>_xlfn.IFNA(VLOOKUP(AM31,Kopā!$A$4:$Q$203,17,),"")</f>
        <v/>
      </c>
      <c r="BB31" s="26" t="str">
        <f t="shared" si="18"/>
        <v/>
      </c>
      <c r="BC31" s="26" t="str">
        <f t="shared" si="19"/>
        <v/>
      </c>
      <c r="BD31" s="69" t="str">
        <f t="shared" si="20"/>
        <v/>
      </c>
      <c r="BE31" s="26" t="e">
        <f>_xlfn.RANK.EQ(BB31,$BB$4:$BB$93,)+COUNTIF($BB$4:BB31,BB31)-1</f>
        <v>#VALUE!</v>
      </c>
    </row>
    <row r="32" spans="1:57" x14ac:dyDescent="0.25">
      <c r="A32" s="26">
        <v>29</v>
      </c>
      <c r="B32" s="17" t="str">
        <f t="shared" si="2"/>
        <v/>
      </c>
      <c r="C32" s="101" t="str">
        <f t="shared" si="0"/>
        <v/>
      </c>
      <c r="D32" s="28" t="str">
        <f t="shared" si="3"/>
        <v/>
      </c>
      <c r="E32" s="60" t="str">
        <f t="shared" si="4"/>
        <v/>
      </c>
      <c r="F32" s="61" t="str">
        <f t="shared" si="5"/>
        <v/>
      </c>
      <c r="G32" s="62" t="str">
        <f t="shared" si="6"/>
        <v/>
      </c>
      <c r="H32" s="61" t="str">
        <f t="shared" si="7"/>
        <v/>
      </c>
      <c r="I32" s="60" t="str">
        <f t="shared" si="8"/>
        <v/>
      </c>
      <c r="J32" s="61" t="str">
        <f t="shared" si="9"/>
        <v/>
      </c>
      <c r="K32" s="60" t="str">
        <f t="shared" si="10"/>
        <v/>
      </c>
      <c r="L32" s="61" t="str">
        <f t="shared" si="11"/>
        <v/>
      </c>
      <c r="M32" s="72" t="str">
        <f t="shared" si="12"/>
        <v/>
      </c>
      <c r="N32" s="73" t="str">
        <f t="shared" si="13"/>
        <v/>
      </c>
      <c r="O32" s="24" t="str">
        <f t="shared" si="14"/>
        <v/>
      </c>
      <c r="P32" s="18"/>
      <c r="Q32" s="74"/>
      <c r="AD32" s="26">
        <v>31</v>
      </c>
      <c r="AE32" s="26"/>
      <c r="AF32" s="26" t="str">
        <f>IF(Kopā!F32=$R$3,Kopā!A32,"")</f>
        <v/>
      </c>
      <c r="AG32" s="26" t="str">
        <f>_xlfn.IFNA(VLOOKUP(AF32,Kopā!$A$4:$G$203,7,),"")</f>
        <v/>
      </c>
      <c r="AH32" s="26" t="str">
        <f t="shared" si="1"/>
        <v/>
      </c>
      <c r="AI32" s="26" t="e" cm="1">
        <f t="array" ref="AI32">IFERROR(SMALL(IF((COUNTIF($AI$3:AI31, $AH$4:$AH$203)=0)*ISNUMBER($AH$4:$AH$203), $AH$4:$AH$203, "A"), 1),INDEX($AH$4:$AH$203, MATCH(SMALL(IF(ISTEXT($AH$4:$AH$203)*(COUNTIF(AI$3:$AI31,$AH$4:$AH$203)=0), COUNTIF($AH$4:$AH$203, "&lt;"&amp;$AH$4:$AH$203), ""),1),IF(ISTEXT($AH$4:$AH$203), COUNTIF($AH$4:$AH$203, "&lt;"&amp;$AH$4:$AH$203), ""), 0)))</f>
        <v>#NUM!</v>
      </c>
      <c r="AJ32" s="26"/>
      <c r="AK32" s="26"/>
      <c r="AL32" s="26" t="str">
        <f t="shared" si="15"/>
        <v/>
      </c>
      <c r="AM32" s="26" t="str">
        <f t="shared" si="16"/>
        <v/>
      </c>
      <c r="AN32" s="26">
        <v>29</v>
      </c>
      <c r="AO32" s="67" t="str">
        <f t="shared" si="17"/>
        <v/>
      </c>
      <c r="AP32" s="26" t="str">
        <f>_xlfn.IFNA(VLOOKUP(AM32,Kopā!$A$4:$Q$203,2,),"")</f>
        <v/>
      </c>
      <c r="AQ32" s="68" t="str">
        <f>_xlfn.IFNA(VLOOKUP(AM32,Kopā!$A$4:$Q$203,3,),"")</f>
        <v/>
      </c>
      <c r="AR32" s="79" t="str">
        <f>_xlfn.IFNA(VLOOKUP(AM32,Kopā!$A$4:$Q$203,8,),"")</f>
        <v/>
      </c>
      <c r="AS32" s="80" t="str">
        <f>_xlfn.IFNA(VLOOKUP(AM32,Kopā!$A$4:$Q$203,9,),"")</f>
        <v/>
      </c>
      <c r="AT32" s="79" t="str">
        <f>_xlfn.IFNA(VLOOKUP(AM32,Kopā!$A$4:$Q$203,10,),"")</f>
        <v/>
      </c>
      <c r="AU32" s="80" t="str">
        <f>_xlfn.IFNA(VLOOKUP(AM32,Kopā!$A$4:$Q$203,11,),"")</f>
        <v/>
      </c>
      <c r="AV32" s="79" t="str">
        <f>_xlfn.IFNA(VLOOKUP(AM32,Kopā!$A$4:$Q$203,12,),"")</f>
        <v/>
      </c>
      <c r="AW32" s="80" t="str">
        <f>_xlfn.IFNA(VLOOKUP(AM32,Kopā!$A$4:$Q$203,13,),"")</f>
        <v/>
      </c>
      <c r="AX32" s="79" t="str">
        <f>_xlfn.IFNA(VLOOKUP(AM32,Kopā!$A$4:$Q$203,14,),"")</f>
        <v/>
      </c>
      <c r="AY32" s="80" t="str">
        <f>_xlfn.IFNA(VLOOKUP(AM32,Kopā!$A$4:$Q$203,15,),"")</f>
        <v/>
      </c>
      <c r="AZ32" s="81" t="str">
        <f>_xlfn.IFNA(VLOOKUP(AM32,Kopā!$A$4:$Q$203,16,),"")</f>
        <v/>
      </c>
      <c r="BA32" s="80" t="str">
        <f>_xlfn.IFNA(VLOOKUP(AM32,Kopā!$A$4:$Q$203,17,),"")</f>
        <v/>
      </c>
      <c r="BB32" s="26" t="str">
        <f t="shared" si="18"/>
        <v/>
      </c>
      <c r="BC32" s="26" t="str">
        <f t="shared" si="19"/>
        <v/>
      </c>
      <c r="BD32" s="69" t="str">
        <f t="shared" si="20"/>
        <v/>
      </c>
      <c r="BE32" s="26" t="e">
        <f>_xlfn.RANK.EQ(BB32,$BB$4:$BB$93,)+COUNTIF($BB$4:BB32,BB32)-1</f>
        <v>#VALUE!</v>
      </c>
    </row>
    <row r="33" spans="1:57" x14ac:dyDescent="0.25">
      <c r="A33" s="26">
        <v>30</v>
      </c>
      <c r="B33" s="104" t="str">
        <f t="shared" si="2"/>
        <v/>
      </c>
      <c r="C33" s="105" t="str">
        <f t="shared" si="0"/>
        <v/>
      </c>
      <c r="D33" s="106" t="str">
        <f t="shared" si="3"/>
        <v/>
      </c>
      <c r="E33" s="107" t="str">
        <f t="shared" si="4"/>
        <v/>
      </c>
      <c r="F33" s="108" t="str">
        <f t="shared" si="5"/>
        <v/>
      </c>
      <c r="G33" s="109" t="str">
        <f t="shared" si="6"/>
        <v/>
      </c>
      <c r="H33" s="108" t="str">
        <f t="shared" si="7"/>
        <v/>
      </c>
      <c r="I33" s="107" t="str">
        <f t="shared" si="8"/>
        <v/>
      </c>
      <c r="J33" s="108" t="str">
        <f t="shared" si="9"/>
        <v/>
      </c>
      <c r="K33" s="107" t="str">
        <f t="shared" si="10"/>
        <v/>
      </c>
      <c r="L33" s="108" t="str">
        <f t="shared" si="11"/>
        <v/>
      </c>
      <c r="M33" s="110" t="str">
        <f t="shared" si="12"/>
        <v/>
      </c>
      <c r="N33" s="111" t="str">
        <f t="shared" si="13"/>
        <v/>
      </c>
      <c r="O33" s="112" t="str">
        <f t="shared" si="14"/>
        <v/>
      </c>
      <c r="P33" s="113"/>
      <c r="Q33" s="74"/>
      <c r="AD33" s="26">
        <v>32</v>
      </c>
      <c r="AE33" s="26"/>
      <c r="AF33" s="26" t="str">
        <f>IF(Kopā!F33=$R$3,Kopā!A33,"")</f>
        <v/>
      </c>
      <c r="AG33" s="26" t="str">
        <f>_xlfn.IFNA(VLOOKUP(AF33,Kopā!$A$4:$G$203,7,),"")</f>
        <v/>
      </c>
      <c r="AH33" s="26" t="str">
        <f t="shared" si="1"/>
        <v/>
      </c>
      <c r="AI33" s="26" t="e" cm="1">
        <f t="array" ref="AI33">IFERROR(SMALL(IF((COUNTIF($AI$3:AI32, $AH$4:$AH$203)=0)*ISNUMBER($AH$4:$AH$203), $AH$4:$AH$203, "A"), 1),INDEX($AH$4:$AH$203, MATCH(SMALL(IF(ISTEXT($AH$4:$AH$203)*(COUNTIF(AI$3:$AI32,$AH$4:$AH$203)=0), COUNTIF($AH$4:$AH$203, "&lt;"&amp;$AH$4:$AH$203), ""),1),IF(ISTEXT($AH$4:$AH$203), COUNTIF($AH$4:$AH$203, "&lt;"&amp;$AH$4:$AH$203), ""), 0)))</f>
        <v>#NUM!</v>
      </c>
      <c r="AJ33" s="26"/>
      <c r="AK33" s="26"/>
      <c r="AL33" s="26" t="str">
        <f t="shared" si="15"/>
        <v/>
      </c>
      <c r="AM33" s="26" t="str">
        <f t="shared" si="16"/>
        <v/>
      </c>
      <c r="AN33" s="26">
        <v>30</v>
      </c>
      <c r="AO33" s="67" t="str">
        <f t="shared" si="17"/>
        <v/>
      </c>
      <c r="AP33" s="26" t="str">
        <f>_xlfn.IFNA(VLOOKUP(AM33,Kopā!$A$4:$Q$203,2,),"")</f>
        <v/>
      </c>
      <c r="AQ33" s="68" t="str">
        <f>_xlfn.IFNA(VLOOKUP(AM33,Kopā!$A$4:$Q$203,3,),"")</f>
        <v/>
      </c>
      <c r="AR33" s="79" t="str">
        <f>_xlfn.IFNA(VLOOKUP(AM33,Kopā!$A$4:$Q$203,8,),"")</f>
        <v/>
      </c>
      <c r="AS33" s="80" t="str">
        <f>_xlfn.IFNA(VLOOKUP(AM33,Kopā!$A$4:$Q$203,9,),"")</f>
        <v/>
      </c>
      <c r="AT33" s="79" t="str">
        <f>_xlfn.IFNA(VLOOKUP(AM33,Kopā!$A$4:$Q$203,10,),"")</f>
        <v/>
      </c>
      <c r="AU33" s="80" t="str">
        <f>_xlfn.IFNA(VLOOKUP(AM33,Kopā!$A$4:$Q$203,11,),"")</f>
        <v/>
      </c>
      <c r="AV33" s="79" t="str">
        <f>_xlfn.IFNA(VLOOKUP(AM33,Kopā!$A$4:$Q$203,12,),"")</f>
        <v/>
      </c>
      <c r="AW33" s="80" t="str">
        <f>_xlfn.IFNA(VLOOKUP(AM33,Kopā!$A$4:$Q$203,13,),"")</f>
        <v/>
      </c>
      <c r="AX33" s="79" t="str">
        <f>_xlfn.IFNA(VLOOKUP(AM33,Kopā!$A$4:$Q$203,14,),"")</f>
        <v/>
      </c>
      <c r="AY33" s="80" t="str">
        <f>_xlfn.IFNA(VLOOKUP(AM33,Kopā!$A$4:$Q$203,15,),"")</f>
        <v/>
      </c>
      <c r="AZ33" s="81" t="str">
        <f>_xlfn.IFNA(VLOOKUP(AM33,Kopā!$A$4:$Q$203,16,),"")</f>
        <v/>
      </c>
      <c r="BA33" s="80" t="str">
        <f>_xlfn.IFNA(VLOOKUP(AM33,Kopā!$A$4:$Q$203,17,),"")</f>
        <v/>
      </c>
      <c r="BB33" s="26" t="str">
        <f t="shared" si="18"/>
        <v/>
      </c>
      <c r="BC33" s="26" t="str">
        <f t="shared" si="19"/>
        <v/>
      </c>
      <c r="BD33" s="69" t="str">
        <f t="shared" si="20"/>
        <v/>
      </c>
      <c r="BE33" s="26" t="e">
        <f>_xlfn.RANK.EQ(BB33,$BB$4:$BB$93,)+COUNTIF($BB$4:BB33,BB33)-1</f>
        <v>#VALUE!</v>
      </c>
    </row>
    <row r="34" spans="1:57" x14ac:dyDescent="0.25">
      <c r="A34" s="26">
        <v>31</v>
      </c>
      <c r="B34" s="17" t="str">
        <f t="shared" si="2"/>
        <v/>
      </c>
      <c r="C34" s="101" t="str">
        <f t="shared" si="0"/>
        <v/>
      </c>
      <c r="D34" s="28" t="str">
        <f t="shared" si="3"/>
        <v/>
      </c>
      <c r="E34" s="60" t="str">
        <f t="shared" si="4"/>
        <v/>
      </c>
      <c r="F34" s="61" t="str">
        <f t="shared" si="5"/>
        <v/>
      </c>
      <c r="G34" s="62" t="str">
        <f t="shared" si="6"/>
        <v/>
      </c>
      <c r="H34" s="61" t="str">
        <f t="shared" si="7"/>
        <v/>
      </c>
      <c r="I34" s="60" t="str">
        <f t="shared" si="8"/>
        <v/>
      </c>
      <c r="J34" s="61" t="str">
        <f t="shared" si="9"/>
        <v/>
      </c>
      <c r="K34" s="60" t="str">
        <f t="shared" si="10"/>
        <v/>
      </c>
      <c r="L34" s="61" t="str">
        <f t="shared" si="11"/>
        <v/>
      </c>
      <c r="M34" s="72" t="str">
        <f t="shared" si="12"/>
        <v/>
      </c>
      <c r="N34" s="73" t="str">
        <f t="shared" si="13"/>
        <v/>
      </c>
      <c r="O34" s="24" t="str">
        <f t="shared" si="14"/>
        <v/>
      </c>
      <c r="P34" s="18"/>
      <c r="Q34" s="74"/>
      <c r="AD34" s="26">
        <v>33</v>
      </c>
      <c r="AE34" s="26"/>
      <c r="AF34" s="26" t="str">
        <f>IF(Kopā!F34=$R$3,Kopā!A34,"")</f>
        <v/>
      </c>
      <c r="AG34" s="26" t="str">
        <f>_xlfn.IFNA(VLOOKUP(AF34,Kopā!$A$4:$G$203,7,),"")</f>
        <v/>
      </c>
      <c r="AH34" s="26" t="str">
        <f t="shared" si="1"/>
        <v/>
      </c>
      <c r="AI34" s="26" t="e" cm="1">
        <f t="array" ref="AI34">IFERROR(SMALL(IF((COUNTIF($AI$3:AI33, $AH$4:$AH$203)=0)*ISNUMBER($AH$4:$AH$203), $AH$4:$AH$203, "A"), 1),INDEX($AH$4:$AH$203, MATCH(SMALL(IF(ISTEXT($AH$4:$AH$203)*(COUNTIF(AI$3:$AI33,$AH$4:$AH$203)=0), COUNTIF($AH$4:$AH$203, "&lt;"&amp;$AH$4:$AH$203), ""),1),IF(ISTEXT($AH$4:$AH$203), COUNTIF($AH$4:$AH$203, "&lt;"&amp;$AH$4:$AH$203), ""), 0)))</f>
        <v>#NUM!</v>
      </c>
      <c r="AJ34" s="26"/>
      <c r="AK34" s="26"/>
      <c r="AL34" s="26" t="str">
        <f t="shared" si="15"/>
        <v/>
      </c>
      <c r="AM34" s="26" t="str">
        <f t="shared" si="16"/>
        <v/>
      </c>
      <c r="AN34" s="26">
        <v>31</v>
      </c>
      <c r="AO34" s="67" t="str">
        <f t="shared" si="17"/>
        <v/>
      </c>
      <c r="AP34" s="26" t="str">
        <f>_xlfn.IFNA(VLOOKUP(AM34,Kopā!$A$4:$Q$203,2,),"")</f>
        <v/>
      </c>
      <c r="AQ34" s="68" t="str">
        <f>_xlfn.IFNA(VLOOKUP(AM34,Kopā!$A$4:$Q$203,3,),"")</f>
        <v/>
      </c>
      <c r="AR34" s="79" t="str">
        <f>_xlfn.IFNA(VLOOKUP(AM34,Kopā!$A$4:$Q$203,8,),"")</f>
        <v/>
      </c>
      <c r="AS34" s="80" t="str">
        <f>_xlfn.IFNA(VLOOKUP(AM34,Kopā!$A$4:$Q$203,9,),"")</f>
        <v/>
      </c>
      <c r="AT34" s="79" t="str">
        <f>_xlfn.IFNA(VLOOKUP(AM34,Kopā!$A$4:$Q$203,10,),"")</f>
        <v/>
      </c>
      <c r="AU34" s="80" t="str">
        <f>_xlfn.IFNA(VLOOKUP(AM34,Kopā!$A$4:$Q$203,11,),"")</f>
        <v/>
      </c>
      <c r="AV34" s="79" t="str">
        <f>_xlfn.IFNA(VLOOKUP(AM34,Kopā!$A$4:$Q$203,12,),"")</f>
        <v/>
      </c>
      <c r="AW34" s="80" t="str">
        <f>_xlfn.IFNA(VLOOKUP(AM34,Kopā!$A$4:$Q$203,13,),"")</f>
        <v/>
      </c>
      <c r="AX34" s="79" t="str">
        <f>_xlfn.IFNA(VLOOKUP(AM34,Kopā!$A$4:$Q$203,14,),"")</f>
        <v/>
      </c>
      <c r="AY34" s="80" t="str">
        <f>_xlfn.IFNA(VLOOKUP(AM34,Kopā!$A$4:$Q$203,15,),"")</f>
        <v/>
      </c>
      <c r="AZ34" s="81" t="str">
        <f>_xlfn.IFNA(VLOOKUP(AM34,Kopā!$A$4:$Q$203,16,),"")</f>
        <v/>
      </c>
      <c r="BA34" s="80" t="str">
        <f>_xlfn.IFNA(VLOOKUP(AM34,Kopā!$A$4:$Q$203,17,),"")</f>
        <v/>
      </c>
      <c r="BB34" s="26" t="str">
        <f t="shared" si="18"/>
        <v/>
      </c>
      <c r="BC34" s="26" t="str">
        <f t="shared" si="19"/>
        <v/>
      </c>
      <c r="BD34" s="69" t="str">
        <f t="shared" si="20"/>
        <v/>
      </c>
      <c r="BE34" s="26" t="e">
        <f>_xlfn.RANK.EQ(BB34,$BB$4:$BB$93,)+COUNTIF($BB$4:BB34,BB34)-1</f>
        <v>#VALUE!</v>
      </c>
    </row>
    <row r="35" spans="1:57" x14ac:dyDescent="0.25">
      <c r="A35" s="26">
        <v>32</v>
      </c>
      <c r="B35" s="104" t="str">
        <f t="shared" si="2"/>
        <v/>
      </c>
      <c r="C35" s="105" t="str">
        <f t="shared" si="0"/>
        <v/>
      </c>
      <c r="D35" s="106" t="str">
        <f t="shared" si="3"/>
        <v/>
      </c>
      <c r="E35" s="107" t="str">
        <f t="shared" si="4"/>
        <v/>
      </c>
      <c r="F35" s="108" t="str">
        <f t="shared" si="5"/>
        <v/>
      </c>
      <c r="G35" s="109" t="str">
        <f t="shared" si="6"/>
        <v/>
      </c>
      <c r="H35" s="108" t="str">
        <f t="shared" si="7"/>
        <v/>
      </c>
      <c r="I35" s="107" t="str">
        <f t="shared" si="8"/>
        <v/>
      </c>
      <c r="J35" s="108" t="str">
        <f t="shared" si="9"/>
        <v/>
      </c>
      <c r="K35" s="107" t="str">
        <f t="shared" si="10"/>
        <v/>
      </c>
      <c r="L35" s="108" t="str">
        <f t="shared" si="11"/>
        <v/>
      </c>
      <c r="M35" s="110" t="str">
        <f t="shared" si="12"/>
        <v/>
      </c>
      <c r="N35" s="111" t="str">
        <f t="shared" si="13"/>
        <v/>
      </c>
      <c r="O35" s="112" t="str">
        <f t="shared" si="14"/>
        <v/>
      </c>
      <c r="P35" s="113"/>
      <c r="Q35" s="74"/>
      <c r="AD35" s="26">
        <v>34</v>
      </c>
      <c r="AE35" s="26"/>
      <c r="AF35" s="26" t="str">
        <f>IF(Kopā!F35=$R$3,Kopā!A35,"")</f>
        <v/>
      </c>
      <c r="AG35" s="26" t="str">
        <f>_xlfn.IFNA(VLOOKUP(AF35,Kopā!$A$4:$G$203,7,),"")</f>
        <v/>
      </c>
      <c r="AH35" s="26" t="str">
        <f t="shared" si="1"/>
        <v/>
      </c>
      <c r="AI35" s="26" t="e" cm="1">
        <f t="array" ref="AI35">IFERROR(SMALL(IF((COUNTIF($AI$3:AI34, $AH$4:$AH$203)=0)*ISNUMBER($AH$4:$AH$203), $AH$4:$AH$203, "A"), 1),INDEX($AH$4:$AH$203, MATCH(SMALL(IF(ISTEXT($AH$4:$AH$203)*(COUNTIF(AI$3:$AI34,$AH$4:$AH$203)=0), COUNTIF($AH$4:$AH$203, "&lt;"&amp;$AH$4:$AH$203), ""),1),IF(ISTEXT($AH$4:$AH$203), COUNTIF($AH$4:$AH$203, "&lt;"&amp;$AH$4:$AH$203), ""), 0)))</f>
        <v>#NUM!</v>
      </c>
      <c r="AJ35" s="26"/>
      <c r="AK35" s="26"/>
      <c r="AL35" s="26" t="str">
        <f t="shared" si="15"/>
        <v/>
      </c>
      <c r="AM35" s="26" t="str">
        <f t="shared" si="16"/>
        <v/>
      </c>
      <c r="AN35" s="26">
        <v>32</v>
      </c>
      <c r="AO35" s="67" t="str">
        <f t="shared" si="17"/>
        <v/>
      </c>
      <c r="AP35" s="26" t="str">
        <f>_xlfn.IFNA(VLOOKUP(AM35,Kopā!$A$4:$Q$203,2,),"")</f>
        <v/>
      </c>
      <c r="AQ35" s="68" t="str">
        <f>_xlfn.IFNA(VLOOKUP(AM35,Kopā!$A$4:$Q$203,3,),"")</f>
        <v/>
      </c>
      <c r="AR35" s="79" t="str">
        <f>_xlfn.IFNA(VLOOKUP(AM35,Kopā!$A$4:$Q$203,8,),"")</f>
        <v/>
      </c>
      <c r="AS35" s="80" t="str">
        <f>_xlfn.IFNA(VLOOKUP(AM35,Kopā!$A$4:$Q$203,9,),"")</f>
        <v/>
      </c>
      <c r="AT35" s="79" t="str">
        <f>_xlfn.IFNA(VLOOKUP(AM35,Kopā!$A$4:$Q$203,10,),"")</f>
        <v/>
      </c>
      <c r="AU35" s="80" t="str">
        <f>_xlfn.IFNA(VLOOKUP(AM35,Kopā!$A$4:$Q$203,11,),"")</f>
        <v/>
      </c>
      <c r="AV35" s="79" t="str">
        <f>_xlfn.IFNA(VLOOKUP(AM35,Kopā!$A$4:$Q$203,12,),"")</f>
        <v/>
      </c>
      <c r="AW35" s="80" t="str">
        <f>_xlfn.IFNA(VLOOKUP(AM35,Kopā!$A$4:$Q$203,13,),"")</f>
        <v/>
      </c>
      <c r="AX35" s="79" t="str">
        <f>_xlfn.IFNA(VLOOKUP(AM35,Kopā!$A$4:$Q$203,14,),"")</f>
        <v/>
      </c>
      <c r="AY35" s="80" t="str">
        <f>_xlfn.IFNA(VLOOKUP(AM35,Kopā!$A$4:$Q$203,15,),"")</f>
        <v/>
      </c>
      <c r="AZ35" s="81" t="str">
        <f>_xlfn.IFNA(VLOOKUP(AM35,Kopā!$A$4:$Q$203,16,),"")</f>
        <v/>
      </c>
      <c r="BA35" s="80" t="str">
        <f>_xlfn.IFNA(VLOOKUP(AM35,Kopā!$A$4:$Q$203,17,),"")</f>
        <v/>
      </c>
      <c r="BB35" s="26" t="str">
        <f t="shared" si="18"/>
        <v/>
      </c>
      <c r="BC35" s="26" t="str">
        <f t="shared" si="19"/>
        <v/>
      </c>
      <c r="BD35" s="69" t="str">
        <f t="shared" si="20"/>
        <v/>
      </c>
      <c r="BE35" s="26" t="e">
        <f>_xlfn.RANK.EQ(BB35,$BB$4:$BB$93,)+COUNTIF($BB$4:BB35,BB35)-1</f>
        <v>#VALUE!</v>
      </c>
    </row>
    <row r="36" spans="1:57" x14ac:dyDescent="0.25">
      <c r="A36" s="26">
        <v>33</v>
      </c>
      <c r="B36" s="17" t="str">
        <f t="shared" si="2"/>
        <v/>
      </c>
      <c r="C36" s="101" t="str">
        <f t="shared" ref="C36:C68" si="21">_xlfn.IFNA(VLOOKUP(O36,$AL$4:$BA$93,5,0),"")</f>
        <v/>
      </c>
      <c r="D36" s="28" t="str">
        <f t="shared" si="3"/>
        <v/>
      </c>
      <c r="E36" s="60" t="str">
        <f t="shared" si="4"/>
        <v/>
      </c>
      <c r="F36" s="61" t="str">
        <f t="shared" si="5"/>
        <v/>
      </c>
      <c r="G36" s="62" t="str">
        <f t="shared" si="6"/>
        <v/>
      </c>
      <c r="H36" s="61" t="str">
        <f t="shared" si="7"/>
        <v/>
      </c>
      <c r="I36" s="60" t="str">
        <f t="shared" si="8"/>
        <v/>
      </c>
      <c r="J36" s="61" t="str">
        <f t="shared" si="9"/>
        <v/>
      </c>
      <c r="K36" s="60" t="str">
        <f t="shared" si="10"/>
        <v/>
      </c>
      <c r="L36" s="61" t="str">
        <f t="shared" si="11"/>
        <v/>
      </c>
      <c r="M36" s="72" t="str">
        <f t="shared" si="12"/>
        <v/>
      </c>
      <c r="N36" s="73" t="str">
        <f t="shared" si="13"/>
        <v/>
      </c>
      <c r="O36" s="24" t="str">
        <f t="shared" si="14"/>
        <v/>
      </c>
      <c r="P36" s="18"/>
      <c r="Q36" s="74"/>
      <c r="AD36" s="26">
        <v>35</v>
      </c>
      <c r="AE36" s="26"/>
      <c r="AF36" s="26" t="str">
        <f>IF(Kopā!F36=$R$3,Kopā!A36,"")</f>
        <v/>
      </c>
      <c r="AG36" s="26" t="str">
        <f>_xlfn.IFNA(VLOOKUP(AF36,Kopā!$A$4:$G$203,7,),"")</f>
        <v/>
      </c>
      <c r="AH36" s="26" t="str">
        <f t="shared" ref="AH36:AH67" si="22">IF(AG36=$S$3,AF36,"")</f>
        <v/>
      </c>
      <c r="AI36" s="26" t="e" cm="1">
        <f t="array" ref="AI36">IFERROR(SMALL(IF((COUNTIF($AI$3:AI35, $AH$4:$AH$203)=0)*ISNUMBER($AH$4:$AH$203), $AH$4:$AH$203, "A"), 1),INDEX($AH$4:$AH$203, MATCH(SMALL(IF(ISTEXT($AH$4:$AH$203)*(COUNTIF(AI$3:$AI35,$AH$4:$AH$203)=0), COUNTIF($AH$4:$AH$203, "&lt;"&amp;$AH$4:$AH$203), ""),1),IF(ISTEXT($AH$4:$AH$203), COUNTIF($AH$4:$AH$203, "&lt;"&amp;$AH$4:$AH$203), ""), 0)))</f>
        <v>#NUM!</v>
      </c>
      <c r="AJ36" s="26"/>
      <c r="AK36" s="26"/>
      <c r="AL36" s="26" t="str">
        <f t="shared" ref="AL36:AL67" si="23">BD36</f>
        <v/>
      </c>
      <c r="AM36" s="26" t="str">
        <f t="shared" si="16"/>
        <v/>
      </c>
      <c r="AN36" s="26">
        <v>33</v>
      </c>
      <c r="AO36" s="67" t="str">
        <f t="shared" si="17"/>
        <v/>
      </c>
      <c r="AP36" s="26" t="str">
        <f>_xlfn.IFNA(VLOOKUP(AM36,Kopā!$A$4:$Q$203,2,),"")</f>
        <v/>
      </c>
      <c r="AQ36" s="68" t="str">
        <f>_xlfn.IFNA(VLOOKUP(AM36,Kopā!$A$4:$Q$203,3,),"")</f>
        <v/>
      </c>
      <c r="AR36" s="79" t="str">
        <f>_xlfn.IFNA(VLOOKUP(AM36,Kopā!$A$4:$Q$203,8,),"")</f>
        <v/>
      </c>
      <c r="AS36" s="80" t="str">
        <f>_xlfn.IFNA(VLOOKUP(AM36,Kopā!$A$4:$Q$203,9,),"")</f>
        <v/>
      </c>
      <c r="AT36" s="79" t="str">
        <f>_xlfn.IFNA(VLOOKUP(AM36,Kopā!$A$4:$Q$203,10,),"")</f>
        <v/>
      </c>
      <c r="AU36" s="80" t="str">
        <f>_xlfn.IFNA(VLOOKUP(AM36,Kopā!$A$4:$Q$203,11,),"")</f>
        <v/>
      </c>
      <c r="AV36" s="79" t="str">
        <f>_xlfn.IFNA(VLOOKUP(AM36,Kopā!$A$4:$Q$203,12,),"")</f>
        <v/>
      </c>
      <c r="AW36" s="80" t="str">
        <f>_xlfn.IFNA(VLOOKUP(AM36,Kopā!$A$4:$Q$203,13,),"")</f>
        <v/>
      </c>
      <c r="AX36" s="79" t="str">
        <f>_xlfn.IFNA(VLOOKUP(AM36,Kopā!$A$4:$Q$203,14,),"")</f>
        <v/>
      </c>
      <c r="AY36" s="80" t="str">
        <f>_xlfn.IFNA(VLOOKUP(AM36,Kopā!$A$4:$Q$203,15,),"")</f>
        <v/>
      </c>
      <c r="AZ36" s="81" t="str">
        <f>_xlfn.IFNA(VLOOKUP(AM36,Kopā!$A$4:$Q$203,16,),"")</f>
        <v/>
      </c>
      <c r="BA36" s="80" t="str">
        <f>_xlfn.IFNA(VLOOKUP(AM36,Kopā!$A$4:$Q$203,17,),"")</f>
        <v/>
      </c>
      <c r="BB36" s="26" t="str">
        <f t="shared" si="18"/>
        <v/>
      </c>
      <c r="BC36" s="26" t="str">
        <f t="shared" si="19"/>
        <v/>
      </c>
      <c r="BD36" s="69" t="str">
        <f t="shared" si="20"/>
        <v/>
      </c>
      <c r="BE36" s="26" t="e">
        <f>_xlfn.RANK.EQ(BB36,$BB$4:$BB$93,)+COUNTIF($BB$4:BB36,BB36)-1</f>
        <v>#VALUE!</v>
      </c>
    </row>
    <row r="37" spans="1:57" x14ac:dyDescent="0.25">
      <c r="A37" s="26">
        <v>34</v>
      </c>
      <c r="B37" s="104" t="str">
        <f t="shared" si="2"/>
        <v/>
      </c>
      <c r="C37" s="105" t="str">
        <f t="shared" si="21"/>
        <v/>
      </c>
      <c r="D37" s="106" t="str">
        <f t="shared" si="3"/>
        <v/>
      </c>
      <c r="E37" s="107" t="str">
        <f t="shared" si="4"/>
        <v/>
      </c>
      <c r="F37" s="108" t="str">
        <f t="shared" si="5"/>
        <v/>
      </c>
      <c r="G37" s="109" t="str">
        <f t="shared" si="6"/>
        <v/>
      </c>
      <c r="H37" s="108" t="str">
        <f t="shared" si="7"/>
        <v/>
      </c>
      <c r="I37" s="107" t="str">
        <f t="shared" si="8"/>
        <v/>
      </c>
      <c r="J37" s="108" t="str">
        <f t="shared" si="9"/>
        <v/>
      </c>
      <c r="K37" s="107" t="str">
        <f t="shared" si="10"/>
        <v/>
      </c>
      <c r="L37" s="108" t="str">
        <f t="shared" si="11"/>
        <v/>
      </c>
      <c r="M37" s="110" t="str">
        <f t="shared" si="12"/>
        <v/>
      </c>
      <c r="N37" s="111" t="str">
        <f t="shared" si="13"/>
        <v/>
      </c>
      <c r="O37" s="112" t="str">
        <f t="shared" si="14"/>
        <v/>
      </c>
      <c r="P37" s="113"/>
      <c r="Q37" s="74"/>
      <c r="AD37" s="26">
        <v>36</v>
      </c>
      <c r="AE37" s="26"/>
      <c r="AF37" s="26">
        <f>IF(Kopā!F37=$R$3,Kopā!A37,"")</f>
        <v>34</v>
      </c>
      <c r="AG37" s="26" t="str">
        <f>_xlfn.IFNA(VLOOKUP(AF37,Kopā!$A$4:$G$203,7,),"")</f>
        <v>D</v>
      </c>
      <c r="AH37" s="26">
        <f t="shared" si="22"/>
        <v>34</v>
      </c>
      <c r="AI37" s="26" t="e" cm="1">
        <f t="array" ref="AI37">IFERROR(SMALL(IF((COUNTIF($AI$3:AI36, $AH$4:$AH$203)=0)*ISNUMBER($AH$4:$AH$203), $AH$4:$AH$203, "A"), 1),INDEX($AH$4:$AH$203, MATCH(SMALL(IF(ISTEXT($AH$4:$AH$203)*(COUNTIF(AI$3:$AI36,$AH$4:$AH$203)=0), COUNTIF($AH$4:$AH$203, "&lt;"&amp;$AH$4:$AH$203), ""),1),IF(ISTEXT($AH$4:$AH$203), COUNTIF($AH$4:$AH$203, "&lt;"&amp;$AH$4:$AH$203), ""), 0)))</f>
        <v>#NUM!</v>
      </c>
      <c r="AJ37" s="26"/>
      <c r="AK37" s="26"/>
      <c r="AL37" s="26" t="str">
        <f t="shared" si="23"/>
        <v/>
      </c>
      <c r="AM37" s="26" t="str">
        <f t="shared" si="16"/>
        <v/>
      </c>
      <c r="AN37" s="26">
        <v>34</v>
      </c>
      <c r="AO37" s="67" t="str">
        <f t="shared" si="17"/>
        <v/>
      </c>
      <c r="AP37" s="26" t="str">
        <f>_xlfn.IFNA(VLOOKUP(AM37,Kopā!$A$4:$Q$203,2,),"")</f>
        <v/>
      </c>
      <c r="AQ37" s="68" t="str">
        <f>_xlfn.IFNA(VLOOKUP(AM37,Kopā!$A$4:$Q$203,3,),"")</f>
        <v/>
      </c>
      <c r="AR37" s="79" t="str">
        <f>_xlfn.IFNA(VLOOKUP(AM37,Kopā!$A$4:$Q$203,8,),"")</f>
        <v/>
      </c>
      <c r="AS37" s="80" t="str">
        <f>_xlfn.IFNA(VLOOKUP(AM37,Kopā!$A$4:$Q$203,9,),"")</f>
        <v/>
      </c>
      <c r="AT37" s="79" t="str">
        <f>_xlfn.IFNA(VLOOKUP(AM37,Kopā!$A$4:$Q$203,10,),"")</f>
        <v/>
      </c>
      <c r="AU37" s="80" t="str">
        <f>_xlfn.IFNA(VLOOKUP(AM37,Kopā!$A$4:$Q$203,11,),"")</f>
        <v/>
      </c>
      <c r="AV37" s="79" t="str">
        <f>_xlfn.IFNA(VLOOKUP(AM37,Kopā!$A$4:$Q$203,12,),"")</f>
        <v/>
      </c>
      <c r="AW37" s="80" t="str">
        <f>_xlfn.IFNA(VLOOKUP(AM37,Kopā!$A$4:$Q$203,13,),"")</f>
        <v/>
      </c>
      <c r="AX37" s="79" t="str">
        <f>_xlfn.IFNA(VLOOKUP(AM37,Kopā!$A$4:$Q$203,14,),"")</f>
        <v/>
      </c>
      <c r="AY37" s="80" t="str">
        <f>_xlfn.IFNA(VLOOKUP(AM37,Kopā!$A$4:$Q$203,15,),"")</f>
        <v/>
      </c>
      <c r="AZ37" s="81" t="str">
        <f>_xlfn.IFNA(VLOOKUP(AM37,Kopā!$A$4:$Q$203,16,),"")</f>
        <v/>
      </c>
      <c r="BA37" s="80" t="str">
        <f>_xlfn.IFNA(VLOOKUP(AM37,Kopā!$A$4:$Q$203,17,),"")</f>
        <v/>
      </c>
      <c r="BB37" s="26" t="str">
        <f t="shared" si="18"/>
        <v/>
      </c>
      <c r="BC37" s="26" t="str">
        <f t="shared" si="19"/>
        <v/>
      </c>
      <c r="BD37" s="69" t="str">
        <f t="shared" si="20"/>
        <v/>
      </c>
      <c r="BE37" s="26" t="e">
        <f>_xlfn.RANK.EQ(BB37,$BB$4:$BB$93,)+COUNTIF($BB$4:BB37,BB37)-1</f>
        <v>#VALUE!</v>
      </c>
    </row>
    <row r="38" spans="1:57" x14ac:dyDescent="0.25">
      <c r="A38" s="26">
        <v>35</v>
      </c>
      <c r="B38" s="17" t="str">
        <f t="shared" si="2"/>
        <v/>
      </c>
      <c r="C38" s="101" t="str">
        <f t="shared" si="21"/>
        <v/>
      </c>
      <c r="D38" s="28" t="str">
        <f t="shared" si="3"/>
        <v/>
      </c>
      <c r="E38" s="60" t="str">
        <f t="shared" si="4"/>
        <v/>
      </c>
      <c r="F38" s="61" t="str">
        <f t="shared" si="5"/>
        <v/>
      </c>
      <c r="G38" s="62" t="str">
        <f t="shared" si="6"/>
        <v/>
      </c>
      <c r="H38" s="61" t="str">
        <f t="shared" si="7"/>
        <v/>
      </c>
      <c r="I38" s="60" t="str">
        <f t="shared" si="8"/>
        <v/>
      </c>
      <c r="J38" s="61" t="str">
        <f t="shared" si="9"/>
        <v/>
      </c>
      <c r="K38" s="60" t="str">
        <f t="shared" si="10"/>
        <v/>
      </c>
      <c r="L38" s="61" t="str">
        <f t="shared" si="11"/>
        <v/>
      </c>
      <c r="M38" s="72" t="str">
        <f t="shared" si="12"/>
        <v/>
      </c>
      <c r="N38" s="73" t="str">
        <f t="shared" si="13"/>
        <v/>
      </c>
      <c r="O38" s="24" t="str">
        <f t="shared" si="14"/>
        <v/>
      </c>
      <c r="P38" s="18"/>
      <c r="Q38" s="74"/>
      <c r="AD38" s="26">
        <v>37</v>
      </c>
      <c r="AE38" s="26"/>
      <c r="AF38" s="26" t="str">
        <f>IF(Kopā!F38=$R$3,Kopā!A38,"")</f>
        <v/>
      </c>
      <c r="AG38" s="26" t="str">
        <f>_xlfn.IFNA(VLOOKUP(AF38,Kopā!$A$4:$G$203,7,),"")</f>
        <v/>
      </c>
      <c r="AH38" s="26" t="str">
        <f t="shared" si="22"/>
        <v/>
      </c>
      <c r="AI38" s="26" t="e" cm="1">
        <f t="array" ref="AI38">IFERROR(SMALL(IF((COUNTIF($AI$3:AI37, $AH$4:$AH$203)=0)*ISNUMBER($AH$4:$AH$203), $AH$4:$AH$203, "A"), 1),INDEX($AH$4:$AH$203, MATCH(SMALL(IF(ISTEXT($AH$4:$AH$203)*(COUNTIF(AI$3:$AI37,$AH$4:$AH$203)=0), COUNTIF($AH$4:$AH$203, "&lt;"&amp;$AH$4:$AH$203), ""),1),IF(ISTEXT($AH$4:$AH$203), COUNTIF($AH$4:$AH$203, "&lt;"&amp;$AH$4:$AH$203), ""), 0)))</f>
        <v>#NUM!</v>
      </c>
      <c r="AJ38" s="26"/>
      <c r="AK38" s="26"/>
      <c r="AL38" s="26" t="str">
        <f t="shared" si="23"/>
        <v/>
      </c>
      <c r="AM38" s="26" t="str">
        <f t="shared" si="16"/>
        <v/>
      </c>
      <c r="AN38" s="26">
        <v>35</v>
      </c>
      <c r="AO38" s="67" t="str">
        <f t="shared" si="17"/>
        <v/>
      </c>
      <c r="AP38" s="26" t="str">
        <f>_xlfn.IFNA(VLOOKUP(AM38,Kopā!$A$4:$Q$203,2,),"")</f>
        <v/>
      </c>
      <c r="AQ38" s="68" t="str">
        <f>_xlfn.IFNA(VLOOKUP(AM38,Kopā!$A$4:$Q$203,3,),"")</f>
        <v/>
      </c>
      <c r="AR38" s="79" t="str">
        <f>_xlfn.IFNA(VLOOKUP(AM38,Kopā!$A$4:$Q$203,8,),"")</f>
        <v/>
      </c>
      <c r="AS38" s="80" t="str">
        <f>_xlfn.IFNA(VLOOKUP(AM38,Kopā!$A$4:$Q$203,9,),"")</f>
        <v/>
      </c>
      <c r="AT38" s="79" t="str">
        <f>_xlfn.IFNA(VLOOKUP(AM38,Kopā!$A$4:$Q$203,10,),"")</f>
        <v/>
      </c>
      <c r="AU38" s="80" t="str">
        <f>_xlfn.IFNA(VLOOKUP(AM38,Kopā!$A$4:$Q$203,11,),"")</f>
        <v/>
      </c>
      <c r="AV38" s="79" t="str">
        <f>_xlfn.IFNA(VLOOKUP(AM38,Kopā!$A$4:$Q$203,12,),"")</f>
        <v/>
      </c>
      <c r="AW38" s="80" t="str">
        <f>_xlfn.IFNA(VLOOKUP(AM38,Kopā!$A$4:$Q$203,13,),"")</f>
        <v/>
      </c>
      <c r="AX38" s="79" t="str">
        <f>_xlfn.IFNA(VLOOKUP(AM38,Kopā!$A$4:$Q$203,14,),"")</f>
        <v/>
      </c>
      <c r="AY38" s="80" t="str">
        <f>_xlfn.IFNA(VLOOKUP(AM38,Kopā!$A$4:$Q$203,15,),"")</f>
        <v/>
      </c>
      <c r="AZ38" s="81" t="str">
        <f>_xlfn.IFNA(VLOOKUP(AM38,Kopā!$A$4:$Q$203,16,),"")</f>
        <v/>
      </c>
      <c r="BA38" s="80" t="str">
        <f>_xlfn.IFNA(VLOOKUP(AM38,Kopā!$A$4:$Q$203,17,),"")</f>
        <v/>
      </c>
      <c r="BB38" s="26" t="str">
        <f t="shared" si="18"/>
        <v/>
      </c>
      <c r="BC38" s="26" t="str">
        <f t="shared" si="19"/>
        <v/>
      </c>
      <c r="BD38" s="69" t="str">
        <f t="shared" si="20"/>
        <v/>
      </c>
      <c r="BE38" s="26" t="e">
        <f>_xlfn.RANK.EQ(BB38,$BB$4:$BB$93,)+COUNTIF($BB$4:BB38,BB38)-1</f>
        <v>#VALUE!</v>
      </c>
    </row>
    <row r="39" spans="1:57" x14ac:dyDescent="0.25">
      <c r="A39" s="26">
        <v>36</v>
      </c>
      <c r="B39" s="104" t="str">
        <f t="shared" si="2"/>
        <v/>
      </c>
      <c r="C39" s="105" t="str">
        <f t="shared" si="21"/>
        <v/>
      </c>
      <c r="D39" s="106" t="str">
        <f t="shared" si="3"/>
        <v/>
      </c>
      <c r="E39" s="107" t="str">
        <f t="shared" si="4"/>
        <v/>
      </c>
      <c r="F39" s="108" t="str">
        <f t="shared" si="5"/>
        <v/>
      </c>
      <c r="G39" s="109" t="str">
        <f t="shared" si="6"/>
        <v/>
      </c>
      <c r="H39" s="108" t="str">
        <f t="shared" si="7"/>
        <v/>
      </c>
      <c r="I39" s="107" t="str">
        <f t="shared" si="8"/>
        <v/>
      </c>
      <c r="J39" s="108" t="str">
        <f t="shared" si="9"/>
        <v/>
      </c>
      <c r="K39" s="107" t="str">
        <f t="shared" si="10"/>
        <v/>
      </c>
      <c r="L39" s="108" t="str">
        <f t="shared" si="11"/>
        <v/>
      </c>
      <c r="M39" s="110" t="str">
        <f t="shared" si="12"/>
        <v/>
      </c>
      <c r="N39" s="111" t="str">
        <f t="shared" si="13"/>
        <v/>
      </c>
      <c r="O39" s="112" t="str">
        <f t="shared" si="14"/>
        <v/>
      </c>
      <c r="P39" s="113"/>
      <c r="Q39" s="74"/>
      <c r="AD39" s="26">
        <v>38</v>
      </c>
      <c r="AE39" s="26"/>
      <c r="AF39" s="26">
        <f>IF(Kopā!F39=$R$3,Kopā!A39,"")</f>
        <v>36</v>
      </c>
      <c r="AG39" s="26" t="str">
        <f>_xlfn.IFNA(VLOOKUP(AF39,Kopā!$A$4:$G$203,7,),"")</f>
        <v>E</v>
      </c>
      <c r="AH39" s="26" t="str">
        <f t="shared" si="22"/>
        <v/>
      </c>
      <c r="AI39" s="26" t="e" cm="1">
        <f t="array" ref="AI39">IFERROR(SMALL(IF((COUNTIF($AI$3:AI38, $AH$4:$AH$203)=0)*ISNUMBER($AH$4:$AH$203), $AH$4:$AH$203, "A"), 1),INDEX($AH$4:$AH$203, MATCH(SMALL(IF(ISTEXT($AH$4:$AH$203)*(COUNTIF(AI$3:$AI38,$AH$4:$AH$203)=0), COUNTIF($AH$4:$AH$203, "&lt;"&amp;$AH$4:$AH$203), ""),1),IF(ISTEXT($AH$4:$AH$203), COUNTIF($AH$4:$AH$203, "&lt;"&amp;$AH$4:$AH$203), ""), 0)))</f>
        <v>#NUM!</v>
      </c>
      <c r="AJ39" s="26"/>
      <c r="AK39" s="26"/>
      <c r="AL39" s="26" t="str">
        <f t="shared" si="23"/>
        <v/>
      </c>
      <c r="AM39" s="26" t="str">
        <f t="shared" si="16"/>
        <v/>
      </c>
      <c r="AN39" s="26">
        <v>36</v>
      </c>
      <c r="AO39" s="67" t="str">
        <f t="shared" si="17"/>
        <v/>
      </c>
      <c r="AP39" s="26" t="str">
        <f>_xlfn.IFNA(VLOOKUP(AM39,Kopā!$A$4:$Q$203,2,),"")</f>
        <v/>
      </c>
      <c r="AQ39" s="68" t="str">
        <f>_xlfn.IFNA(VLOOKUP(AM39,Kopā!$A$4:$Q$203,3,),"")</f>
        <v/>
      </c>
      <c r="AR39" s="79" t="str">
        <f>_xlfn.IFNA(VLOOKUP(AM39,Kopā!$A$4:$Q$203,8,),"")</f>
        <v/>
      </c>
      <c r="AS39" s="80" t="str">
        <f>_xlfn.IFNA(VLOOKUP(AM39,Kopā!$A$4:$Q$203,9,),"")</f>
        <v/>
      </c>
      <c r="AT39" s="79" t="str">
        <f>_xlfn.IFNA(VLOOKUP(AM39,Kopā!$A$4:$Q$203,10,),"")</f>
        <v/>
      </c>
      <c r="AU39" s="80" t="str">
        <f>_xlfn.IFNA(VLOOKUP(AM39,Kopā!$A$4:$Q$203,11,),"")</f>
        <v/>
      </c>
      <c r="AV39" s="79" t="str">
        <f>_xlfn.IFNA(VLOOKUP(AM39,Kopā!$A$4:$Q$203,12,),"")</f>
        <v/>
      </c>
      <c r="AW39" s="80" t="str">
        <f>_xlfn.IFNA(VLOOKUP(AM39,Kopā!$A$4:$Q$203,13,),"")</f>
        <v/>
      </c>
      <c r="AX39" s="79" t="str">
        <f>_xlfn.IFNA(VLOOKUP(AM39,Kopā!$A$4:$Q$203,14,),"")</f>
        <v/>
      </c>
      <c r="AY39" s="80" t="str">
        <f>_xlfn.IFNA(VLOOKUP(AM39,Kopā!$A$4:$Q$203,15,),"")</f>
        <v/>
      </c>
      <c r="AZ39" s="81" t="str">
        <f>_xlfn.IFNA(VLOOKUP(AM39,Kopā!$A$4:$Q$203,16,),"")</f>
        <v/>
      </c>
      <c r="BA39" s="80" t="str">
        <f>_xlfn.IFNA(VLOOKUP(AM39,Kopā!$A$4:$Q$203,17,),"")</f>
        <v/>
      </c>
      <c r="BB39" s="26" t="str">
        <f t="shared" si="18"/>
        <v/>
      </c>
      <c r="BC39" s="26" t="str">
        <f t="shared" si="19"/>
        <v/>
      </c>
      <c r="BD39" s="69" t="str">
        <f t="shared" si="20"/>
        <v/>
      </c>
      <c r="BE39" s="26" t="e">
        <f>_xlfn.RANK.EQ(BB39,$BB$4:$BB$93,)+COUNTIF($BB$4:BB39,BB39)-1</f>
        <v>#VALUE!</v>
      </c>
    </row>
    <row r="40" spans="1:57" x14ac:dyDescent="0.25">
      <c r="A40" s="26">
        <v>37</v>
      </c>
      <c r="B40" s="17" t="str">
        <f t="shared" si="2"/>
        <v/>
      </c>
      <c r="C40" s="101" t="str">
        <f t="shared" si="21"/>
        <v/>
      </c>
      <c r="D40" s="28" t="str">
        <f t="shared" si="3"/>
        <v/>
      </c>
      <c r="E40" s="60" t="str">
        <f t="shared" si="4"/>
        <v/>
      </c>
      <c r="F40" s="61" t="str">
        <f t="shared" si="5"/>
        <v/>
      </c>
      <c r="G40" s="62" t="str">
        <f t="shared" si="6"/>
        <v/>
      </c>
      <c r="H40" s="61" t="str">
        <f t="shared" si="7"/>
        <v/>
      </c>
      <c r="I40" s="60" t="str">
        <f t="shared" si="8"/>
        <v/>
      </c>
      <c r="J40" s="61" t="str">
        <f t="shared" si="9"/>
        <v/>
      </c>
      <c r="K40" s="60" t="str">
        <f t="shared" si="10"/>
        <v/>
      </c>
      <c r="L40" s="61" t="str">
        <f t="shared" si="11"/>
        <v/>
      </c>
      <c r="M40" s="72" t="str">
        <f t="shared" si="12"/>
        <v/>
      </c>
      <c r="N40" s="73" t="str">
        <f t="shared" si="13"/>
        <v/>
      </c>
      <c r="O40" s="24" t="str">
        <f t="shared" si="14"/>
        <v/>
      </c>
      <c r="P40" s="18"/>
      <c r="Q40" s="74"/>
      <c r="AD40" s="26">
        <v>39</v>
      </c>
      <c r="AE40" s="26"/>
      <c r="AF40" s="26">
        <f>IF(Kopā!F40=$R$3,Kopā!A40,"")</f>
        <v>37</v>
      </c>
      <c r="AG40" s="26" t="str">
        <f>_xlfn.IFNA(VLOOKUP(AF40,Kopā!$A$4:$G$203,7,),"")</f>
        <v>E</v>
      </c>
      <c r="AH40" s="26" t="str">
        <f t="shared" si="22"/>
        <v/>
      </c>
      <c r="AI40" s="26" t="e" cm="1">
        <f t="array" ref="AI40">IFERROR(SMALL(IF((COUNTIF($AI$3:AI39, $AH$4:$AH$203)=0)*ISNUMBER($AH$4:$AH$203), $AH$4:$AH$203, "A"), 1),INDEX($AH$4:$AH$203, MATCH(SMALL(IF(ISTEXT($AH$4:$AH$203)*(COUNTIF(AI$3:$AI39,$AH$4:$AH$203)=0), COUNTIF($AH$4:$AH$203, "&lt;"&amp;$AH$4:$AH$203), ""),1),IF(ISTEXT($AH$4:$AH$203), COUNTIF($AH$4:$AH$203, "&lt;"&amp;$AH$4:$AH$203), ""), 0)))</f>
        <v>#NUM!</v>
      </c>
      <c r="AJ40" s="26"/>
      <c r="AK40" s="26"/>
      <c r="AL40" s="26" t="str">
        <f t="shared" si="23"/>
        <v/>
      </c>
      <c r="AM40" s="26" t="str">
        <f t="shared" si="16"/>
        <v/>
      </c>
      <c r="AN40" s="26">
        <v>37</v>
      </c>
      <c r="AO40" s="67" t="str">
        <f t="shared" si="17"/>
        <v/>
      </c>
      <c r="AP40" s="26" t="str">
        <f>_xlfn.IFNA(VLOOKUP(AM40,Kopā!$A$4:$Q$203,2,),"")</f>
        <v/>
      </c>
      <c r="AQ40" s="68" t="str">
        <f>_xlfn.IFNA(VLOOKUP(AM40,Kopā!$A$4:$Q$203,3,),"")</f>
        <v/>
      </c>
      <c r="AR40" s="79" t="str">
        <f>_xlfn.IFNA(VLOOKUP(AM40,Kopā!$A$4:$Q$203,8,),"")</f>
        <v/>
      </c>
      <c r="AS40" s="80" t="str">
        <f>_xlfn.IFNA(VLOOKUP(AM40,Kopā!$A$4:$Q$203,9,),"")</f>
        <v/>
      </c>
      <c r="AT40" s="79" t="str">
        <f>_xlfn.IFNA(VLOOKUP(AM40,Kopā!$A$4:$Q$203,10,),"")</f>
        <v/>
      </c>
      <c r="AU40" s="80" t="str">
        <f>_xlfn.IFNA(VLOOKUP(AM40,Kopā!$A$4:$Q$203,11,),"")</f>
        <v/>
      </c>
      <c r="AV40" s="79" t="str">
        <f>_xlfn.IFNA(VLOOKUP(AM40,Kopā!$A$4:$Q$203,12,),"")</f>
        <v/>
      </c>
      <c r="AW40" s="80" t="str">
        <f>_xlfn.IFNA(VLOOKUP(AM40,Kopā!$A$4:$Q$203,13,),"")</f>
        <v/>
      </c>
      <c r="AX40" s="79" t="str">
        <f>_xlfn.IFNA(VLOOKUP(AM40,Kopā!$A$4:$Q$203,14,),"")</f>
        <v/>
      </c>
      <c r="AY40" s="80" t="str">
        <f>_xlfn.IFNA(VLOOKUP(AM40,Kopā!$A$4:$Q$203,15,),"")</f>
        <v/>
      </c>
      <c r="AZ40" s="81" t="str">
        <f>_xlfn.IFNA(VLOOKUP(AM40,Kopā!$A$4:$Q$203,16,),"")</f>
        <v/>
      </c>
      <c r="BA40" s="80" t="str">
        <f>_xlfn.IFNA(VLOOKUP(AM40,Kopā!$A$4:$Q$203,17,),"")</f>
        <v/>
      </c>
      <c r="BB40" s="26" t="str">
        <f t="shared" si="18"/>
        <v/>
      </c>
      <c r="BC40" s="26" t="str">
        <f t="shared" si="19"/>
        <v/>
      </c>
      <c r="BD40" s="69" t="str">
        <f t="shared" si="20"/>
        <v/>
      </c>
      <c r="BE40" s="26" t="e">
        <f>_xlfn.RANK.EQ(BB40,$BB$4:$BB$93,)+COUNTIF($BB$4:BB40,BB40)-1</f>
        <v>#VALUE!</v>
      </c>
    </row>
    <row r="41" spans="1:57" x14ac:dyDescent="0.25">
      <c r="A41" s="26">
        <v>38</v>
      </c>
      <c r="B41" s="104" t="str">
        <f t="shared" si="2"/>
        <v/>
      </c>
      <c r="C41" s="105" t="str">
        <f t="shared" si="21"/>
        <v/>
      </c>
      <c r="D41" s="106" t="str">
        <f t="shared" si="3"/>
        <v/>
      </c>
      <c r="E41" s="107" t="str">
        <f t="shared" si="4"/>
        <v/>
      </c>
      <c r="F41" s="108" t="str">
        <f t="shared" si="5"/>
        <v/>
      </c>
      <c r="G41" s="109" t="str">
        <f t="shared" si="6"/>
        <v/>
      </c>
      <c r="H41" s="108" t="str">
        <f t="shared" si="7"/>
        <v/>
      </c>
      <c r="I41" s="107" t="str">
        <f t="shared" si="8"/>
        <v/>
      </c>
      <c r="J41" s="108" t="str">
        <f t="shared" si="9"/>
        <v/>
      </c>
      <c r="K41" s="107" t="str">
        <f t="shared" si="10"/>
        <v/>
      </c>
      <c r="L41" s="108" t="str">
        <f t="shared" si="11"/>
        <v/>
      </c>
      <c r="M41" s="110" t="str">
        <f t="shared" si="12"/>
        <v/>
      </c>
      <c r="N41" s="111" t="str">
        <f t="shared" si="13"/>
        <v/>
      </c>
      <c r="O41" s="112" t="str">
        <f t="shared" si="14"/>
        <v/>
      </c>
      <c r="P41" s="113"/>
      <c r="Q41" s="74"/>
      <c r="AD41" s="26">
        <v>40</v>
      </c>
      <c r="AE41" s="26"/>
      <c r="AF41" s="26">
        <f>IF(Kopā!F41=$R$3,Kopā!A41,"")</f>
        <v>38</v>
      </c>
      <c r="AG41" s="26" t="str">
        <f>_xlfn.IFNA(VLOOKUP(AF41,Kopā!$A$4:$G$203,7,),"")</f>
        <v>E</v>
      </c>
      <c r="AH41" s="26" t="str">
        <f t="shared" si="22"/>
        <v/>
      </c>
      <c r="AI41" s="26" t="e" cm="1">
        <f t="array" ref="AI41">IFERROR(SMALL(IF((COUNTIF($AI$3:AI40, $AH$4:$AH$203)=0)*ISNUMBER($AH$4:$AH$203), $AH$4:$AH$203, "A"), 1),INDEX($AH$4:$AH$203, MATCH(SMALL(IF(ISTEXT($AH$4:$AH$203)*(COUNTIF(AI$3:$AI40,$AH$4:$AH$203)=0), COUNTIF($AH$4:$AH$203, "&lt;"&amp;$AH$4:$AH$203), ""),1),IF(ISTEXT($AH$4:$AH$203), COUNTIF($AH$4:$AH$203, "&lt;"&amp;$AH$4:$AH$203), ""), 0)))</f>
        <v>#NUM!</v>
      </c>
      <c r="AJ41" s="26"/>
      <c r="AK41" s="26"/>
      <c r="AL41" s="26" t="str">
        <f t="shared" si="23"/>
        <v/>
      </c>
      <c r="AM41" s="26" t="str">
        <f t="shared" si="16"/>
        <v/>
      </c>
      <c r="AN41" s="26">
        <v>38</v>
      </c>
      <c r="AO41" s="67" t="str">
        <f t="shared" si="17"/>
        <v/>
      </c>
      <c r="AP41" s="26" t="str">
        <f>_xlfn.IFNA(VLOOKUP(AM41,Kopā!$A$4:$Q$203,2,),"")</f>
        <v/>
      </c>
      <c r="AQ41" s="68" t="str">
        <f>_xlfn.IFNA(VLOOKUP(AM41,Kopā!$A$4:$Q$203,3,),"")</f>
        <v/>
      </c>
      <c r="AR41" s="79" t="str">
        <f>_xlfn.IFNA(VLOOKUP(AM41,Kopā!$A$4:$Q$203,8,),"")</f>
        <v/>
      </c>
      <c r="AS41" s="80" t="str">
        <f>_xlfn.IFNA(VLOOKUP(AM41,Kopā!$A$4:$Q$203,9,),"")</f>
        <v/>
      </c>
      <c r="AT41" s="79" t="str">
        <f>_xlfn.IFNA(VLOOKUP(AM41,Kopā!$A$4:$Q$203,10,),"")</f>
        <v/>
      </c>
      <c r="AU41" s="80" t="str">
        <f>_xlfn.IFNA(VLOOKUP(AM41,Kopā!$A$4:$Q$203,11,),"")</f>
        <v/>
      </c>
      <c r="AV41" s="79" t="str">
        <f>_xlfn.IFNA(VLOOKUP(AM41,Kopā!$A$4:$Q$203,12,),"")</f>
        <v/>
      </c>
      <c r="AW41" s="80" t="str">
        <f>_xlfn.IFNA(VLOOKUP(AM41,Kopā!$A$4:$Q$203,13,),"")</f>
        <v/>
      </c>
      <c r="AX41" s="79" t="str">
        <f>_xlfn.IFNA(VLOOKUP(AM41,Kopā!$A$4:$Q$203,14,),"")</f>
        <v/>
      </c>
      <c r="AY41" s="80" t="str">
        <f>_xlfn.IFNA(VLOOKUP(AM41,Kopā!$A$4:$Q$203,15,),"")</f>
        <v/>
      </c>
      <c r="AZ41" s="81" t="str">
        <f>_xlfn.IFNA(VLOOKUP(AM41,Kopā!$A$4:$Q$203,16,),"")</f>
        <v/>
      </c>
      <c r="BA41" s="80" t="str">
        <f>_xlfn.IFNA(VLOOKUP(AM41,Kopā!$A$4:$Q$203,17,),"")</f>
        <v/>
      </c>
      <c r="BB41" s="26" t="str">
        <f t="shared" si="18"/>
        <v/>
      </c>
      <c r="BC41" s="26" t="str">
        <f t="shared" si="19"/>
        <v/>
      </c>
      <c r="BD41" s="69" t="str">
        <f t="shared" si="20"/>
        <v/>
      </c>
      <c r="BE41" s="26" t="e">
        <f>_xlfn.RANK.EQ(BB41,$BB$4:$BB$93,)+COUNTIF($BB$4:BB41,BB41)-1</f>
        <v>#VALUE!</v>
      </c>
    </row>
    <row r="42" spans="1:57" x14ac:dyDescent="0.25">
      <c r="A42" s="26">
        <v>39</v>
      </c>
      <c r="B42" s="17" t="str">
        <f t="shared" si="2"/>
        <v/>
      </c>
      <c r="C42" s="101" t="str">
        <f t="shared" si="21"/>
        <v/>
      </c>
      <c r="D42" s="28" t="str">
        <f t="shared" si="3"/>
        <v/>
      </c>
      <c r="E42" s="60" t="str">
        <f t="shared" si="4"/>
        <v/>
      </c>
      <c r="F42" s="61" t="str">
        <f t="shared" si="5"/>
        <v/>
      </c>
      <c r="G42" s="62" t="str">
        <f t="shared" si="6"/>
        <v/>
      </c>
      <c r="H42" s="61" t="str">
        <f t="shared" si="7"/>
        <v/>
      </c>
      <c r="I42" s="60" t="str">
        <f t="shared" si="8"/>
        <v/>
      </c>
      <c r="J42" s="61" t="str">
        <f t="shared" si="9"/>
        <v/>
      </c>
      <c r="K42" s="60" t="str">
        <f t="shared" si="10"/>
        <v/>
      </c>
      <c r="L42" s="61" t="str">
        <f t="shared" si="11"/>
        <v/>
      </c>
      <c r="M42" s="72" t="str">
        <f t="shared" si="12"/>
        <v/>
      </c>
      <c r="N42" s="73" t="str">
        <f t="shared" si="13"/>
        <v/>
      </c>
      <c r="O42" s="24" t="str">
        <f t="shared" si="14"/>
        <v/>
      </c>
      <c r="P42" s="18"/>
      <c r="Q42" s="74"/>
      <c r="AD42" s="26">
        <v>41</v>
      </c>
      <c r="AE42" s="26"/>
      <c r="AF42" s="26" t="str">
        <f>IF(Kopā!F42=$R$3,Kopā!A42,"")</f>
        <v/>
      </c>
      <c r="AG42" s="26" t="str">
        <f>_xlfn.IFNA(VLOOKUP(AF42,Kopā!$A$4:$G$203,7,),"")</f>
        <v/>
      </c>
      <c r="AH42" s="26" t="str">
        <f t="shared" si="22"/>
        <v/>
      </c>
      <c r="AI42" s="26" t="e" cm="1">
        <f t="array" ref="AI42">IFERROR(SMALL(IF((COUNTIF($AI$3:AI41, $AH$4:$AH$203)=0)*ISNUMBER($AH$4:$AH$203), $AH$4:$AH$203, "A"), 1),INDEX($AH$4:$AH$203, MATCH(SMALL(IF(ISTEXT($AH$4:$AH$203)*(COUNTIF(AI$3:$AI41,$AH$4:$AH$203)=0), COUNTIF($AH$4:$AH$203, "&lt;"&amp;$AH$4:$AH$203), ""),1),IF(ISTEXT($AH$4:$AH$203), COUNTIF($AH$4:$AH$203, "&lt;"&amp;$AH$4:$AH$203), ""), 0)))</f>
        <v>#NUM!</v>
      </c>
      <c r="AJ42" s="26"/>
      <c r="AK42" s="26"/>
      <c r="AL42" s="26" t="str">
        <f t="shared" si="23"/>
        <v/>
      </c>
      <c r="AM42" s="26" t="str">
        <f t="shared" si="16"/>
        <v/>
      </c>
      <c r="AN42" s="26">
        <v>39</v>
      </c>
      <c r="AO42" s="67" t="str">
        <f t="shared" si="17"/>
        <v/>
      </c>
      <c r="AP42" s="26" t="str">
        <f>_xlfn.IFNA(VLOOKUP(AM42,Kopā!$A$4:$Q$203,2,),"")</f>
        <v/>
      </c>
      <c r="AQ42" s="68" t="str">
        <f>_xlfn.IFNA(VLOOKUP(AM42,Kopā!$A$4:$Q$203,3,),"")</f>
        <v/>
      </c>
      <c r="AR42" s="79" t="str">
        <f>_xlfn.IFNA(VLOOKUP(AM42,Kopā!$A$4:$Q$203,8,),"")</f>
        <v/>
      </c>
      <c r="AS42" s="80" t="str">
        <f>_xlfn.IFNA(VLOOKUP(AM42,Kopā!$A$4:$Q$203,9,),"")</f>
        <v/>
      </c>
      <c r="AT42" s="79" t="str">
        <f>_xlfn.IFNA(VLOOKUP(AM42,Kopā!$A$4:$Q$203,10,),"")</f>
        <v/>
      </c>
      <c r="AU42" s="80" t="str">
        <f>_xlfn.IFNA(VLOOKUP(AM42,Kopā!$A$4:$Q$203,11,),"")</f>
        <v/>
      </c>
      <c r="AV42" s="79" t="str">
        <f>_xlfn.IFNA(VLOOKUP(AM42,Kopā!$A$4:$Q$203,12,),"")</f>
        <v/>
      </c>
      <c r="AW42" s="80" t="str">
        <f>_xlfn.IFNA(VLOOKUP(AM42,Kopā!$A$4:$Q$203,13,),"")</f>
        <v/>
      </c>
      <c r="AX42" s="79" t="str">
        <f>_xlfn.IFNA(VLOOKUP(AM42,Kopā!$A$4:$Q$203,14,),"")</f>
        <v/>
      </c>
      <c r="AY42" s="80" t="str">
        <f>_xlfn.IFNA(VLOOKUP(AM42,Kopā!$A$4:$Q$203,15,),"")</f>
        <v/>
      </c>
      <c r="AZ42" s="81" t="str">
        <f>_xlfn.IFNA(VLOOKUP(AM42,Kopā!$A$4:$Q$203,16,),"")</f>
        <v/>
      </c>
      <c r="BA42" s="80" t="str">
        <f>_xlfn.IFNA(VLOOKUP(AM42,Kopā!$A$4:$Q$203,17,),"")</f>
        <v/>
      </c>
      <c r="BB42" s="26" t="str">
        <f t="shared" si="18"/>
        <v/>
      </c>
      <c r="BC42" s="26" t="str">
        <f t="shared" si="19"/>
        <v/>
      </c>
      <c r="BD42" s="69" t="str">
        <f t="shared" si="20"/>
        <v/>
      </c>
      <c r="BE42" s="26" t="e">
        <f>_xlfn.RANK.EQ(BB42,$BB$4:$BB$93,)+COUNTIF($BB$4:BB42,BB42)-1</f>
        <v>#VALUE!</v>
      </c>
    </row>
    <row r="43" spans="1:57" x14ac:dyDescent="0.25">
      <c r="A43" s="26">
        <v>40</v>
      </c>
      <c r="B43" s="104" t="str">
        <f t="shared" si="2"/>
        <v/>
      </c>
      <c r="C43" s="105" t="str">
        <f t="shared" si="21"/>
        <v/>
      </c>
      <c r="D43" s="106" t="str">
        <f t="shared" si="3"/>
        <v/>
      </c>
      <c r="E43" s="107" t="str">
        <f t="shared" si="4"/>
        <v/>
      </c>
      <c r="F43" s="108" t="str">
        <f t="shared" si="5"/>
        <v/>
      </c>
      <c r="G43" s="109" t="str">
        <f t="shared" si="6"/>
        <v/>
      </c>
      <c r="H43" s="108" t="str">
        <f t="shared" si="7"/>
        <v/>
      </c>
      <c r="I43" s="107" t="str">
        <f t="shared" si="8"/>
        <v/>
      </c>
      <c r="J43" s="108" t="str">
        <f t="shared" si="9"/>
        <v/>
      </c>
      <c r="K43" s="107" t="str">
        <f t="shared" si="10"/>
        <v/>
      </c>
      <c r="L43" s="108" t="str">
        <f t="shared" si="11"/>
        <v/>
      </c>
      <c r="M43" s="110" t="str">
        <f t="shared" si="12"/>
        <v/>
      </c>
      <c r="N43" s="111" t="str">
        <f t="shared" si="13"/>
        <v/>
      </c>
      <c r="O43" s="112" t="str">
        <f t="shared" si="14"/>
        <v/>
      </c>
      <c r="P43" s="113"/>
      <c r="Q43" s="74"/>
      <c r="AD43" s="26">
        <v>42</v>
      </c>
      <c r="AE43" s="26"/>
      <c r="AF43" s="26" t="str">
        <f>IF(Kopā!F43=$R$3,Kopā!A43,"")</f>
        <v/>
      </c>
      <c r="AG43" s="26" t="str">
        <f>_xlfn.IFNA(VLOOKUP(AF43,Kopā!$A$4:$G$203,7,),"")</f>
        <v/>
      </c>
      <c r="AH43" s="26" t="str">
        <f t="shared" si="22"/>
        <v/>
      </c>
      <c r="AI43" s="26" t="e" cm="1">
        <f t="array" ref="AI43">IFERROR(SMALL(IF((COUNTIF($AI$3:AI42, $AH$4:$AH$203)=0)*ISNUMBER($AH$4:$AH$203), $AH$4:$AH$203, "A"), 1),INDEX($AH$4:$AH$203, MATCH(SMALL(IF(ISTEXT($AH$4:$AH$203)*(COUNTIF(AI$3:$AI42,$AH$4:$AH$203)=0), COUNTIF($AH$4:$AH$203, "&lt;"&amp;$AH$4:$AH$203), ""),1),IF(ISTEXT($AH$4:$AH$203), COUNTIF($AH$4:$AH$203, "&lt;"&amp;$AH$4:$AH$203), ""), 0)))</f>
        <v>#NUM!</v>
      </c>
      <c r="AJ43" s="26"/>
      <c r="AK43" s="26"/>
      <c r="AL43" s="26" t="str">
        <f t="shared" si="23"/>
        <v/>
      </c>
      <c r="AM43" s="26" t="str">
        <f t="shared" si="16"/>
        <v/>
      </c>
      <c r="AN43" s="26">
        <v>40</v>
      </c>
      <c r="AO43" s="67" t="str">
        <f t="shared" si="17"/>
        <v/>
      </c>
      <c r="AP43" s="26" t="str">
        <f>_xlfn.IFNA(VLOOKUP(AM43,Kopā!$A$4:$Q$203,2,),"")</f>
        <v/>
      </c>
      <c r="AQ43" s="68" t="str">
        <f>_xlfn.IFNA(VLOOKUP(AM43,Kopā!$A$4:$Q$203,3,),"")</f>
        <v/>
      </c>
      <c r="AR43" s="79" t="str">
        <f>_xlfn.IFNA(VLOOKUP(AM43,Kopā!$A$4:$Q$203,8,),"")</f>
        <v/>
      </c>
      <c r="AS43" s="80" t="str">
        <f>_xlfn.IFNA(VLOOKUP(AM43,Kopā!$A$4:$Q$203,9,),"")</f>
        <v/>
      </c>
      <c r="AT43" s="79" t="str">
        <f>_xlfn.IFNA(VLOOKUP(AM43,Kopā!$A$4:$Q$203,10,),"")</f>
        <v/>
      </c>
      <c r="AU43" s="80" t="str">
        <f>_xlfn.IFNA(VLOOKUP(AM43,Kopā!$A$4:$Q$203,11,),"")</f>
        <v/>
      </c>
      <c r="AV43" s="79" t="str">
        <f>_xlfn.IFNA(VLOOKUP(AM43,Kopā!$A$4:$Q$203,12,),"")</f>
        <v/>
      </c>
      <c r="AW43" s="80" t="str">
        <f>_xlfn.IFNA(VLOOKUP(AM43,Kopā!$A$4:$Q$203,13,),"")</f>
        <v/>
      </c>
      <c r="AX43" s="79" t="str">
        <f>_xlfn.IFNA(VLOOKUP(AM43,Kopā!$A$4:$Q$203,14,),"")</f>
        <v/>
      </c>
      <c r="AY43" s="80" t="str">
        <f>_xlfn.IFNA(VLOOKUP(AM43,Kopā!$A$4:$Q$203,15,),"")</f>
        <v/>
      </c>
      <c r="AZ43" s="81" t="str">
        <f>_xlfn.IFNA(VLOOKUP(AM43,Kopā!$A$4:$Q$203,16,),"")</f>
        <v/>
      </c>
      <c r="BA43" s="80" t="str">
        <f>_xlfn.IFNA(VLOOKUP(AM43,Kopā!$A$4:$Q$203,17,),"")</f>
        <v/>
      </c>
      <c r="BB43" s="26" t="str">
        <f t="shared" si="18"/>
        <v/>
      </c>
      <c r="BC43" s="26" t="str">
        <f t="shared" si="19"/>
        <v/>
      </c>
      <c r="BD43" s="69" t="str">
        <f t="shared" si="20"/>
        <v/>
      </c>
      <c r="BE43" s="26" t="e">
        <f>_xlfn.RANK.EQ(BB43,$BB$4:$BB$93,)+COUNTIF($BB$4:BB43,BB43)-1</f>
        <v>#VALUE!</v>
      </c>
    </row>
    <row r="44" spans="1:57" x14ac:dyDescent="0.25">
      <c r="A44" s="26">
        <v>41</v>
      </c>
      <c r="B44" s="17" t="str">
        <f t="shared" si="2"/>
        <v/>
      </c>
      <c r="C44" s="101" t="str">
        <f t="shared" si="21"/>
        <v/>
      </c>
      <c r="D44" s="28" t="str">
        <f t="shared" si="3"/>
        <v/>
      </c>
      <c r="E44" s="60" t="str">
        <f t="shared" si="4"/>
        <v/>
      </c>
      <c r="F44" s="61" t="str">
        <f t="shared" si="5"/>
        <v/>
      </c>
      <c r="G44" s="62" t="str">
        <f t="shared" si="6"/>
        <v/>
      </c>
      <c r="H44" s="61" t="str">
        <f t="shared" si="7"/>
        <v/>
      </c>
      <c r="I44" s="60" t="str">
        <f t="shared" si="8"/>
        <v/>
      </c>
      <c r="J44" s="61" t="str">
        <f t="shared" si="9"/>
        <v/>
      </c>
      <c r="K44" s="60" t="str">
        <f t="shared" si="10"/>
        <v/>
      </c>
      <c r="L44" s="61" t="str">
        <f t="shared" si="11"/>
        <v/>
      </c>
      <c r="M44" s="72" t="str">
        <f t="shared" si="12"/>
        <v/>
      </c>
      <c r="N44" s="73" t="str">
        <f t="shared" si="13"/>
        <v/>
      </c>
      <c r="O44" s="24" t="str">
        <f t="shared" si="14"/>
        <v/>
      </c>
      <c r="P44" s="18"/>
      <c r="Q44" s="74"/>
      <c r="AD44" s="26">
        <v>43</v>
      </c>
      <c r="AE44" s="26"/>
      <c r="AF44" s="26">
        <f>IF(Kopā!F44=$R$3,Kopā!A44,"")</f>
        <v>41</v>
      </c>
      <c r="AG44" s="26" t="str">
        <f>_xlfn.IFNA(VLOOKUP(AF44,Kopā!$A$4:$G$203,7,),"")</f>
        <v>D</v>
      </c>
      <c r="AH44" s="26">
        <f t="shared" si="22"/>
        <v>41</v>
      </c>
      <c r="AI44" s="26" t="e" cm="1">
        <f t="array" ref="AI44">IFERROR(SMALL(IF((COUNTIF($AI$3:AI43, $AH$4:$AH$203)=0)*ISNUMBER($AH$4:$AH$203), $AH$4:$AH$203, "A"), 1),INDEX($AH$4:$AH$203, MATCH(SMALL(IF(ISTEXT($AH$4:$AH$203)*(COUNTIF(AI$3:$AI43,$AH$4:$AH$203)=0), COUNTIF($AH$4:$AH$203, "&lt;"&amp;$AH$4:$AH$203), ""),1),IF(ISTEXT($AH$4:$AH$203), COUNTIF($AH$4:$AH$203, "&lt;"&amp;$AH$4:$AH$203), ""), 0)))</f>
        <v>#NUM!</v>
      </c>
      <c r="AJ44" s="26"/>
      <c r="AK44" s="26"/>
      <c r="AL44" s="26" t="str">
        <f t="shared" si="23"/>
        <v/>
      </c>
      <c r="AM44" s="26" t="str">
        <f t="shared" si="16"/>
        <v/>
      </c>
      <c r="AN44" s="26">
        <v>41</v>
      </c>
      <c r="AO44" s="67" t="str">
        <f t="shared" si="17"/>
        <v/>
      </c>
      <c r="AP44" s="26" t="str">
        <f>_xlfn.IFNA(VLOOKUP(AM44,Kopā!$A$4:$Q$203,2,),"")</f>
        <v/>
      </c>
      <c r="AQ44" s="68" t="str">
        <f>_xlfn.IFNA(VLOOKUP(AM44,Kopā!$A$4:$Q$203,3,),"")</f>
        <v/>
      </c>
      <c r="AR44" s="79" t="str">
        <f>_xlfn.IFNA(VLOOKUP(AM44,Kopā!$A$4:$Q$203,8,),"")</f>
        <v/>
      </c>
      <c r="AS44" s="80" t="str">
        <f>_xlfn.IFNA(VLOOKUP(AM44,Kopā!$A$4:$Q$203,9,),"")</f>
        <v/>
      </c>
      <c r="AT44" s="79" t="str">
        <f>_xlfn.IFNA(VLOOKUP(AM44,Kopā!$A$4:$Q$203,10,),"")</f>
        <v/>
      </c>
      <c r="AU44" s="80" t="str">
        <f>_xlfn.IFNA(VLOOKUP(AM44,Kopā!$A$4:$Q$203,11,),"")</f>
        <v/>
      </c>
      <c r="AV44" s="79" t="str">
        <f>_xlfn.IFNA(VLOOKUP(AM44,Kopā!$A$4:$Q$203,12,),"")</f>
        <v/>
      </c>
      <c r="AW44" s="80" t="str">
        <f>_xlfn.IFNA(VLOOKUP(AM44,Kopā!$A$4:$Q$203,13,),"")</f>
        <v/>
      </c>
      <c r="AX44" s="79" t="str">
        <f>_xlfn.IFNA(VLOOKUP(AM44,Kopā!$A$4:$Q$203,14,),"")</f>
        <v/>
      </c>
      <c r="AY44" s="80" t="str">
        <f>_xlfn.IFNA(VLOOKUP(AM44,Kopā!$A$4:$Q$203,15,),"")</f>
        <v/>
      </c>
      <c r="AZ44" s="81" t="str">
        <f>_xlfn.IFNA(VLOOKUP(AM44,Kopā!$A$4:$Q$203,16,),"")</f>
        <v/>
      </c>
      <c r="BA44" s="80" t="str">
        <f>_xlfn.IFNA(VLOOKUP(AM44,Kopā!$A$4:$Q$203,17,),"")</f>
        <v/>
      </c>
      <c r="BB44" s="26" t="str">
        <f t="shared" si="18"/>
        <v/>
      </c>
      <c r="BC44" s="26" t="str">
        <f t="shared" si="19"/>
        <v/>
      </c>
      <c r="BD44" s="69" t="str">
        <f t="shared" si="20"/>
        <v/>
      </c>
      <c r="BE44" s="26" t="e">
        <f>_xlfn.RANK.EQ(BB44,$BB$4:$BB$93,)+COUNTIF($BB$4:BB44,BB44)-1</f>
        <v>#VALUE!</v>
      </c>
    </row>
    <row r="45" spans="1:57" x14ac:dyDescent="0.25">
      <c r="A45" s="26">
        <v>42</v>
      </c>
      <c r="B45" s="104" t="str">
        <f t="shared" si="2"/>
        <v/>
      </c>
      <c r="C45" s="105" t="str">
        <f t="shared" si="21"/>
        <v/>
      </c>
      <c r="D45" s="106" t="str">
        <f t="shared" si="3"/>
        <v/>
      </c>
      <c r="E45" s="107" t="str">
        <f t="shared" si="4"/>
        <v/>
      </c>
      <c r="F45" s="108" t="str">
        <f t="shared" si="5"/>
        <v/>
      </c>
      <c r="G45" s="109" t="str">
        <f t="shared" si="6"/>
        <v/>
      </c>
      <c r="H45" s="108" t="str">
        <f t="shared" si="7"/>
        <v/>
      </c>
      <c r="I45" s="107" t="str">
        <f t="shared" si="8"/>
        <v/>
      </c>
      <c r="J45" s="108" t="str">
        <f t="shared" si="9"/>
        <v/>
      </c>
      <c r="K45" s="107" t="str">
        <f t="shared" si="10"/>
        <v/>
      </c>
      <c r="L45" s="108" t="str">
        <f t="shared" si="11"/>
        <v/>
      </c>
      <c r="M45" s="110" t="str">
        <f t="shared" si="12"/>
        <v/>
      </c>
      <c r="N45" s="111" t="str">
        <f t="shared" si="13"/>
        <v/>
      </c>
      <c r="O45" s="112" t="str">
        <f t="shared" si="14"/>
        <v/>
      </c>
      <c r="P45" s="113"/>
      <c r="Q45" s="74"/>
      <c r="AD45" s="26">
        <v>44</v>
      </c>
      <c r="AE45" s="26"/>
      <c r="AF45" s="26" t="str">
        <f>IF(Kopā!F45=$R$3,Kopā!A45,"")</f>
        <v/>
      </c>
      <c r="AG45" s="26" t="str">
        <f>_xlfn.IFNA(VLOOKUP(AF45,Kopā!$A$4:$G$203,7,),"")</f>
        <v/>
      </c>
      <c r="AH45" s="26" t="str">
        <f t="shared" si="22"/>
        <v/>
      </c>
      <c r="AI45" s="26" t="e" cm="1">
        <f t="array" ref="AI45">IFERROR(SMALL(IF((COUNTIF($AI$3:AI44, $AH$4:$AH$203)=0)*ISNUMBER($AH$4:$AH$203), $AH$4:$AH$203, "A"), 1),INDEX($AH$4:$AH$203, MATCH(SMALL(IF(ISTEXT($AH$4:$AH$203)*(COUNTIF(AI$3:$AI44,$AH$4:$AH$203)=0), COUNTIF($AH$4:$AH$203, "&lt;"&amp;$AH$4:$AH$203), ""),1),IF(ISTEXT($AH$4:$AH$203), COUNTIF($AH$4:$AH$203, "&lt;"&amp;$AH$4:$AH$203), ""), 0)))</f>
        <v>#NUM!</v>
      </c>
      <c r="AJ45" s="26"/>
      <c r="AK45" s="26"/>
      <c r="AL45" s="26" t="str">
        <f t="shared" si="23"/>
        <v/>
      </c>
      <c r="AM45" s="26" t="str">
        <f t="shared" si="16"/>
        <v/>
      </c>
      <c r="AN45" s="26">
        <v>42</v>
      </c>
      <c r="AO45" s="67" t="str">
        <f t="shared" si="17"/>
        <v/>
      </c>
      <c r="AP45" s="26" t="str">
        <f>_xlfn.IFNA(VLOOKUP(AM45,Kopā!$A$4:$Q$203,2,),"")</f>
        <v/>
      </c>
      <c r="AQ45" s="68" t="str">
        <f>_xlfn.IFNA(VLOOKUP(AM45,Kopā!$A$4:$Q$203,3,),"")</f>
        <v/>
      </c>
      <c r="AR45" s="79" t="str">
        <f>_xlfn.IFNA(VLOOKUP(AM45,Kopā!$A$4:$Q$203,8,),"")</f>
        <v/>
      </c>
      <c r="AS45" s="80" t="str">
        <f>_xlfn.IFNA(VLOOKUP(AM45,Kopā!$A$4:$Q$203,9,),"")</f>
        <v/>
      </c>
      <c r="AT45" s="79" t="str">
        <f>_xlfn.IFNA(VLOOKUP(AM45,Kopā!$A$4:$Q$203,10,),"")</f>
        <v/>
      </c>
      <c r="AU45" s="80" t="str">
        <f>_xlfn.IFNA(VLOOKUP(AM45,Kopā!$A$4:$Q$203,11,),"")</f>
        <v/>
      </c>
      <c r="AV45" s="79" t="str">
        <f>_xlfn.IFNA(VLOOKUP(AM45,Kopā!$A$4:$Q$203,12,),"")</f>
        <v/>
      </c>
      <c r="AW45" s="80" t="str">
        <f>_xlfn.IFNA(VLOOKUP(AM45,Kopā!$A$4:$Q$203,13,),"")</f>
        <v/>
      </c>
      <c r="AX45" s="79" t="str">
        <f>_xlfn.IFNA(VLOOKUP(AM45,Kopā!$A$4:$Q$203,14,),"")</f>
        <v/>
      </c>
      <c r="AY45" s="80" t="str">
        <f>_xlfn.IFNA(VLOOKUP(AM45,Kopā!$A$4:$Q$203,15,),"")</f>
        <v/>
      </c>
      <c r="AZ45" s="81" t="str">
        <f>_xlfn.IFNA(VLOOKUP(AM45,Kopā!$A$4:$Q$203,16,),"")</f>
        <v/>
      </c>
      <c r="BA45" s="80" t="str">
        <f>_xlfn.IFNA(VLOOKUP(AM45,Kopā!$A$4:$Q$203,17,),"")</f>
        <v/>
      </c>
      <c r="BB45" s="26" t="str">
        <f t="shared" si="18"/>
        <v/>
      </c>
      <c r="BC45" s="26" t="str">
        <f t="shared" si="19"/>
        <v/>
      </c>
      <c r="BD45" s="69" t="str">
        <f t="shared" si="20"/>
        <v/>
      </c>
      <c r="BE45" s="26" t="e">
        <f>_xlfn.RANK.EQ(BB45,$BB$4:$BB$93,)+COUNTIF($BB$4:BB45,BB45)-1</f>
        <v>#VALUE!</v>
      </c>
    </row>
    <row r="46" spans="1:57" x14ac:dyDescent="0.25">
      <c r="A46" s="26">
        <v>43</v>
      </c>
      <c r="B46" s="17" t="str">
        <f t="shared" si="2"/>
        <v/>
      </c>
      <c r="C46" s="101" t="str">
        <f t="shared" si="21"/>
        <v/>
      </c>
      <c r="D46" s="28" t="str">
        <f t="shared" si="3"/>
        <v/>
      </c>
      <c r="E46" s="60" t="str">
        <f t="shared" si="4"/>
        <v/>
      </c>
      <c r="F46" s="61" t="str">
        <f t="shared" si="5"/>
        <v/>
      </c>
      <c r="G46" s="62" t="str">
        <f t="shared" si="6"/>
        <v/>
      </c>
      <c r="H46" s="61" t="str">
        <f t="shared" si="7"/>
        <v/>
      </c>
      <c r="I46" s="60" t="str">
        <f t="shared" si="8"/>
        <v/>
      </c>
      <c r="J46" s="61" t="str">
        <f t="shared" si="9"/>
        <v/>
      </c>
      <c r="K46" s="60" t="str">
        <f t="shared" si="10"/>
        <v/>
      </c>
      <c r="L46" s="61" t="str">
        <f t="shared" si="11"/>
        <v/>
      </c>
      <c r="M46" s="72" t="str">
        <f t="shared" si="12"/>
        <v/>
      </c>
      <c r="N46" s="73" t="str">
        <f t="shared" si="13"/>
        <v/>
      </c>
      <c r="O46" s="24" t="str">
        <f t="shared" si="14"/>
        <v/>
      </c>
      <c r="P46" s="18"/>
      <c r="Q46" s="74"/>
      <c r="AD46" s="26">
        <v>45</v>
      </c>
      <c r="AE46" s="26"/>
      <c r="AF46" s="26">
        <f>IF(Kopā!F46=$R$3,Kopā!A46,"")</f>
        <v>43</v>
      </c>
      <c r="AG46" s="26" t="str">
        <f>_xlfn.IFNA(VLOOKUP(AF46,Kopā!$A$4:$G$203,7,),"")</f>
        <v>E</v>
      </c>
      <c r="AH46" s="26" t="str">
        <f t="shared" si="22"/>
        <v/>
      </c>
      <c r="AI46" s="26" t="e" cm="1">
        <f t="array" ref="AI46">IFERROR(SMALL(IF((COUNTIF($AI$3:AI45, $AH$4:$AH$203)=0)*ISNUMBER($AH$4:$AH$203), $AH$4:$AH$203, "A"), 1),INDEX($AH$4:$AH$203, MATCH(SMALL(IF(ISTEXT($AH$4:$AH$203)*(COUNTIF(AI$3:$AI45,$AH$4:$AH$203)=0), COUNTIF($AH$4:$AH$203, "&lt;"&amp;$AH$4:$AH$203), ""),1),IF(ISTEXT($AH$4:$AH$203), COUNTIF($AH$4:$AH$203, "&lt;"&amp;$AH$4:$AH$203), ""), 0)))</f>
        <v>#NUM!</v>
      </c>
      <c r="AJ46" s="26"/>
      <c r="AK46" s="26"/>
      <c r="AL46" s="26" t="str">
        <f t="shared" si="23"/>
        <v/>
      </c>
      <c r="AM46" s="26" t="str">
        <f t="shared" si="16"/>
        <v/>
      </c>
      <c r="AN46" s="26">
        <v>43</v>
      </c>
      <c r="AO46" s="67" t="str">
        <f t="shared" si="17"/>
        <v/>
      </c>
      <c r="AP46" s="26" t="str">
        <f>_xlfn.IFNA(VLOOKUP(AM46,Kopā!$A$4:$Q$203,2,),"")</f>
        <v/>
      </c>
      <c r="AQ46" s="68" t="str">
        <f>_xlfn.IFNA(VLOOKUP(AM46,Kopā!$A$4:$Q$203,3,),"")</f>
        <v/>
      </c>
      <c r="AR46" s="79" t="str">
        <f>_xlfn.IFNA(VLOOKUP(AM46,Kopā!$A$4:$Q$203,8,),"")</f>
        <v/>
      </c>
      <c r="AS46" s="80" t="str">
        <f>_xlfn.IFNA(VLOOKUP(AM46,Kopā!$A$4:$Q$203,9,),"")</f>
        <v/>
      </c>
      <c r="AT46" s="79" t="str">
        <f>_xlfn.IFNA(VLOOKUP(AM46,Kopā!$A$4:$Q$203,10,),"")</f>
        <v/>
      </c>
      <c r="AU46" s="80" t="str">
        <f>_xlfn.IFNA(VLOOKUP(AM46,Kopā!$A$4:$Q$203,11,),"")</f>
        <v/>
      </c>
      <c r="AV46" s="79" t="str">
        <f>_xlfn.IFNA(VLOOKUP(AM46,Kopā!$A$4:$Q$203,12,),"")</f>
        <v/>
      </c>
      <c r="AW46" s="80" t="str">
        <f>_xlfn.IFNA(VLOOKUP(AM46,Kopā!$A$4:$Q$203,13,),"")</f>
        <v/>
      </c>
      <c r="AX46" s="79" t="str">
        <f>_xlfn.IFNA(VLOOKUP(AM46,Kopā!$A$4:$Q$203,14,),"")</f>
        <v/>
      </c>
      <c r="AY46" s="80" t="str">
        <f>_xlfn.IFNA(VLOOKUP(AM46,Kopā!$A$4:$Q$203,15,),"")</f>
        <v/>
      </c>
      <c r="AZ46" s="81" t="str">
        <f>_xlfn.IFNA(VLOOKUP(AM46,Kopā!$A$4:$Q$203,16,),"")</f>
        <v/>
      </c>
      <c r="BA46" s="80" t="str">
        <f>_xlfn.IFNA(VLOOKUP(AM46,Kopā!$A$4:$Q$203,17,),"")</f>
        <v/>
      </c>
      <c r="BB46" s="26" t="str">
        <f t="shared" si="18"/>
        <v/>
      </c>
      <c r="BC46" s="26" t="str">
        <f t="shared" si="19"/>
        <v/>
      </c>
      <c r="BD46" s="69" t="str">
        <f t="shared" si="20"/>
        <v/>
      </c>
      <c r="BE46" s="26" t="e">
        <f>_xlfn.RANK.EQ(BB46,$BB$4:$BB$93,)+COUNTIF($BB$4:BB46,BB46)-1</f>
        <v>#VALUE!</v>
      </c>
    </row>
    <row r="47" spans="1:57" x14ac:dyDescent="0.25">
      <c r="A47" s="26">
        <v>44</v>
      </c>
      <c r="B47" s="104" t="str">
        <f t="shared" si="2"/>
        <v/>
      </c>
      <c r="C47" s="105" t="str">
        <f t="shared" si="21"/>
        <v/>
      </c>
      <c r="D47" s="106" t="str">
        <f t="shared" si="3"/>
        <v/>
      </c>
      <c r="E47" s="107" t="str">
        <f t="shared" si="4"/>
        <v/>
      </c>
      <c r="F47" s="108" t="str">
        <f t="shared" si="5"/>
        <v/>
      </c>
      <c r="G47" s="109" t="str">
        <f t="shared" si="6"/>
        <v/>
      </c>
      <c r="H47" s="108" t="str">
        <f t="shared" si="7"/>
        <v/>
      </c>
      <c r="I47" s="107" t="str">
        <f t="shared" si="8"/>
        <v/>
      </c>
      <c r="J47" s="108" t="str">
        <f t="shared" si="9"/>
        <v/>
      </c>
      <c r="K47" s="107" t="str">
        <f t="shared" si="10"/>
        <v/>
      </c>
      <c r="L47" s="108" t="str">
        <f t="shared" si="11"/>
        <v/>
      </c>
      <c r="M47" s="110" t="str">
        <f t="shared" si="12"/>
        <v/>
      </c>
      <c r="N47" s="111" t="str">
        <f t="shared" si="13"/>
        <v/>
      </c>
      <c r="O47" s="112" t="str">
        <f t="shared" si="14"/>
        <v/>
      </c>
      <c r="P47" s="113"/>
      <c r="Q47" s="74"/>
      <c r="AD47" s="26">
        <v>46</v>
      </c>
      <c r="AE47" s="26"/>
      <c r="AF47" s="26">
        <f>IF(Kopā!F47=$R$3,Kopā!A47,"")</f>
        <v>44</v>
      </c>
      <c r="AG47" s="26" t="str">
        <f>_xlfn.IFNA(VLOOKUP(AF47,Kopā!$A$4:$G$203,7,),"")</f>
        <v>D</v>
      </c>
      <c r="AH47" s="26">
        <f t="shared" si="22"/>
        <v>44</v>
      </c>
      <c r="AI47" s="26" t="e" cm="1">
        <f t="array" ref="AI47">IFERROR(SMALL(IF((COUNTIF($AI$3:AI46, $AH$4:$AH$203)=0)*ISNUMBER($AH$4:$AH$203), $AH$4:$AH$203, "A"), 1),INDEX($AH$4:$AH$203, MATCH(SMALL(IF(ISTEXT($AH$4:$AH$203)*(COUNTIF(AI$3:$AI46,$AH$4:$AH$203)=0), COUNTIF($AH$4:$AH$203, "&lt;"&amp;$AH$4:$AH$203), ""),1),IF(ISTEXT($AH$4:$AH$203), COUNTIF($AH$4:$AH$203, "&lt;"&amp;$AH$4:$AH$203), ""), 0)))</f>
        <v>#NUM!</v>
      </c>
      <c r="AJ47" s="26"/>
      <c r="AK47" s="26"/>
      <c r="AL47" s="26" t="str">
        <f t="shared" si="23"/>
        <v/>
      </c>
      <c r="AM47" s="26" t="str">
        <f t="shared" si="16"/>
        <v/>
      </c>
      <c r="AN47" s="26">
        <v>44</v>
      </c>
      <c r="AO47" s="67" t="str">
        <f t="shared" si="17"/>
        <v/>
      </c>
      <c r="AP47" s="26" t="str">
        <f>_xlfn.IFNA(VLOOKUP(AM47,Kopā!$A$4:$Q$203,2,),"")</f>
        <v/>
      </c>
      <c r="AQ47" s="68" t="str">
        <f>_xlfn.IFNA(VLOOKUP(AM47,Kopā!$A$4:$Q$203,3,),"")</f>
        <v/>
      </c>
      <c r="AR47" s="79" t="str">
        <f>_xlfn.IFNA(VLOOKUP(AM47,Kopā!$A$4:$Q$203,8,),"")</f>
        <v/>
      </c>
      <c r="AS47" s="80" t="str">
        <f>_xlfn.IFNA(VLOOKUP(AM47,Kopā!$A$4:$Q$203,9,),"")</f>
        <v/>
      </c>
      <c r="AT47" s="79" t="str">
        <f>_xlfn.IFNA(VLOOKUP(AM47,Kopā!$A$4:$Q$203,10,),"")</f>
        <v/>
      </c>
      <c r="AU47" s="80" t="str">
        <f>_xlfn.IFNA(VLOOKUP(AM47,Kopā!$A$4:$Q$203,11,),"")</f>
        <v/>
      </c>
      <c r="AV47" s="79" t="str">
        <f>_xlfn.IFNA(VLOOKUP(AM47,Kopā!$A$4:$Q$203,12,),"")</f>
        <v/>
      </c>
      <c r="AW47" s="80" t="str">
        <f>_xlfn.IFNA(VLOOKUP(AM47,Kopā!$A$4:$Q$203,13,),"")</f>
        <v/>
      </c>
      <c r="AX47" s="79" t="str">
        <f>_xlfn.IFNA(VLOOKUP(AM47,Kopā!$A$4:$Q$203,14,),"")</f>
        <v/>
      </c>
      <c r="AY47" s="80" t="str">
        <f>_xlfn.IFNA(VLOOKUP(AM47,Kopā!$A$4:$Q$203,15,),"")</f>
        <v/>
      </c>
      <c r="AZ47" s="81" t="str">
        <f>_xlfn.IFNA(VLOOKUP(AM47,Kopā!$A$4:$Q$203,16,),"")</f>
        <v/>
      </c>
      <c r="BA47" s="80" t="str">
        <f>_xlfn.IFNA(VLOOKUP(AM47,Kopā!$A$4:$Q$203,17,),"")</f>
        <v/>
      </c>
      <c r="BB47" s="26" t="str">
        <f t="shared" si="18"/>
        <v/>
      </c>
      <c r="BC47" s="26" t="str">
        <f t="shared" si="19"/>
        <v/>
      </c>
      <c r="BD47" s="69" t="str">
        <f t="shared" si="20"/>
        <v/>
      </c>
      <c r="BE47" s="26" t="e">
        <f>_xlfn.RANK.EQ(BB47,$BB$4:$BB$93,)+COUNTIF($BB$4:BB47,BB47)-1</f>
        <v>#VALUE!</v>
      </c>
    </row>
    <row r="48" spans="1:57" x14ac:dyDescent="0.25">
      <c r="A48" s="26">
        <v>45</v>
      </c>
      <c r="B48" s="17" t="str">
        <f t="shared" si="2"/>
        <v/>
      </c>
      <c r="C48" s="101" t="str">
        <f t="shared" si="21"/>
        <v/>
      </c>
      <c r="D48" s="28" t="str">
        <f t="shared" si="3"/>
        <v/>
      </c>
      <c r="E48" s="60" t="str">
        <f t="shared" si="4"/>
        <v/>
      </c>
      <c r="F48" s="61" t="str">
        <f t="shared" si="5"/>
        <v/>
      </c>
      <c r="G48" s="62" t="str">
        <f t="shared" si="6"/>
        <v/>
      </c>
      <c r="H48" s="61" t="str">
        <f t="shared" si="7"/>
        <v/>
      </c>
      <c r="I48" s="60" t="str">
        <f t="shared" si="8"/>
        <v/>
      </c>
      <c r="J48" s="61" t="str">
        <f t="shared" si="9"/>
        <v/>
      </c>
      <c r="K48" s="60" t="str">
        <f t="shared" si="10"/>
        <v/>
      </c>
      <c r="L48" s="61" t="str">
        <f t="shared" si="11"/>
        <v/>
      </c>
      <c r="M48" s="72" t="str">
        <f t="shared" si="12"/>
        <v/>
      </c>
      <c r="N48" s="73" t="str">
        <f t="shared" si="13"/>
        <v/>
      </c>
      <c r="O48" s="24" t="str">
        <f t="shared" si="14"/>
        <v/>
      </c>
      <c r="P48" s="18"/>
      <c r="Q48" s="74"/>
      <c r="AD48" s="26">
        <v>47</v>
      </c>
      <c r="AE48" s="26"/>
      <c r="AF48" s="26" t="str">
        <f>IF(Kopā!F48=$R$3,Kopā!A48,"")</f>
        <v/>
      </c>
      <c r="AG48" s="26" t="str">
        <f>_xlfn.IFNA(VLOOKUP(AF48,Kopā!$A$4:$G$203,7,),"")</f>
        <v/>
      </c>
      <c r="AH48" s="26" t="str">
        <f t="shared" si="22"/>
        <v/>
      </c>
      <c r="AI48" s="26" t="e" cm="1">
        <f t="array" ref="AI48">IFERROR(SMALL(IF((COUNTIF($AI$3:AI47, $AH$4:$AH$203)=0)*ISNUMBER($AH$4:$AH$203), $AH$4:$AH$203, "A"), 1),INDEX($AH$4:$AH$203, MATCH(SMALL(IF(ISTEXT($AH$4:$AH$203)*(COUNTIF(AI$3:$AI47,$AH$4:$AH$203)=0), COUNTIF($AH$4:$AH$203, "&lt;"&amp;$AH$4:$AH$203), ""),1),IF(ISTEXT($AH$4:$AH$203), COUNTIF($AH$4:$AH$203, "&lt;"&amp;$AH$4:$AH$203), ""), 0)))</f>
        <v>#NUM!</v>
      </c>
      <c r="AJ48" s="26"/>
      <c r="AK48" s="26"/>
      <c r="AL48" s="26" t="str">
        <f t="shared" si="23"/>
        <v/>
      </c>
      <c r="AM48" s="26" t="str">
        <f t="shared" si="16"/>
        <v/>
      </c>
      <c r="AN48" s="26">
        <v>45</v>
      </c>
      <c r="AO48" s="67" t="str">
        <f t="shared" si="17"/>
        <v/>
      </c>
      <c r="AP48" s="26" t="str">
        <f>_xlfn.IFNA(VLOOKUP(AM48,Kopā!$A$4:$Q$203,2,),"")</f>
        <v/>
      </c>
      <c r="AQ48" s="68" t="str">
        <f>_xlfn.IFNA(VLOOKUP(AM48,Kopā!$A$4:$Q$203,3,),"")</f>
        <v/>
      </c>
      <c r="AR48" s="79" t="str">
        <f>_xlfn.IFNA(VLOOKUP(AM48,Kopā!$A$4:$Q$203,8,),"")</f>
        <v/>
      </c>
      <c r="AS48" s="80" t="str">
        <f>_xlfn.IFNA(VLOOKUP(AM48,Kopā!$A$4:$Q$203,9,),"")</f>
        <v/>
      </c>
      <c r="AT48" s="79" t="str">
        <f>_xlfn.IFNA(VLOOKUP(AM48,Kopā!$A$4:$Q$203,10,),"")</f>
        <v/>
      </c>
      <c r="AU48" s="80" t="str">
        <f>_xlfn.IFNA(VLOOKUP(AM48,Kopā!$A$4:$Q$203,11,),"")</f>
        <v/>
      </c>
      <c r="AV48" s="79" t="str">
        <f>_xlfn.IFNA(VLOOKUP(AM48,Kopā!$A$4:$Q$203,12,),"")</f>
        <v/>
      </c>
      <c r="AW48" s="80" t="str">
        <f>_xlfn.IFNA(VLOOKUP(AM48,Kopā!$A$4:$Q$203,13,),"")</f>
        <v/>
      </c>
      <c r="AX48" s="79" t="str">
        <f>_xlfn.IFNA(VLOOKUP(AM48,Kopā!$A$4:$Q$203,14,),"")</f>
        <v/>
      </c>
      <c r="AY48" s="80" t="str">
        <f>_xlfn.IFNA(VLOOKUP(AM48,Kopā!$A$4:$Q$203,15,),"")</f>
        <v/>
      </c>
      <c r="AZ48" s="81" t="str">
        <f>_xlfn.IFNA(VLOOKUP(AM48,Kopā!$A$4:$Q$203,16,),"")</f>
        <v/>
      </c>
      <c r="BA48" s="80" t="str">
        <f>_xlfn.IFNA(VLOOKUP(AM48,Kopā!$A$4:$Q$203,17,),"")</f>
        <v/>
      </c>
      <c r="BB48" s="26" t="str">
        <f t="shared" si="18"/>
        <v/>
      </c>
      <c r="BC48" s="26" t="str">
        <f t="shared" si="19"/>
        <v/>
      </c>
      <c r="BD48" s="69" t="str">
        <f t="shared" si="20"/>
        <v/>
      </c>
      <c r="BE48" s="26" t="e">
        <f>_xlfn.RANK.EQ(BB48,$BB$4:$BB$93,)+COUNTIF($BB$4:BB48,BB48)-1</f>
        <v>#VALUE!</v>
      </c>
    </row>
    <row r="49" spans="1:57" x14ac:dyDescent="0.25">
      <c r="A49" s="26">
        <v>46</v>
      </c>
      <c r="B49" s="104" t="str">
        <f t="shared" si="2"/>
        <v/>
      </c>
      <c r="C49" s="105" t="str">
        <f t="shared" si="21"/>
        <v/>
      </c>
      <c r="D49" s="106" t="str">
        <f t="shared" si="3"/>
        <v/>
      </c>
      <c r="E49" s="107" t="str">
        <f t="shared" si="4"/>
        <v/>
      </c>
      <c r="F49" s="108" t="str">
        <f t="shared" si="5"/>
        <v/>
      </c>
      <c r="G49" s="109" t="str">
        <f t="shared" si="6"/>
        <v/>
      </c>
      <c r="H49" s="108" t="str">
        <f t="shared" si="7"/>
        <v/>
      </c>
      <c r="I49" s="107" t="str">
        <f t="shared" si="8"/>
        <v/>
      </c>
      <c r="J49" s="108" t="str">
        <f t="shared" si="9"/>
        <v/>
      </c>
      <c r="K49" s="107" t="str">
        <f t="shared" si="10"/>
        <v/>
      </c>
      <c r="L49" s="108" t="str">
        <f t="shared" si="11"/>
        <v/>
      </c>
      <c r="M49" s="110" t="str">
        <f t="shared" si="12"/>
        <v/>
      </c>
      <c r="N49" s="111" t="str">
        <f t="shared" si="13"/>
        <v/>
      </c>
      <c r="O49" s="112" t="str">
        <f t="shared" si="14"/>
        <v/>
      </c>
      <c r="P49" s="113"/>
      <c r="Q49" s="74"/>
      <c r="AD49" s="26">
        <v>48</v>
      </c>
      <c r="AE49" s="26"/>
      <c r="AF49" s="26">
        <f>IF(Kopā!F49=$R$3,Kopā!A49,"")</f>
        <v>46</v>
      </c>
      <c r="AG49" s="26" t="str">
        <f>_xlfn.IFNA(VLOOKUP(AF49,Kopā!$A$4:$G$203,7,),"")</f>
        <v>E</v>
      </c>
      <c r="AH49" s="26" t="str">
        <f t="shared" si="22"/>
        <v/>
      </c>
      <c r="AI49" s="26" t="e" cm="1">
        <f t="array" ref="AI49">IFERROR(SMALL(IF((COUNTIF($AI$3:AI48, $AH$4:$AH$203)=0)*ISNUMBER($AH$4:$AH$203), $AH$4:$AH$203, "A"), 1),INDEX($AH$4:$AH$203, MATCH(SMALL(IF(ISTEXT($AH$4:$AH$203)*(COUNTIF(AI$3:$AI48,$AH$4:$AH$203)=0), COUNTIF($AH$4:$AH$203, "&lt;"&amp;$AH$4:$AH$203), ""),1),IF(ISTEXT($AH$4:$AH$203), COUNTIF($AH$4:$AH$203, "&lt;"&amp;$AH$4:$AH$203), ""), 0)))</f>
        <v>#NUM!</v>
      </c>
      <c r="AJ49" s="26"/>
      <c r="AK49" s="26"/>
      <c r="AL49" s="26" t="str">
        <f t="shared" si="23"/>
        <v/>
      </c>
      <c r="AM49" s="26" t="str">
        <f t="shared" si="16"/>
        <v/>
      </c>
      <c r="AN49" s="26">
        <v>46</v>
      </c>
      <c r="AO49" s="67" t="str">
        <f t="shared" si="17"/>
        <v/>
      </c>
      <c r="AP49" s="26" t="str">
        <f>_xlfn.IFNA(VLOOKUP(AM49,Kopā!$A$4:$Q$203,2,),"")</f>
        <v/>
      </c>
      <c r="AQ49" s="68" t="str">
        <f>_xlfn.IFNA(VLOOKUP(AM49,Kopā!$A$4:$Q$203,3,),"")</f>
        <v/>
      </c>
      <c r="AR49" s="79" t="str">
        <f>_xlfn.IFNA(VLOOKUP(AM49,Kopā!$A$4:$Q$203,8,),"")</f>
        <v/>
      </c>
      <c r="AS49" s="80" t="str">
        <f>_xlfn.IFNA(VLOOKUP(AM49,Kopā!$A$4:$Q$203,9,),"")</f>
        <v/>
      </c>
      <c r="AT49" s="79" t="str">
        <f>_xlfn.IFNA(VLOOKUP(AM49,Kopā!$A$4:$Q$203,10,),"")</f>
        <v/>
      </c>
      <c r="AU49" s="80" t="str">
        <f>_xlfn.IFNA(VLOOKUP(AM49,Kopā!$A$4:$Q$203,11,),"")</f>
        <v/>
      </c>
      <c r="AV49" s="79" t="str">
        <f>_xlfn.IFNA(VLOOKUP(AM49,Kopā!$A$4:$Q$203,12,),"")</f>
        <v/>
      </c>
      <c r="AW49" s="80" t="str">
        <f>_xlfn.IFNA(VLOOKUP(AM49,Kopā!$A$4:$Q$203,13,),"")</f>
        <v/>
      </c>
      <c r="AX49" s="79" t="str">
        <f>_xlfn.IFNA(VLOOKUP(AM49,Kopā!$A$4:$Q$203,14,),"")</f>
        <v/>
      </c>
      <c r="AY49" s="80" t="str">
        <f>_xlfn.IFNA(VLOOKUP(AM49,Kopā!$A$4:$Q$203,15,),"")</f>
        <v/>
      </c>
      <c r="AZ49" s="81" t="str">
        <f>_xlfn.IFNA(VLOOKUP(AM49,Kopā!$A$4:$Q$203,16,),"")</f>
        <v/>
      </c>
      <c r="BA49" s="80" t="str">
        <f>_xlfn.IFNA(VLOOKUP(AM49,Kopā!$A$4:$Q$203,17,),"")</f>
        <v/>
      </c>
      <c r="BB49" s="26" t="str">
        <f t="shared" si="18"/>
        <v/>
      </c>
      <c r="BC49" s="26" t="str">
        <f t="shared" si="19"/>
        <v/>
      </c>
      <c r="BD49" s="69" t="str">
        <f t="shared" si="20"/>
        <v/>
      </c>
      <c r="BE49" s="26" t="e">
        <f>_xlfn.RANK.EQ(BB49,$BB$4:$BB$93,)+COUNTIF($BB$4:BB49,BB49)-1</f>
        <v>#VALUE!</v>
      </c>
    </row>
    <row r="50" spans="1:57" x14ac:dyDescent="0.25">
      <c r="A50" s="26">
        <v>47</v>
      </c>
      <c r="B50" s="17" t="str">
        <f t="shared" si="2"/>
        <v/>
      </c>
      <c r="C50" s="101" t="str">
        <f t="shared" si="21"/>
        <v/>
      </c>
      <c r="D50" s="28" t="str">
        <f t="shared" si="3"/>
        <v/>
      </c>
      <c r="E50" s="60" t="str">
        <f t="shared" si="4"/>
        <v/>
      </c>
      <c r="F50" s="61" t="str">
        <f t="shared" si="5"/>
        <v/>
      </c>
      <c r="G50" s="62" t="str">
        <f t="shared" si="6"/>
        <v/>
      </c>
      <c r="H50" s="61" t="str">
        <f t="shared" si="7"/>
        <v/>
      </c>
      <c r="I50" s="60" t="str">
        <f t="shared" si="8"/>
        <v/>
      </c>
      <c r="J50" s="61" t="str">
        <f t="shared" si="9"/>
        <v/>
      </c>
      <c r="K50" s="60" t="str">
        <f t="shared" si="10"/>
        <v/>
      </c>
      <c r="L50" s="61" t="str">
        <f t="shared" si="11"/>
        <v/>
      </c>
      <c r="M50" s="72" t="str">
        <f t="shared" si="12"/>
        <v/>
      </c>
      <c r="N50" s="73" t="str">
        <f t="shared" si="13"/>
        <v/>
      </c>
      <c r="O50" s="24" t="str">
        <f t="shared" si="14"/>
        <v/>
      </c>
      <c r="P50" s="18"/>
      <c r="Q50" s="74"/>
      <c r="AD50" s="26">
        <v>49</v>
      </c>
      <c r="AE50" s="26"/>
      <c r="AF50" s="26" t="str">
        <f>IF(Kopā!F50=$R$3,Kopā!A50,"")</f>
        <v/>
      </c>
      <c r="AG50" s="26" t="str">
        <f>_xlfn.IFNA(VLOOKUP(AF50,Kopā!$A$4:$G$203,7,),"")</f>
        <v/>
      </c>
      <c r="AH50" s="26" t="str">
        <f t="shared" si="22"/>
        <v/>
      </c>
      <c r="AI50" s="26" t="e" cm="1">
        <f t="array" ref="AI50">IFERROR(SMALL(IF((COUNTIF($AI$3:AI49, $AH$4:$AH$203)=0)*ISNUMBER($AH$4:$AH$203), $AH$4:$AH$203, "A"), 1),INDEX($AH$4:$AH$203, MATCH(SMALL(IF(ISTEXT($AH$4:$AH$203)*(COUNTIF(AI$3:$AI49,$AH$4:$AH$203)=0), COUNTIF($AH$4:$AH$203, "&lt;"&amp;$AH$4:$AH$203), ""),1),IF(ISTEXT($AH$4:$AH$203), COUNTIF($AH$4:$AH$203, "&lt;"&amp;$AH$4:$AH$203), ""), 0)))</f>
        <v>#NUM!</v>
      </c>
      <c r="AJ50" s="26"/>
      <c r="AK50" s="26"/>
      <c r="AL50" s="26" t="str">
        <f t="shared" si="23"/>
        <v/>
      </c>
      <c r="AM50" s="26" t="str">
        <f t="shared" si="16"/>
        <v/>
      </c>
      <c r="AN50" s="26">
        <v>47</v>
      </c>
      <c r="AO50" s="67" t="str">
        <f t="shared" si="17"/>
        <v/>
      </c>
      <c r="AP50" s="26" t="str">
        <f>_xlfn.IFNA(VLOOKUP(AM50,Kopā!$A$4:$Q$203,2,),"")</f>
        <v/>
      </c>
      <c r="AQ50" s="68" t="str">
        <f>_xlfn.IFNA(VLOOKUP(AM50,Kopā!$A$4:$Q$203,3,),"")</f>
        <v/>
      </c>
      <c r="AR50" s="79" t="str">
        <f>_xlfn.IFNA(VLOOKUP(AM50,Kopā!$A$4:$Q$203,8,),"")</f>
        <v/>
      </c>
      <c r="AS50" s="80" t="str">
        <f>_xlfn.IFNA(VLOOKUP(AM50,Kopā!$A$4:$Q$203,9,),"")</f>
        <v/>
      </c>
      <c r="AT50" s="79" t="str">
        <f>_xlfn.IFNA(VLOOKUP(AM50,Kopā!$A$4:$Q$203,10,),"")</f>
        <v/>
      </c>
      <c r="AU50" s="80" t="str">
        <f>_xlfn.IFNA(VLOOKUP(AM50,Kopā!$A$4:$Q$203,11,),"")</f>
        <v/>
      </c>
      <c r="AV50" s="79" t="str">
        <f>_xlfn.IFNA(VLOOKUP(AM50,Kopā!$A$4:$Q$203,12,),"")</f>
        <v/>
      </c>
      <c r="AW50" s="80" t="str">
        <f>_xlfn.IFNA(VLOOKUP(AM50,Kopā!$A$4:$Q$203,13,),"")</f>
        <v/>
      </c>
      <c r="AX50" s="79" t="str">
        <f>_xlfn.IFNA(VLOOKUP(AM50,Kopā!$A$4:$Q$203,14,),"")</f>
        <v/>
      </c>
      <c r="AY50" s="80" t="str">
        <f>_xlfn.IFNA(VLOOKUP(AM50,Kopā!$A$4:$Q$203,15,),"")</f>
        <v/>
      </c>
      <c r="AZ50" s="81" t="str">
        <f>_xlfn.IFNA(VLOOKUP(AM50,Kopā!$A$4:$Q$203,16,),"")</f>
        <v/>
      </c>
      <c r="BA50" s="80" t="str">
        <f>_xlfn.IFNA(VLOOKUP(AM50,Kopā!$A$4:$Q$203,17,),"")</f>
        <v/>
      </c>
      <c r="BB50" s="26" t="str">
        <f t="shared" si="18"/>
        <v/>
      </c>
      <c r="BC50" s="26" t="str">
        <f t="shared" si="19"/>
        <v/>
      </c>
      <c r="BD50" s="69" t="str">
        <f t="shared" si="20"/>
        <v/>
      </c>
      <c r="BE50" s="26" t="e">
        <f>_xlfn.RANK.EQ(BB50,$BB$4:$BB$93,)+COUNTIF($BB$4:BB50,BB50)-1</f>
        <v>#VALUE!</v>
      </c>
    </row>
    <row r="51" spans="1:57" x14ac:dyDescent="0.25">
      <c r="A51" s="26">
        <v>48</v>
      </c>
      <c r="B51" s="104" t="str">
        <f t="shared" si="2"/>
        <v/>
      </c>
      <c r="C51" s="105" t="str">
        <f t="shared" si="21"/>
        <v/>
      </c>
      <c r="D51" s="106" t="str">
        <f t="shared" si="3"/>
        <v/>
      </c>
      <c r="E51" s="107" t="str">
        <f t="shared" si="4"/>
        <v/>
      </c>
      <c r="F51" s="108" t="str">
        <f t="shared" si="5"/>
        <v/>
      </c>
      <c r="G51" s="109" t="str">
        <f t="shared" si="6"/>
        <v/>
      </c>
      <c r="H51" s="108" t="str">
        <f t="shared" si="7"/>
        <v/>
      </c>
      <c r="I51" s="107" t="str">
        <f t="shared" si="8"/>
        <v/>
      </c>
      <c r="J51" s="108" t="str">
        <f t="shared" si="9"/>
        <v/>
      </c>
      <c r="K51" s="107" t="str">
        <f t="shared" si="10"/>
        <v/>
      </c>
      <c r="L51" s="108" t="str">
        <f t="shared" si="11"/>
        <v/>
      </c>
      <c r="M51" s="110" t="str">
        <f t="shared" si="12"/>
        <v/>
      </c>
      <c r="N51" s="111" t="str">
        <f t="shared" si="13"/>
        <v/>
      </c>
      <c r="O51" s="112" t="str">
        <f t="shared" si="14"/>
        <v/>
      </c>
      <c r="P51" s="113"/>
      <c r="Q51" s="74"/>
      <c r="AD51" s="26">
        <v>50</v>
      </c>
      <c r="AE51" s="26"/>
      <c r="AF51" s="26">
        <f>IF(Kopā!F51=$R$3,Kopā!A51,"")</f>
        <v>48</v>
      </c>
      <c r="AG51" s="26" t="str">
        <f>_xlfn.IFNA(VLOOKUP(AF51,Kopā!$A$4:$G$203,7,),"")</f>
        <v>D</v>
      </c>
      <c r="AH51" s="26">
        <f t="shared" si="22"/>
        <v>48</v>
      </c>
      <c r="AI51" s="26" t="e" cm="1">
        <f t="array" ref="AI51">IFERROR(SMALL(IF((COUNTIF($AI$3:AI50, $AH$4:$AH$203)=0)*ISNUMBER($AH$4:$AH$203), $AH$4:$AH$203, "A"), 1),INDEX($AH$4:$AH$203, MATCH(SMALL(IF(ISTEXT($AH$4:$AH$203)*(COUNTIF(AI$3:$AI50,$AH$4:$AH$203)=0), COUNTIF($AH$4:$AH$203, "&lt;"&amp;$AH$4:$AH$203), ""),1),IF(ISTEXT($AH$4:$AH$203), COUNTIF($AH$4:$AH$203, "&lt;"&amp;$AH$4:$AH$203), ""), 0)))</f>
        <v>#NUM!</v>
      </c>
      <c r="AJ51" s="26"/>
      <c r="AK51" s="26"/>
      <c r="AL51" s="26" t="str">
        <f t="shared" si="23"/>
        <v/>
      </c>
      <c r="AM51" s="26" t="str">
        <f t="shared" si="16"/>
        <v/>
      </c>
      <c r="AN51" s="26">
        <v>48</v>
      </c>
      <c r="AO51" s="67" t="str">
        <f t="shared" si="17"/>
        <v/>
      </c>
      <c r="AP51" s="26" t="str">
        <f>_xlfn.IFNA(VLOOKUP(AM51,Kopā!$A$4:$Q$203,2,),"")</f>
        <v/>
      </c>
      <c r="AQ51" s="68" t="str">
        <f>_xlfn.IFNA(VLOOKUP(AM51,Kopā!$A$4:$Q$203,3,),"")</f>
        <v/>
      </c>
      <c r="AR51" s="79" t="str">
        <f>_xlfn.IFNA(VLOOKUP(AM51,Kopā!$A$4:$Q$203,8,),"")</f>
        <v/>
      </c>
      <c r="AS51" s="80" t="str">
        <f>_xlfn.IFNA(VLOOKUP(AM51,Kopā!$A$4:$Q$203,9,),"")</f>
        <v/>
      </c>
      <c r="AT51" s="79" t="str">
        <f>_xlfn.IFNA(VLOOKUP(AM51,Kopā!$A$4:$Q$203,10,),"")</f>
        <v/>
      </c>
      <c r="AU51" s="80" t="str">
        <f>_xlfn.IFNA(VLOOKUP(AM51,Kopā!$A$4:$Q$203,11,),"")</f>
        <v/>
      </c>
      <c r="AV51" s="79" t="str">
        <f>_xlfn.IFNA(VLOOKUP(AM51,Kopā!$A$4:$Q$203,12,),"")</f>
        <v/>
      </c>
      <c r="AW51" s="80" t="str">
        <f>_xlfn.IFNA(VLOOKUP(AM51,Kopā!$A$4:$Q$203,13,),"")</f>
        <v/>
      </c>
      <c r="AX51" s="79" t="str">
        <f>_xlfn.IFNA(VLOOKUP(AM51,Kopā!$A$4:$Q$203,14,),"")</f>
        <v/>
      </c>
      <c r="AY51" s="80" t="str">
        <f>_xlfn.IFNA(VLOOKUP(AM51,Kopā!$A$4:$Q$203,15,),"")</f>
        <v/>
      </c>
      <c r="AZ51" s="81" t="str">
        <f>_xlfn.IFNA(VLOOKUP(AM51,Kopā!$A$4:$Q$203,16,),"")</f>
        <v/>
      </c>
      <c r="BA51" s="80" t="str">
        <f>_xlfn.IFNA(VLOOKUP(AM51,Kopā!$A$4:$Q$203,17,),"")</f>
        <v/>
      </c>
      <c r="BB51" s="26" t="str">
        <f t="shared" si="18"/>
        <v/>
      </c>
      <c r="BC51" s="26" t="str">
        <f t="shared" si="19"/>
        <v/>
      </c>
      <c r="BD51" s="69" t="str">
        <f t="shared" si="20"/>
        <v/>
      </c>
      <c r="BE51" s="26" t="e">
        <f>_xlfn.RANK.EQ(BB51,$BB$4:$BB$93,)+COUNTIF($BB$4:BB51,BB51)-1</f>
        <v>#VALUE!</v>
      </c>
    </row>
    <row r="52" spans="1:57" x14ac:dyDescent="0.25">
      <c r="A52" s="26">
        <v>49</v>
      </c>
      <c r="B52" s="17" t="str">
        <f t="shared" si="2"/>
        <v/>
      </c>
      <c r="C52" s="101" t="str">
        <f t="shared" si="21"/>
        <v/>
      </c>
      <c r="D52" s="28" t="str">
        <f t="shared" si="3"/>
        <v/>
      </c>
      <c r="E52" s="60" t="str">
        <f t="shared" si="4"/>
        <v/>
      </c>
      <c r="F52" s="61" t="str">
        <f t="shared" si="5"/>
        <v/>
      </c>
      <c r="G52" s="62" t="str">
        <f t="shared" si="6"/>
        <v/>
      </c>
      <c r="H52" s="61" t="str">
        <f t="shared" si="7"/>
        <v/>
      </c>
      <c r="I52" s="60" t="str">
        <f t="shared" si="8"/>
        <v/>
      </c>
      <c r="J52" s="61" t="str">
        <f t="shared" si="9"/>
        <v/>
      </c>
      <c r="K52" s="60" t="str">
        <f t="shared" si="10"/>
        <v/>
      </c>
      <c r="L52" s="61" t="str">
        <f t="shared" si="11"/>
        <v/>
      </c>
      <c r="M52" s="72" t="str">
        <f t="shared" si="12"/>
        <v/>
      </c>
      <c r="N52" s="73" t="str">
        <f t="shared" si="13"/>
        <v/>
      </c>
      <c r="O52" s="24" t="str">
        <f t="shared" si="14"/>
        <v/>
      </c>
      <c r="P52" s="18"/>
      <c r="Q52" s="74"/>
      <c r="AD52" s="26">
        <v>51</v>
      </c>
      <c r="AE52" s="26"/>
      <c r="AF52" s="26">
        <f>IF(Kopā!F52=$R$3,Kopā!A52,"")</f>
        <v>49</v>
      </c>
      <c r="AG52" s="26" t="str">
        <f>_xlfn.IFNA(VLOOKUP(AF52,Kopā!$A$4:$G$203,7,),"")</f>
        <v>D</v>
      </c>
      <c r="AH52" s="26">
        <f t="shared" si="22"/>
        <v>49</v>
      </c>
      <c r="AI52" s="26" t="e" cm="1">
        <f t="array" ref="AI52">IFERROR(SMALL(IF((COUNTIF($AI$3:AI51, $AH$4:$AH$203)=0)*ISNUMBER($AH$4:$AH$203), $AH$4:$AH$203, "A"), 1),INDEX($AH$4:$AH$203, MATCH(SMALL(IF(ISTEXT($AH$4:$AH$203)*(COUNTIF(AI$3:$AI51,$AH$4:$AH$203)=0), COUNTIF($AH$4:$AH$203, "&lt;"&amp;$AH$4:$AH$203), ""),1),IF(ISTEXT($AH$4:$AH$203), COUNTIF($AH$4:$AH$203, "&lt;"&amp;$AH$4:$AH$203), ""), 0)))</f>
        <v>#NUM!</v>
      </c>
      <c r="AJ52" s="26"/>
      <c r="AK52" s="26"/>
      <c r="AL52" s="26" t="str">
        <f t="shared" si="23"/>
        <v/>
      </c>
      <c r="AM52" s="26" t="str">
        <f t="shared" si="16"/>
        <v/>
      </c>
      <c r="AN52" s="26">
        <v>49</v>
      </c>
      <c r="AO52" s="67" t="str">
        <f t="shared" si="17"/>
        <v/>
      </c>
      <c r="AP52" s="26" t="str">
        <f>_xlfn.IFNA(VLOOKUP(AM52,Kopā!$A$4:$Q$203,2,),"")</f>
        <v/>
      </c>
      <c r="AQ52" s="68" t="str">
        <f>_xlfn.IFNA(VLOOKUP(AM52,Kopā!$A$4:$Q$203,3,),"")</f>
        <v/>
      </c>
      <c r="AR52" s="79" t="str">
        <f>_xlfn.IFNA(VLOOKUP(AM52,Kopā!$A$4:$Q$203,8,),"")</f>
        <v/>
      </c>
      <c r="AS52" s="80" t="str">
        <f>_xlfn.IFNA(VLOOKUP(AM52,Kopā!$A$4:$Q$203,9,),"")</f>
        <v/>
      </c>
      <c r="AT52" s="79" t="str">
        <f>_xlfn.IFNA(VLOOKUP(AM52,Kopā!$A$4:$Q$203,10,),"")</f>
        <v/>
      </c>
      <c r="AU52" s="80" t="str">
        <f>_xlfn.IFNA(VLOOKUP(AM52,Kopā!$A$4:$Q$203,11,),"")</f>
        <v/>
      </c>
      <c r="AV52" s="79" t="str">
        <f>_xlfn.IFNA(VLOOKUP(AM52,Kopā!$A$4:$Q$203,12,),"")</f>
        <v/>
      </c>
      <c r="AW52" s="80" t="str">
        <f>_xlfn.IFNA(VLOOKUP(AM52,Kopā!$A$4:$Q$203,13,),"")</f>
        <v/>
      </c>
      <c r="AX52" s="79" t="str">
        <f>_xlfn.IFNA(VLOOKUP(AM52,Kopā!$A$4:$Q$203,14,),"")</f>
        <v/>
      </c>
      <c r="AY52" s="80" t="str">
        <f>_xlfn.IFNA(VLOOKUP(AM52,Kopā!$A$4:$Q$203,15,),"")</f>
        <v/>
      </c>
      <c r="AZ52" s="81" t="str">
        <f>_xlfn.IFNA(VLOOKUP(AM52,Kopā!$A$4:$Q$203,16,),"")</f>
        <v/>
      </c>
      <c r="BA52" s="80" t="str">
        <f>_xlfn.IFNA(VLOOKUP(AM52,Kopā!$A$4:$Q$203,17,),"")</f>
        <v/>
      </c>
      <c r="BB52" s="26" t="str">
        <f t="shared" si="18"/>
        <v/>
      </c>
      <c r="BC52" s="26" t="str">
        <f t="shared" si="19"/>
        <v/>
      </c>
      <c r="BD52" s="69" t="str">
        <f t="shared" si="20"/>
        <v/>
      </c>
      <c r="BE52" s="26" t="e">
        <f>_xlfn.RANK.EQ(BB52,$BB$4:$BB$93,)+COUNTIF($BB$4:BB52,BB52)-1</f>
        <v>#VALUE!</v>
      </c>
    </row>
    <row r="53" spans="1:57" ht="16.5" thickBot="1" x14ac:dyDescent="0.3">
      <c r="A53" s="26">
        <v>50</v>
      </c>
      <c r="B53" s="123" t="str">
        <f t="shared" si="2"/>
        <v/>
      </c>
      <c r="C53" s="124" t="str">
        <f t="shared" si="21"/>
        <v/>
      </c>
      <c r="D53" s="125" t="str">
        <f t="shared" si="3"/>
        <v/>
      </c>
      <c r="E53" s="126" t="str">
        <f t="shared" si="4"/>
        <v/>
      </c>
      <c r="F53" s="127" t="str">
        <f t="shared" si="5"/>
        <v/>
      </c>
      <c r="G53" s="128" t="str">
        <f t="shared" si="6"/>
        <v/>
      </c>
      <c r="H53" s="129" t="str">
        <f t="shared" si="7"/>
        <v/>
      </c>
      <c r="I53" s="126" t="str">
        <f t="shared" si="8"/>
        <v/>
      </c>
      <c r="J53" s="127" t="str">
        <f t="shared" si="9"/>
        <v/>
      </c>
      <c r="K53" s="128" t="str">
        <f t="shared" si="10"/>
        <v/>
      </c>
      <c r="L53" s="129" t="str">
        <f t="shared" si="11"/>
        <v/>
      </c>
      <c r="M53" s="130" t="str">
        <f t="shared" si="12"/>
        <v/>
      </c>
      <c r="N53" s="131" t="str">
        <f t="shared" si="13"/>
        <v/>
      </c>
      <c r="O53" s="132" t="str">
        <f t="shared" si="14"/>
        <v/>
      </c>
      <c r="P53" s="133"/>
      <c r="Q53" s="74"/>
      <c r="AD53" s="26">
        <v>52</v>
      </c>
      <c r="AE53" s="26"/>
      <c r="AF53" s="26">
        <f>IF(Kopā!F53=$R$3,Kopā!A53,"")</f>
        <v>50</v>
      </c>
      <c r="AG53" s="26" t="str">
        <f>_xlfn.IFNA(VLOOKUP(AF53,Kopā!$A$4:$G$203,7,),"")</f>
        <v>E</v>
      </c>
      <c r="AH53" s="26" t="str">
        <f t="shared" si="22"/>
        <v/>
      </c>
      <c r="AI53" s="26" t="e" cm="1">
        <f t="array" ref="AI53">IFERROR(SMALL(IF((COUNTIF($AI$3:AI52, $AH$4:$AH$203)=0)*ISNUMBER($AH$4:$AH$203), $AH$4:$AH$203, "A"), 1),INDEX($AH$4:$AH$203, MATCH(SMALL(IF(ISTEXT($AH$4:$AH$203)*(COUNTIF(AI$3:$AI52,$AH$4:$AH$203)=0), COUNTIF($AH$4:$AH$203, "&lt;"&amp;$AH$4:$AH$203), ""),1),IF(ISTEXT($AH$4:$AH$203), COUNTIF($AH$4:$AH$203, "&lt;"&amp;$AH$4:$AH$203), ""), 0)))</f>
        <v>#NUM!</v>
      </c>
      <c r="AJ53" s="26"/>
      <c r="AK53" s="26"/>
      <c r="AL53" s="26" t="str">
        <f t="shared" si="23"/>
        <v/>
      </c>
      <c r="AM53" s="26" t="str">
        <f t="shared" si="16"/>
        <v/>
      </c>
      <c r="AN53" s="26">
        <v>50</v>
      </c>
      <c r="AO53" s="67" t="str">
        <f t="shared" si="17"/>
        <v/>
      </c>
      <c r="AP53" s="26" t="str">
        <f>_xlfn.IFNA(VLOOKUP(AM53,Kopā!$A$4:$Q$203,2,),"")</f>
        <v/>
      </c>
      <c r="AQ53" s="68" t="str">
        <f>_xlfn.IFNA(VLOOKUP(AM53,Kopā!$A$4:$Q$203,3,),"")</f>
        <v/>
      </c>
      <c r="AR53" s="79" t="str">
        <f>_xlfn.IFNA(VLOOKUP(AM53,Kopā!$A$4:$Q$203,8,),"")</f>
        <v/>
      </c>
      <c r="AS53" s="80" t="str">
        <f>_xlfn.IFNA(VLOOKUP(AM53,Kopā!$A$4:$Q$203,9,),"")</f>
        <v/>
      </c>
      <c r="AT53" s="79" t="str">
        <f>_xlfn.IFNA(VLOOKUP(AM53,Kopā!$A$4:$Q$203,10,),"")</f>
        <v/>
      </c>
      <c r="AU53" s="80" t="str">
        <f>_xlfn.IFNA(VLOOKUP(AM53,Kopā!$A$4:$Q$203,11,),"")</f>
        <v/>
      </c>
      <c r="AV53" s="79" t="str">
        <f>_xlfn.IFNA(VLOOKUP(AM53,Kopā!$A$4:$Q$203,12,),"")</f>
        <v/>
      </c>
      <c r="AW53" s="80" t="str">
        <f>_xlfn.IFNA(VLOOKUP(AM53,Kopā!$A$4:$Q$203,13,),"")</f>
        <v/>
      </c>
      <c r="AX53" s="79" t="str">
        <f>_xlfn.IFNA(VLOOKUP(AM53,Kopā!$A$4:$Q$203,14,),"")</f>
        <v/>
      </c>
      <c r="AY53" s="80" t="str">
        <f>_xlfn.IFNA(VLOOKUP(AM53,Kopā!$A$4:$Q$203,15,),"")</f>
        <v/>
      </c>
      <c r="AZ53" s="81" t="str">
        <f>_xlfn.IFNA(VLOOKUP(AM53,Kopā!$A$4:$Q$203,16,),"")</f>
        <v/>
      </c>
      <c r="BA53" s="80" t="str">
        <f>_xlfn.IFNA(VLOOKUP(AM53,Kopā!$A$4:$Q$203,17,),"")</f>
        <v/>
      </c>
      <c r="BB53" s="26" t="str">
        <f t="shared" si="18"/>
        <v/>
      </c>
      <c r="BC53" s="26" t="str">
        <f t="shared" si="19"/>
        <v/>
      </c>
      <c r="BD53" s="69" t="str">
        <f t="shared" si="20"/>
        <v/>
      </c>
      <c r="BE53" s="26" t="e">
        <f>_xlfn.RANK.EQ(BB53,$BB$4:$BB$93,)+COUNTIF($BB$4:BB53,BB53)-1</f>
        <v>#VALUE!</v>
      </c>
    </row>
    <row r="54" spans="1:57" x14ac:dyDescent="0.25">
      <c r="A54" s="26">
        <v>51</v>
      </c>
      <c r="B54" s="37" t="str">
        <f t="shared" si="2"/>
        <v/>
      </c>
      <c r="C54" s="65" t="str">
        <f t="shared" si="21"/>
        <v/>
      </c>
      <c r="D54" s="65" t="str">
        <f t="shared" si="3"/>
        <v/>
      </c>
      <c r="E54" s="70" t="str">
        <f t="shared" si="4"/>
        <v/>
      </c>
      <c r="F54" s="71" t="str">
        <f t="shared" si="5"/>
        <v/>
      </c>
      <c r="G54" s="70" t="str">
        <f t="shared" si="6"/>
        <v/>
      </c>
      <c r="H54" s="71" t="str">
        <f t="shared" si="7"/>
        <v/>
      </c>
      <c r="I54" s="70" t="str">
        <f t="shared" si="8"/>
        <v/>
      </c>
      <c r="J54" s="71" t="str">
        <f t="shared" si="9"/>
        <v/>
      </c>
      <c r="K54" s="70" t="str">
        <f t="shared" si="10"/>
        <v/>
      </c>
      <c r="L54" s="71" t="str">
        <f t="shared" si="11"/>
        <v/>
      </c>
      <c r="M54" s="75" t="str">
        <f t="shared" si="12"/>
        <v/>
      </c>
      <c r="N54" s="71" t="str">
        <f t="shared" si="13"/>
        <v/>
      </c>
      <c r="O54" s="66" t="str">
        <f t="shared" si="14"/>
        <v/>
      </c>
      <c r="P54" s="4"/>
      <c r="Q54" s="74"/>
      <c r="AD54" s="26">
        <v>53</v>
      </c>
      <c r="AE54" s="26"/>
      <c r="AF54" s="26">
        <f>IF(Kopā!F54=$R$3,Kopā!A54,"")</f>
        <v>51</v>
      </c>
      <c r="AG54" s="26" t="str">
        <f>_xlfn.IFNA(VLOOKUP(AF54,Kopā!$A$4:$G$203,7,),"")</f>
        <v>E</v>
      </c>
      <c r="AH54" s="26" t="str">
        <f t="shared" si="22"/>
        <v/>
      </c>
      <c r="AI54" s="26" t="e" cm="1">
        <f t="array" ref="AI54">IFERROR(SMALL(IF((COUNTIF($AI$3:AI53, $AH$4:$AH$203)=0)*ISNUMBER($AH$4:$AH$203), $AH$4:$AH$203, "A"), 1),INDEX($AH$4:$AH$203, MATCH(SMALL(IF(ISTEXT($AH$4:$AH$203)*(COUNTIF(AI$3:$AI53,$AH$4:$AH$203)=0), COUNTIF($AH$4:$AH$203, "&lt;"&amp;$AH$4:$AH$203), ""),1),IF(ISTEXT($AH$4:$AH$203), COUNTIF($AH$4:$AH$203, "&lt;"&amp;$AH$4:$AH$203), ""), 0)))</f>
        <v>#NUM!</v>
      </c>
      <c r="AJ54" s="26"/>
      <c r="AK54" s="26"/>
      <c r="AL54" s="26" t="str">
        <f t="shared" si="23"/>
        <v/>
      </c>
      <c r="AM54" s="26" t="str">
        <f t="shared" si="16"/>
        <v/>
      </c>
      <c r="AN54" s="26">
        <v>51</v>
      </c>
      <c r="AO54" s="67" t="str">
        <f t="shared" si="17"/>
        <v/>
      </c>
      <c r="AP54" s="26" t="str">
        <f>_xlfn.IFNA(VLOOKUP(AM54,Kopā!$A$4:$Q$203,2,),"")</f>
        <v/>
      </c>
      <c r="AQ54" s="68" t="str">
        <f>_xlfn.IFNA(VLOOKUP(AM54,Kopā!$A$4:$Q$203,3,),"")</f>
        <v/>
      </c>
      <c r="AR54" s="79" t="str">
        <f>_xlfn.IFNA(VLOOKUP(AM54,Kopā!$A$4:$Q$203,8,),"")</f>
        <v/>
      </c>
      <c r="AS54" s="80" t="str">
        <f>_xlfn.IFNA(VLOOKUP(AM54,Kopā!$A$4:$Q$203,9,),"")</f>
        <v/>
      </c>
      <c r="AT54" s="79" t="str">
        <f>_xlfn.IFNA(VLOOKUP(AM54,Kopā!$A$4:$Q$203,10,),"")</f>
        <v/>
      </c>
      <c r="AU54" s="80" t="str">
        <f>_xlfn.IFNA(VLOOKUP(AM54,Kopā!$A$4:$Q$203,11,),"")</f>
        <v/>
      </c>
      <c r="AV54" s="79" t="str">
        <f>_xlfn.IFNA(VLOOKUP(AM54,Kopā!$A$4:$Q$203,12,),"")</f>
        <v/>
      </c>
      <c r="AW54" s="80" t="str">
        <f>_xlfn.IFNA(VLOOKUP(AM54,Kopā!$A$4:$Q$203,13,),"")</f>
        <v/>
      </c>
      <c r="AX54" s="79" t="str">
        <f>_xlfn.IFNA(VLOOKUP(AM54,Kopā!$A$4:$Q$203,14,),"")</f>
        <v/>
      </c>
      <c r="AY54" s="80" t="str">
        <f>_xlfn.IFNA(VLOOKUP(AM54,Kopā!$A$4:$Q$203,15,),"")</f>
        <v/>
      </c>
      <c r="AZ54" s="81" t="str">
        <f>_xlfn.IFNA(VLOOKUP(AM54,Kopā!$A$4:$Q$203,16,),"")</f>
        <v/>
      </c>
      <c r="BA54" s="80" t="str">
        <f>_xlfn.IFNA(VLOOKUP(AM54,Kopā!$A$4:$Q$203,17,),"")</f>
        <v/>
      </c>
      <c r="BB54" s="26" t="str">
        <f t="shared" si="18"/>
        <v/>
      </c>
      <c r="BC54" s="26" t="str">
        <f t="shared" si="19"/>
        <v/>
      </c>
      <c r="BD54" s="69" t="str">
        <f t="shared" si="20"/>
        <v/>
      </c>
      <c r="BE54" s="26" t="e">
        <f>_xlfn.RANK.EQ(BB54,$BB$4:$BB$93,)+COUNTIF($BB$4:BB54,BB54)-1</f>
        <v>#VALUE!</v>
      </c>
    </row>
    <row r="55" spans="1:57" x14ac:dyDescent="0.25">
      <c r="A55" s="26">
        <v>52</v>
      </c>
      <c r="B55" s="37" t="str">
        <f t="shared" si="2"/>
        <v/>
      </c>
      <c r="C55" s="65" t="str">
        <f t="shared" si="21"/>
        <v/>
      </c>
      <c r="D55" s="65" t="str">
        <f t="shared" si="3"/>
        <v/>
      </c>
      <c r="E55" s="70" t="str">
        <f t="shared" si="4"/>
        <v/>
      </c>
      <c r="F55" s="71" t="str">
        <f t="shared" si="5"/>
        <v/>
      </c>
      <c r="G55" s="70" t="str">
        <f t="shared" si="6"/>
        <v/>
      </c>
      <c r="H55" s="71" t="str">
        <f t="shared" si="7"/>
        <v/>
      </c>
      <c r="I55" s="70" t="str">
        <f t="shared" si="8"/>
        <v/>
      </c>
      <c r="J55" s="71" t="str">
        <f t="shared" si="9"/>
        <v/>
      </c>
      <c r="K55" s="70" t="str">
        <f t="shared" si="10"/>
        <v/>
      </c>
      <c r="L55" s="71" t="str">
        <f t="shared" si="11"/>
        <v/>
      </c>
      <c r="M55" s="75" t="str">
        <f t="shared" si="12"/>
        <v/>
      </c>
      <c r="N55" s="71" t="str">
        <f t="shared" si="13"/>
        <v/>
      </c>
      <c r="O55" s="66" t="str">
        <f t="shared" si="14"/>
        <v/>
      </c>
      <c r="P55" s="4"/>
      <c r="Q55" s="4"/>
      <c r="AD55" s="26">
        <v>54</v>
      </c>
      <c r="AE55" s="26"/>
      <c r="AF55" s="26" t="str">
        <f>IF(Kopā!F55=$R$3,Kopā!A55,"")</f>
        <v/>
      </c>
      <c r="AG55" s="26" t="str">
        <f>_xlfn.IFNA(VLOOKUP(AF55,Kopā!$A$4:$G$203,7,),"")</f>
        <v/>
      </c>
      <c r="AH55" s="26" t="str">
        <f t="shared" si="22"/>
        <v/>
      </c>
      <c r="AI55" s="26" t="e" cm="1">
        <f t="array" ref="AI55">IFERROR(SMALL(IF((COUNTIF($AI$3:AI54, $AH$4:$AH$203)=0)*ISNUMBER($AH$4:$AH$203), $AH$4:$AH$203, "A"), 1),INDEX($AH$4:$AH$203, MATCH(SMALL(IF(ISTEXT($AH$4:$AH$203)*(COUNTIF(AI$3:$AI54,$AH$4:$AH$203)=0), COUNTIF($AH$4:$AH$203, "&lt;"&amp;$AH$4:$AH$203), ""),1),IF(ISTEXT($AH$4:$AH$203), COUNTIF($AH$4:$AH$203, "&lt;"&amp;$AH$4:$AH$203), ""), 0)))</f>
        <v>#NUM!</v>
      </c>
      <c r="AJ55" s="26"/>
      <c r="AK55" s="26"/>
      <c r="AL55" s="26" t="str">
        <f t="shared" si="23"/>
        <v/>
      </c>
      <c r="AM55" s="26" t="str">
        <f t="shared" si="16"/>
        <v/>
      </c>
      <c r="AN55" s="26">
        <v>52</v>
      </c>
      <c r="AO55" s="67" t="str">
        <f t="shared" si="17"/>
        <v/>
      </c>
      <c r="AP55" s="26" t="str">
        <f>_xlfn.IFNA(VLOOKUP(AM55,Kopā!$A$4:$Q$203,2,),"")</f>
        <v/>
      </c>
      <c r="AQ55" s="68" t="str">
        <f>_xlfn.IFNA(VLOOKUP(AM55,Kopā!$A$4:$Q$203,3,),"")</f>
        <v/>
      </c>
      <c r="AR55" s="79" t="str">
        <f>_xlfn.IFNA(VLOOKUP(AM55,Kopā!$A$4:$Q$203,8,),"")</f>
        <v/>
      </c>
      <c r="AS55" s="80" t="str">
        <f>_xlfn.IFNA(VLOOKUP(AM55,Kopā!$A$4:$Q$203,9,),"")</f>
        <v/>
      </c>
      <c r="AT55" s="79" t="str">
        <f>_xlfn.IFNA(VLOOKUP(AM55,Kopā!$A$4:$Q$203,10,),"")</f>
        <v/>
      </c>
      <c r="AU55" s="80" t="str">
        <f>_xlfn.IFNA(VLOOKUP(AM55,Kopā!$A$4:$Q$203,11,),"")</f>
        <v/>
      </c>
      <c r="AV55" s="79" t="str">
        <f>_xlfn.IFNA(VLOOKUP(AM55,Kopā!$A$4:$Q$203,12,),"")</f>
        <v/>
      </c>
      <c r="AW55" s="80" t="str">
        <f>_xlfn.IFNA(VLOOKUP(AM55,Kopā!$A$4:$Q$203,13,),"")</f>
        <v/>
      </c>
      <c r="AX55" s="79" t="str">
        <f>_xlfn.IFNA(VLOOKUP(AM55,Kopā!$A$4:$Q$203,14,),"")</f>
        <v/>
      </c>
      <c r="AY55" s="80" t="str">
        <f>_xlfn.IFNA(VLOOKUP(AM55,Kopā!$A$4:$Q$203,15,),"")</f>
        <v/>
      </c>
      <c r="AZ55" s="81" t="str">
        <f>_xlfn.IFNA(VLOOKUP(AM55,Kopā!$A$4:$Q$203,16,),"")</f>
        <v/>
      </c>
      <c r="BA55" s="80" t="str">
        <f>_xlfn.IFNA(VLOOKUP(AM55,Kopā!$A$4:$Q$203,17,),"")</f>
        <v/>
      </c>
      <c r="BB55" s="26" t="str">
        <f t="shared" si="18"/>
        <v/>
      </c>
      <c r="BC55" s="26" t="str">
        <f t="shared" si="19"/>
        <v/>
      </c>
      <c r="BD55" s="69" t="str">
        <f t="shared" si="20"/>
        <v/>
      </c>
      <c r="BE55" s="26" t="e">
        <f>_xlfn.RANK.EQ(BB55,$BB$4:$BB$93,)+COUNTIF($BB$4:BB55,BB55)-1</f>
        <v>#VALUE!</v>
      </c>
    </row>
    <row r="56" spans="1:57" x14ac:dyDescent="0.25">
      <c r="A56" s="26">
        <v>53</v>
      </c>
      <c r="B56" s="37" t="str">
        <f t="shared" si="2"/>
        <v/>
      </c>
      <c r="C56" s="65" t="str">
        <f t="shared" si="21"/>
        <v/>
      </c>
      <c r="D56" s="65" t="str">
        <f t="shared" si="3"/>
        <v/>
      </c>
      <c r="E56" s="70" t="str">
        <f t="shared" si="4"/>
        <v/>
      </c>
      <c r="F56" s="71" t="str">
        <f t="shared" si="5"/>
        <v/>
      </c>
      <c r="G56" s="70" t="str">
        <f t="shared" si="6"/>
        <v/>
      </c>
      <c r="H56" s="71" t="str">
        <f t="shared" si="7"/>
        <v/>
      </c>
      <c r="I56" s="70" t="str">
        <f t="shared" si="8"/>
        <v/>
      </c>
      <c r="J56" s="71" t="str">
        <f t="shared" si="9"/>
        <v/>
      </c>
      <c r="K56" s="70" t="str">
        <f t="shared" si="10"/>
        <v/>
      </c>
      <c r="L56" s="71" t="str">
        <f t="shared" si="11"/>
        <v/>
      </c>
      <c r="M56" s="75" t="str">
        <f t="shared" si="12"/>
        <v/>
      </c>
      <c r="N56" s="71" t="str">
        <f t="shared" si="13"/>
        <v/>
      </c>
      <c r="O56" s="66" t="str">
        <f t="shared" si="14"/>
        <v/>
      </c>
      <c r="P56" s="4"/>
      <c r="Q56" s="74"/>
      <c r="AD56" s="26">
        <v>55</v>
      </c>
      <c r="AE56" s="26"/>
      <c r="AF56" s="26">
        <f>IF(Kopā!F56=$R$3,Kopā!A56,"")</f>
        <v>53</v>
      </c>
      <c r="AG56" s="26" t="str">
        <f>_xlfn.IFNA(VLOOKUP(AF56,Kopā!$A$4:$G$203,7,),"")</f>
        <v>E</v>
      </c>
      <c r="AH56" s="26" t="str">
        <f t="shared" si="22"/>
        <v/>
      </c>
      <c r="AI56" s="26" t="e" cm="1">
        <f t="array" ref="AI56">IFERROR(SMALL(IF((COUNTIF($AI$3:AI55, $AH$4:$AH$203)=0)*ISNUMBER($AH$4:$AH$203), $AH$4:$AH$203, "A"), 1),INDEX($AH$4:$AH$203, MATCH(SMALL(IF(ISTEXT($AH$4:$AH$203)*(COUNTIF(AI$3:$AI55,$AH$4:$AH$203)=0), COUNTIF($AH$4:$AH$203, "&lt;"&amp;$AH$4:$AH$203), ""),1),IF(ISTEXT($AH$4:$AH$203), COUNTIF($AH$4:$AH$203, "&lt;"&amp;$AH$4:$AH$203), ""), 0)))</f>
        <v>#NUM!</v>
      </c>
      <c r="AJ56" s="26"/>
      <c r="AK56" s="26"/>
      <c r="AL56" s="26" t="str">
        <f t="shared" si="23"/>
        <v/>
      </c>
      <c r="AM56" s="26" t="str">
        <f t="shared" si="16"/>
        <v/>
      </c>
      <c r="AN56" s="26">
        <v>53</v>
      </c>
      <c r="AO56" s="67" t="str">
        <f t="shared" si="17"/>
        <v/>
      </c>
      <c r="AP56" s="26" t="str">
        <f>_xlfn.IFNA(VLOOKUP(AM56,Kopā!$A$4:$Q$203,2,),"")</f>
        <v/>
      </c>
      <c r="AQ56" s="68" t="str">
        <f>_xlfn.IFNA(VLOOKUP(AM56,Kopā!$A$4:$Q$203,3,),"")</f>
        <v/>
      </c>
      <c r="AR56" s="79" t="str">
        <f>_xlfn.IFNA(VLOOKUP(AM56,Kopā!$A$4:$Q$203,8,),"")</f>
        <v/>
      </c>
      <c r="AS56" s="80" t="str">
        <f>_xlfn.IFNA(VLOOKUP(AM56,Kopā!$A$4:$Q$203,9,),"")</f>
        <v/>
      </c>
      <c r="AT56" s="79" t="str">
        <f>_xlfn.IFNA(VLOOKUP(AM56,Kopā!$A$4:$Q$203,10,),"")</f>
        <v/>
      </c>
      <c r="AU56" s="80" t="str">
        <f>_xlfn.IFNA(VLOOKUP(AM56,Kopā!$A$4:$Q$203,11,),"")</f>
        <v/>
      </c>
      <c r="AV56" s="79" t="str">
        <f>_xlfn.IFNA(VLOOKUP(AM56,Kopā!$A$4:$Q$203,12,),"")</f>
        <v/>
      </c>
      <c r="AW56" s="80" t="str">
        <f>_xlfn.IFNA(VLOOKUP(AM56,Kopā!$A$4:$Q$203,13,),"")</f>
        <v/>
      </c>
      <c r="AX56" s="79" t="str">
        <f>_xlfn.IFNA(VLOOKUP(AM56,Kopā!$A$4:$Q$203,14,),"")</f>
        <v/>
      </c>
      <c r="AY56" s="80" t="str">
        <f>_xlfn.IFNA(VLOOKUP(AM56,Kopā!$A$4:$Q$203,15,),"")</f>
        <v/>
      </c>
      <c r="AZ56" s="81" t="str">
        <f>_xlfn.IFNA(VLOOKUP(AM56,Kopā!$A$4:$Q$203,16,),"")</f>
        <v/>
      </c>
      <c r="BA56" s="80" t="str">
        <f>_xlfn.IFNA(VLOOKUP(AM56,Kopā!$A$4:$Q$203,17,),"")</f>
        <v/>
      </c>
      <c r="BB56" s="26" t="str">
        <f t="shared" si="18"/>
        <v/>
      </c>
      <c r="BC56" s="26" t="str">
        <f t="shared" si="19"/>
        <v/>
      </c>
      <c r="BD56" s="69" t="str">
        <f t="shared" si="20"/>
        <v/>
      </c>
      <c r="BE56" s="26" t="e">
        <f>_xlfn.RANK.EQ(BB56,$BB$4:$BB$93,)+COUNTIF($BB$4:BB56,BB56)-1</f>
        <v>#VALUE!</v>
      </c>
    </row>
    <row r="57" spans="1:57" x14ac:dyDescent="0.25">
      <c r="A57" s="26">
        <v>54</v>
      </c>
      <c r="B57" s="37" t="str">
        <f t="shared" si="2"/>
        <v/>
      </c>
      <c r="C57" s="65" t="str">
        <f t="shared" si="21"/>
        <v/>
      </c>
      <c r="D57" s="65" t="str">
        <f t="shared" si="3"/>
        <v/>
      </c>
      <c r="E57" s="70" t="str">
        <f t="shared" si="4"/>
        <v/>
      </c>
      <c r="F57" s="71" t="str">
        <f t="shared" si="5"/>
        <v/>
      </c>
      <c r="G57" s="70" t="str">
        <f t="shared" si="6"/>
        <v/>
      </c>
      <c r="H57" s="71" t="str">
        <f t="shared" si="7"/>
        <v/>
      </c>
      <c r="I57" s="70" t="str">
        <f t="shared" si="8"/>
        <v/>
      </c>
      <c r="J57" s="71" t="str">
        <f t="shared" si="9"/>
        <v/>
      </c>
      <c r="K57" s="70" t="str">
        <f t="shared" si="10"/>
        <v/>
      </c>
      <c r="L57" s="71" t="str">
        <f t="shared" si="11"/>
        <v/>
      </c>
      <c r="M57" s="75" t="str">
        <f t="shared" si="12"/>
        <v/>
      </c>
      <c r="N57" s="71" t="str">
        <f t="shared" si="13"/>
        <v/>
      </c>
      <c r="O57" s="66" t="str">
        <f t="shared" si="14"/>
        <v/>
      </c>
      <c r="P57" s="4"/>
      <c r="Q57" s="74"/>
      <c r="AD57" s="26">
        <v>56</v>
      </c>
      <c r="AE57" s="26"/>
      <c r="AF57" s="26">
        <f>IF(Kopā!F57=$R$3,Kopā!A57,"")</f>
        <v>54</v>
      </c>
      <c r="AG57" s="26" t="str">
        <f>_xlfn.IFNA(VLOOKUP(AF57,Kopā!$A$4:$G$203,7,),"")</f>
        <v>D</v>
      </c>
      <c r="AH57" s="26">
        <f t="shared" si="22"/>
        <v>54</v>
      </c>
      <c r="AI57" s="26" t="e" cm="1">
        <f t="array" ref="AI57">IFERROR(SMALL(IF((COUNTIF($AI$3:AI56, $AH$4:$AH$203)=0)*ISNUMBER($AH$4:$AH$203), $AH$4:$AH$203, "A"), 1),INDEX($AH$4:$AH$203, MATCH(SMALL(IF(ISTEXT($AH$4:$AH$203)*(COUNTIF(AI$3:$AI56,$AH$4:$AH$203)=0), COUNTIF($AH$4:$AH$203, "&lt;"&amp;$AH$4:$AH$203), ""),1),IF(ISTEXT($AH$4:$AH$203), COUNTIF($AH$4:$AH$203, "&lt;"&amp;$AH$4:$AH$203), ""), 0)))</f>
        <v>#NUM!</v>
      </c>
      <c r="AJ57" s="26"/>
      <c r="AK57" s="26"/>
      <c r="AL57" s="26" t="str">
        <f t="shared" si="23"/>
        <v/>
      </c>
      <c r="AM57" s="26" t="str">
        <f t="shared" si="16"/>
        <v/>
      </c>
      <c r="AN57" s="26">
        <v>54</v>
      </c>
      <c r="AO57" s="67" t="str">
        <f t="shared" si="17"/>
        <v/>
      </c>
      <c r="AP57" s="26" t="str">
        <f>_xlfn.IFNA(VLOOKUP(AM57,Kopā!$A$4:$Q$203,2,),"")</f>
        <v/>
      </c>
      <c r="AQ57" s="68" t="str">
        <f>_xlfn.IFNA(VLOOKUP(AM57,Kopā!$A$4:$Q$203,3,),"")</f>
        <v/>
      </c>
      <c r="AR57" s="79" t="str">
        <f>_xlfn.IFNA(VLOOKUP(AM57,Kopā!$A$4:$Q$203,8,),"")</f>
        <v/>
      </c>
      <c r="AS57" s="80" t="str">
        <f>_xlfn.IFNA(VLOOKUP(AM57,Kopā!$A$4:$Q$203,9,),"")</f>
        <v/>
      </c>
      <c r="AT57" s="79" t="str">
        <f>_xlfn.IFNA(VLOOKUP(AM57,Kopā!$A$4:$Q$203,10,),"")</f>
        <v/>
      </c>
      <c r="AU57" s="80" t="str">
        <f>_xlfn.IFNA(VLOOKUP(AM57,Kopā!$A$4:$Q$203,11,),"")</f>
        <v/>
      </c>
      <c r="AV57" s="79" t="str">
        <f>_xlfn.IFNA(VLOOKUP(AM57,Kopā!$A$4:$Q$203,12,),"")</f>
        <v/>
      </c>
      <c r="AW57" s="80" t="str">
        <f>_xlfn.IFNA(VLOOKUP(AM57,Kopā!$A$4:$Q$203,13,),"")</f>
        <v/>
      </c>
      <c r="AX57" s="79" t="str">
        <f>_xlfn.IFNA(VLOOKUP(AM57,Kopā!$A$4:$Q$203,14,),"")</f>
        <v/>
      </c>
      <c r="AY57" s="80" t="str">
        <f>_xlfn.IFNA(VLOOKUP(AM57,Kopā!$A$4:$Q$203,15,),"")</f>
        <v/>
      </c>
      <c r="AZ57" s="81" t="str">
        <f>_xlfn.IFNA(VLOOKUP(AM57,Kopā!$A$4:$Q$203,16,),"")</f>
        <v/>
      </c>
      <c r="BA57" s="80" t="str">
        <f>_xlfn.IFNA(VLOOKUP(AM57,Kopā!$A$4:$Q$203,17,),"")</f>
        <v/>
      </c>
      <c r="BB57" s="26" t="str">
        <f t="shared" si="18"/>
        <v/>
      </c>
      <c r="BC57" s="26" t="str">
        <f t="shared" si="19"/>
        <v/>
      </c>
      <c r="BD57" s="69" t="str">
        <f t="shared" si="20"/>
        <v/>
      </c>
      <c r="BE57" s="26" t="e">
        <f>_xlfn.RANK.EQ(BB57,$BB$4:$BB$93,)+COUNTIF($BB$4:BB57,BB57)-1</f>
        <v>#VALUE!</v>
      </c>
    </row>
    <row r="58" spans="1:57" x14ac:dyDescent="0.25">
      <c r="A58" s="26">
        <v>55</v>
      </c>
      <c r="B58" s="37" t="str">
        <f t="shared" si="2"/>
        <v/>
      </c>
      <c r="C58" s="65" t="str">
        <f t="shared" si="21"/>
        <v/>
      </c>
      <c r="D58" s="65" t="str">
        <f t="shared" si="3"/>
        <v/>
      </c>
      <c r="E58" s="70" t="str">
        <f t="shared" si="4"/>
        <v/>
      </c>
      <c r="F58" s="71" t="str">
        <f t="shared" si="5"/>
        <v/>
      </c>
      <c r="G58" s="70" t="str">
        <f t="shared" si="6"/>
        <v/>
      </c>
      <c r="H58" s="71" t="str">
        <f t="shared" si="7"/>
        <v/>
      </c>
      <c r="I58" s="70" t="str">
        <f t="shared" si="8"/>
        <v/>
      </c>
      <c r="J58" s="71" t="str">
        <f t="shared" si="9"/>
        <v/>
      </c>
      <c r="K58" s="70" t="str">
        <f t="shared" si="10"/>
        <v/>
      </c>
      <c r="L58" s="71" t="str">
        <f t="shared" si="11"/>
        <v/>
      </c>
      <c r="M58" s="75" t="str">
        <f t="shared" si="12"/>
        <v/>
      </c>
      <c r="N58" s="71" t="str">
        <f t="shared" si="13"/>
        <v/>
      </c>
      <c r="O58" s="66" t="str">
        <f t="shared" si="14"/>
        <v/>
      </c>
      <c r="P58" s="4"/>
      <c r="Q58" s="74"/>
      <c r="AD58" s="26">
        <v>57</v>
      </c>
      <c r="AE58" s="26"/>
      <c r="AF58" s="26" t="str">
        <f>IF(Kopā!F58=$R$3,Kopā!A58,"")</f>
        <v/>
      </c>
      <c r="AG58" s="26" t="str">
        <f>_xlfn.IFNA(VLOOKUP(AF58,Kopā!$A$4:$G$203,7,),"")</f>
        <v/>
      </c>
      <c r="AH58" s="26" t="str">
        <f t="shared" si="22"/>
        <v/>
      </c>
      <c r="AI58" s="26" t="e" cm="1">
        <f t="array" ref="AI58">IFERROR(SMALL(IF((COUNTIF($AI$3:AI57, $AH$4:$AH$203)=0)*ISNUMBER($AH$4:$AH$203), $AH$4:$AH$203, "A"), 1),INDEX($AH$4:$AH$203, MATCH(SMALL(IF(ISTEXT($AH$4:$AH$203)*(COUNTIF(AI$3:$AI57,$AH$4:$AH$203)=0), COUNTIF($AH$4:$AH$203, "&lt;"&amp;$AH$4:$AH$203), ""),1),IF(ISTEXT($AH$4:$AH$203), COUNTIF($AH$4:$AH$203, "&lt;"&amp;$AH$4:$AH$203), ""), 0)))</f>
        <v>#NUM!</v>
      </c>
      <c r="AJ58" s="26"/>
      <c r="AK58" s="26"/>
      <c r="AL58" s="26" t="str">
        <f t="shared" si="23"/>
        <v/>
      </c>
      <c r="AM58" s="26" t="str">
        <f t="shared" si="16"/>
        <v/>
      </c>
      <c r="AN58" s="26">
        <v>55</v>
      </c>
      <c r="AO58" s="67" t="str">
        <f t="shared" si="17"/>
        <v/>
      </c>
      <c r="AP58" s="26" t="str">
        <f>_xlfn.IFNA(VLOOKUP(AM58,Kopā!$A$4:$Q$203,2,),"")</f>
        <v/>
      </c>
      <c r="AQ58" s="68" t="str">
        <f>_xlfn.IFNA(VLOOKUP(AM58,Kopā!$A$4:$Q$203,3,),"")</f>
        <v/>
      </c>
      <c r="AR58" s="79" t="str">
        <f>_xlfn.IFNA(VLOOKUP(AM58,Kopā!$A$4:$Q$203,8,),"")</f>
        <v/>
      </c>
      <c r="AS58" s="80" t="str">
        <f>_xlfn.IFNA(VLOOKUP(AM58,Kopā!$A$4:$Q$203,9,),"")</f>
        <v/>
      </c>
      <c r="AT58" s="79" t="str">
        <f>_xlfn.IFNA(VLOOKUP(AM58,Kopā!$A$4:$Q$203,10,),"")</f>
        <v/>
      </c>
      <c r="AU58" s="80" t="str">
        <f>_xlfn.IFNA(VLOOKUP(AM58,Kopā!$A$4:$Q$203,11,),"")</f>
        <v/>
      </c>
      <c r="AV58" s="79" t="str">
        <f>_xlfn.IFNA(VLOOKUP(AM58,Kopā!$A$4:$Q$203,12,),"")</f>
        <v/>
      </c>
      <c r="AW58" s="80" t="str">
        <f>_xlfn.IFNA(VLOOKUP(AM58,Kopā!$A$4:$Q$203,13,),"")</f>
        <v/>
      </c>
      <c r="AX58" s="79" t="str">
        <f>_xlfn.IFNA(VLOOKUP(AM58,Kopā!$A$4:$Q$203,14,),"")</f>
        <v/>
      </c>
      <c r="AY58" s="80" t="str">
        <f>_xlfn.IFNA(VLOOKUP(AM58,Kopā!$A$4:$Q$203,15,),"")</f>
        <v/>
      </c>
      <c r="AZ58" s="81" t="str">
        <f>_xlfn.IFNA(VLOOKUP(AM58,Kopā!$A$4:$Q$203,16,),"")</f>
        <v/>
      </c>
      <c r="BA58" s="80" t="str">
        <f>_xlfn.IFNA(VLOOKUP(AM58,Kopā!$A$4:$Q$203,17,),"")</f>
        <v/>
      </c>
      <c r="BB58" s="26" t="str">
        <f t="shared" si="18"/>
        <v/>
      </c>
      <c r="BC58" s="26" t="str">
        <f t="shared" si="19"/>
        <v/>
      </c>
      <c r="BD58" s="69" t="str">
        <f t="shared" si="20"/>
        <v/>
      </c>
      <c r="BE58" s="26" t="e">
        <f>_xlfn.RANK.EQ(BB58,$BB$4:$BB$93,)+COUNTIF($BB$4:BB58,BB58)-1</f>
        <v>#VALUE!</v>
      </c>
    </row>
    <row r="59" spans="1:57" x14ac:dyDescent="0.25">
      <c r="A59" s="26">
        <v>56</v>
      </c>
      <c r="B59" s="37" t="str">
        <f t="shared" si="2"/>
        <v/>
      </c>
      <c r="C59" s="65" t="str">
        <f t="shared" si="21"/>
        <v/>
      </c>
      <c r="D59" s="65" t="str">
        <f t="shared" si="3"/>
        <v/>
      </c>
      <c r="E59" s="70" t="str">
        <f t="shared" si="4"/>
        <v/>
      </c>
      <c r="F59" s="71" t="str">
        <f t="shared" si="5"/>
        <v/>
      </c>
      <c r="G59" s="70" t="str">
        <f t="shared" si="6"/>
        <v/>
      </c>
      <c r="H59" s="71" t="str">
        <f t="shared" si="7"/>
        <v/>
      </c>
      <c r="I59" s="70" t="str">
        <f t="shared" si="8"/>
        <v/>
      </c>
      <c r="J59" s="71" t="str">
        <f t="shared" si="9"/>
        <v/>
      </c>
      <c r="K59" s="70" t="str">
        <f t="shared" si="10"/>
        <v/>
      </c>
      <c r="L59" s="71" t="str">
        <f t="shared" si="11"/>
        <v/>
      </c>
      <c r="M59" s="75" t="str">
        <f t="shared" si="12"/>
        <v/>
      </c>
      <c r="N59" s="71" t="str">
        <f t="shared" si="13"/>
        <v/>
      </c>
      <c r="O59" s="66" t="str">
        <f t="shared" si="14"/>
        <v/>
      </c>
      <c r="P59" s="4"/>
      <c r="Q59" s="74"/>
      <c r="AD59" s="26">
        <v>58</v>
      </c>
      <c r="AE59" s="26"/>
      <c r="AF59" s="26" t="str">
        <f>IF(Kopā!F59=$R$3,Kopā!A59,"")</f>
        <v/>
      </c>
      <c r="AG59" s="26" t="str">
        <f>_xlfn.IFNA(VLOOKUP(AF59,Kopā!$A$4:$G$203,7,),"")</f>
        <v/>
      </c>
      <c r="AH59" s="26" t="str">
        <f t="shared" si="22"/>
        <v/>
      </c>
      <c r="AI59" s="26" t="e" cm="1">
        <f t="array" ref="AI59">IFERROR(SMALL(IF((COUNTIF($AI$3:AI58, $AH$4:$AH$203)=0)*ISNUMBER($AH$4:$AH$203), $AH$4:$AH$203, "A"), 1),INDEX($AH$4:$AH$203, MATCH(SMALL(IF(ISTEXT($AH$4:$AH$203)*(COUNTIF(AI$3:$AI58,$AH$4:$AH$203)=0), COUNTIF($AH$4:$AH$203, "&lt;"&amp;$AH$4:$AH$203), ""),1),IF(ISTEXT($AH$4:$AH$203), COUNTIF($AH$4:$AH$203, "&lt;"&amp;$AH$4:$AH$203), ""), 0)))</f>
        <v>#NUM!</v>
      </c>
      <c r="AJ59" s="26"/>
      <c r="AK59" s="26"/>
      <c r="AL59" s="26" t="str">
        <f t="shared" si="23"/>
        <v/>
      </c>
      <c r="AM59" s="26" t="str">
        <f t="shared" si="16"/>
        <v/>
      </c>
      <c r="AN59" s="26">
        <v>56</v>
      </c>
      <c r="AO59" s="67" t="str">
        <f t="shared" si="17"/>
        <v/>
      </c>
      <c r="AP59" s="26" t="str">
        <f>_xlfn.IFNA(VLOOKUP(AM59,Kopā!$A$4:$Q$203,2,),"")</f>
        <v/>
      </c>
      <c r="AQ59" s="68" t="str">
        <f>_xlfn.IFNA(VLOOKUP(AM59,Kopā!$A$4:$Q$203,3,),"")</f>
        <v/>
      </c>
      <c r="AR59" s="79" t="str">
        <f>_xlfn.IFNA(VLOOKUP(AM59,Kopā!$A$4:$Q$203,8,),"")</f>
        <v/>
      </c>
      <c r="AS59" s="80" t="str">
        <f>_xlfn.IFNA(VLOOKUP(AM59,Kopā!$A$4:$Q$203,9,),"")</f>
        <v/>
      </c>
      <c r="AT59" s="79" t="str">
        <f>_xlfn.IFNA(VLOOKUP(AM59,Kopā!$A$4:$Q$203,10,),"")</f>
        <v/>
      </c>
      <c r="AU59" s="80" t="str">
        <f>_xlfn.IFNA(VLOOKUP(AM59,Kopā!$A$4:$Q$203,11,),"")</f>
        <v/>
      </c>
      <c r="AV59" s="79" t="str">
        <f>_xlfn.IFNA(VLOOKUP(AM59,Kopā!$A$4:$Q$203,12,),"")</f>
        <v/>
      </c>
      <c r="AW59" s="80" t="str">
        <f>_xlfn.IFNA(VLOOKUP(AM59,Kopā!$A$4:$Q$203,13,),"")</f>
        <v/>
      </c>
      <c r="AX59" s="79" t="str">
        <f>_xlfn.IFNA(VLOOKUP(AM59,Kopā!$A$4:$Q$203,14,),"")</f>
        <v/>
      </c>
      <c r="AY59" s="80" t="str">
        <f>_xlfn.IFNA(VLOOKUP(AM59,Kopā!$A$4:$Q$203,15,),"")</f>
        <v/>
      </c>
      <c r="AZ59" s="81" t="str">
        <f>_xlfn.IFNA(VLOOKUP(AM59,Kopā!$A$4:$Q$203,16,),"")</f>
        <v/>
      </c>
      <c r="BA59" s="80" t="str">
        <f>_xlfn.IFNA(VLOOKUP(AM59,Kopā!$A$4:$Q$203,17,),"")</f>
        <v/>
      </c>
      <c r="BB59" s="26" t="str">
        <f t="shared" si="18"/>
        <v/>
      </c>
      <c r="BC59" s="26" t="str">
        <f t="shared" si="19"/>
        <v/>
      </c>
      <c r="BD59" s="69" t="str">
        <f t="shared" si="20"/>
        <v/>
      </c>
      <c r="BE59" s="26" t="e">
        <f>_xlfn.RANK.EQ(BB59,$BB$4:$BB$93,)+COUNTIF($BB$4:BB59,BB59)-1</f>
        <v>#VALUE!</v>
      </c>
    </row>
    <row r="60" spans="1:57" x14ac:dyDescent="0.25">
      <c r="A60" s="26">
        <v>57</v>
      </c>
      <c r="B60" s="37" t="str">
        <f t="shared" si="2"/>
        <v/>
      </c>
      <c r="C60" s="65" t="str">
        <f t="shared" si="21"/>
        <v/>
      </c>
      <c r="D60" s="65" t="str">
        <f t="shared" si="3"/>
        <v/>
      </c>
      <c r="E60" s="70" t="str">
        <f t="shared" si="4"/>
        <v/>
      </c>
      <c r="F60" s="71" t="str">
        <f t="shared" si="5"/>
        <v/>
      </c>
      <c r="G60" s="70" t="str">
        <f t="shared" si="6"/>
        <v/>
      </c>
      <c r="H60" s="71" t="str">
        <f t="shared" si="7"/>
        <v/>
      </c>
      <c r="I60" s="70" t="str">
        <f t="shared" si="8"/>
        <v/>
      </c>
      <c r="J60" s="71" t="str">
        <f t="shared" si="9"/>
        <v/>
      </c>
      <c r="K60" s="70" t="str">
        <f t="shared" si="10"/>
        <v/>
      </c>
      <c r="L60" s="71" t="str">
        <f t="shared" si="11"/>
        <v/>
      </c>
      <c r="M60" s="75" t="str">
        <f t="shared" si="12"/>
        <v/>
      </c>
      <c r="N60" s="71" t="str">
        <f t="shared" si="13"/>
        <v/>
      </c>
      <c r="O60" s="66" t="str">
        <f t="shared" si="14"/>
        <v/>
      </c>
      <c r="P60" s="4"/>
      <c r="Q60" s="74"/>
      <c r="AD60" s="26">
        <v>59</v>
      </c>
      <c r="AE60" s="26"/>
      <c r="AF60" s="26" t="str">
        <f>IF(Kopā!F60=$R$3,Kopā!A60,"")</f>
        <v/>
      </c>
      <c r="AG60" s="26" t="str">
        <f>_xlfn.IFNA(VLOOKUP(AF60,Kopā!$A$4:$G$203,7,),"")</f>
        <v/>
      </c>
      <c r="AH60" s="26" t="str">
        <f t="shared" si="22"/>
        <v/>
      </c>
      <c r="AI60" s="26" t="e" cm="1">
        <f t="array" ref="AI60">IFERROR(SMALL(IF((COUNTIF($AI$3:AI59, $AH$4:$AH$203)=0)*ISNUMBER($AH$4:$AH$203), $AH$4:$AH$203, "A"), 1),INDEX($AH$4:$AH$203, MATCH(SMALL(IF(ISTEXT($AH$4:$AH$203)*(COUNTIF(AI$3:$AI59,$AH$4:$AH$203)=0), COUNTIF($AH$4:$AH$203, "&lt;"&amp;$AH$4:$AH$203), ""),1),IF(ISTEXT($AH$4:$AH$203), COUNTIF($AH$4:$AH$203, "&lt;"&amp;$AH$4:$AH$203), ""), 0)))</f>
        <v>#NUM!</v>
      </c>
      <c r="AJ60" s="26"/>
      <c r="AK60" s="26"/>
      <c r="AL60" s="26" t="str">
        <f t="shared" si="23"/>
        <v/>
      </c>
      <c r="AM60" s="26" t="str">
        <f t="shared" si="16"/>
        <v/>
      </c>
      <c r="AN60" s="26">
        <v>57</v>
      </c>
      <c r="AO60" s="67" t="str">
        <f t="shared" si="17"/>
        <v/>
      </c>
      <c r="AP60" s="26" t="str">
        <f>_xlfn.IFNA(VLOOKUP(AM60,Kopā!$A$4:$Q$203,2,),"")</f>
        <v/>
      </c>
      <c r="AQ60" s="68" t="str">
        <f>_xlfn.IFNA(VLOOKUP(AM60,Kopā!$A$4:$Q$203,3,),"")</f>
        <v/>
      </c>
      <c r="AR60" s="79" t="str">
        <f>_xlfn.IFNA(VLOOKUP(AM60,Kopā!$A$4:$Q$203,8,),"")</f>
        <v/>
      </c>
      <c r="AS60" s="80" t="str">
        <f>_xlfn.IFNA(VLOOKUP(AM60,Kopā!$A$4:$Q$203,9,),"")</f>
        <v/>
      </c>
      <c r="AT60" s="79" t="str">
        <f>_xlfn.IFNA(VLOOKUP(AM60,Kopā!$A$4:$Q$203,10,),"")</f>
        <v/>
      </c>
      <c r="AU60" s="80" t="str">
        <f>_xlfn.IFNA(VLOOKUP(AM60,Kopā!$A$4:$Q$203,11,),"")</f>
        <v/>
      </c>
      <c r="AV60" s="79" t="str">
        <f>_xlfn.IFNA(VLOOKUP(AM60,Kopā!$A$4:$Q$203,12,),"")</f>
        <v/>
      </c>
      <c r="AW60" s="80" t="str">
        <f>_xlfn.IFNA(VLOOKUP(AM60,Kopā!$A$4:$Q$203,13,),"")</f>
        <v/>
      </c>
      <c r="AX60" s="79" t="str">
        <f>_xlfn.IFNA(VLOOKUP(AM60,Kopā!$A$4:$Q$203,14,),"")</f>
        <v/>
      </c>
      <c r="AY60" s="80" t="str">
        <f>_xlfn.IFNA(VLOOKUP(AM60,Kopā!$A$4:$Q$203,15,),"")</f>
        <v/>
      </c>
      <c r="AZ60" s="81" t="str">
        <f>_xlfn.IFNA(VLOOKUP(AM60,Kopā!$A$4:$Q$203,16,),"")</f>
        <v/>
      </c>
      <c r="BA60" s="80" t="str">
        <f>_xlfn.IFNA(VLOOKUP(AM60,Kopā!$A$4:$Q$203,17,),"")</f>
        <v/>
      </c>
      <c r="BB60" s="26" t="str">
        <f t="shared" si="18"/>
        <v/>
      </c>
      <c r="BC60" s="26" t="str">
        <f t="shared" si="19"/>
        <v/>
      </c>
      <c r="BD60" s="69" t="str">
        <f t="shared" si="20"/>
        <v/>
      </c>
      <c r="BE60" s="26" t="e">
        <f>_xlfn.RANK.EQ(BB60,$BB$4:$BB$93,)+COUNTIF($BB$4:BB60,BB60)-1</f>
        <v>#VALUE!</v>
      </c>
    </row>
    <row r="61" spans="1:57" x14ac:dyDescent="0.25">
      <c r="A61" s="26">
        <v>58</v>
      </c>
      <c r="B61" s="37" t="str">
        <f t="shared" si="2"/>
        <v/>
      </c>
      <c r="C61" s="65" t="str">
        <f t="shared" si="21"/>
        <v/>
      </c>
      <c r="D61" s="65" t="str">
        <f t="shared" si="3"/>
        <v/>
      </c>
      <c r="E61" s="70" t="str">
        <f t="shared" si="4"/>
        <v/>
      </c>
      <c r="F61" s="71" t="str">
        <f t="shared" si="5"/>
        <v/>
      </c>
      <c r="G61" s="70" t="str">
        <f t="shared" si="6"/>
        <v/>
      </c>
      <c r="H61" s="71" t="str">
        <f t="shared" si="7"/>
        <v/>
      </c>
      <c r="I61" s="70" t="str">
        <f t="shared" si="8"/>
        <v/>
      </c>
      <c r="J61" s="71" t="str">
        <f t="shared" si="9"/>
        <v/>
      </c>
      <c r="K61" s="70" t="str">
        <f t="shared" si="10"/>
        <v/>
      </c>
      <c r="L61" s="71" t="str">
        <f t="shared" si="11"/>
        <v/>
      </c>
      <c r="M61" s="75" t="str">
        <f t="shared" si="12"/>
        <v/>
      </c>
      <c r="N61" s="71" t="str">
        <f t="shared" si="13"/>
        <v/>
      </c>
      <c r="O61" s="66" t="str">
        <f t="shared" si="14"/>
        <v/>
      </c>
      <c r="P61" s="4"/>
      <c r="Q61" s="74"/>
      <c r="AD61" s="26">
        <v>60</v>
      </c>
      <c r="AE61" s="26"/>
      <c r="AF61" s="26" t="str">
        <f>IF(Kopā!F61=$R$3,Kopā!A61,"")</f>
        <v/>
      </c>
      <c r="AG61" s="26" t="str">
        <f>_xlfn.IFNA(VLOOKUP(AF61,Kopā!$A$4:$G$203,7,),"")</f>
        <v/>
      </c>
      <c r="AH61" s="26" t="str">
        <f t="shared" si="22"/>
        <v/>
      </c>
      <c r="AI61" s="26" t="e" cm="1">
        <f t="array" ref="AI61">IFERROR(SMALL(IF((COUNTIF($AI$3:AI60, $AH$4:$AH$203)=0)*ISNUMBER($AH$4:$AH$203), $AH$4:$AH$203, "A"), 1),INDEX($AH$4:$AH$203, MATCH(SMALL(IF(ISTEXT($AH$4:$AH$203)*(COUNTIF(AI$3:$AI60,$AH$4:$AH$203)=0), COUNTIF($AH$4:$AH$203, "&lt;"&amp;$AH$4:$AH$203), ""),1),IF(ISTEXT($AH$4:$AH$203), COUNTIF($AH$4:$AH$203, "&lt;"&amp;$AH$4:$AH$203), ""), 0)))</f>
        <v>#NUM!</v>
      </c>
      <c r="AJ61" s="26"/>
      <c r="AK61" s="26"/>
      <c r="AL61" s="26" t="str">
        <f t="shared" si="23"/>
        <v/>
      </c>
      <c r="AM61" s="26" t="str">
        <f t="shared" si="16"/>
        <v/>
      </c>
      <c r="AN61" s="26">
        <v>58</v>
      </c>
      <c r="AO61" s="67" t="str">
        <f t="shared" si="17"/>
        <v/>
      </c>
      <c r="AP61" s="26" t="str">
        <f>_xlfn.IFNA(VLOOKUP(AM61,Kopā!$A$4:$Q$203,2,),"")</f>
        <v/>
      </c>
      <c r="AQ61" s="68" t="str">
        <f>_xlfn.IFNA(VLOOKUP(AM61,Kopā!$A$4:$Q$203,3,),"")</f>
        <v/>
      </c>
      <c r="AR61" s="79" t="str">
        <f>_xlfn.IFNA(VLOOKUP(AM61,Kopā!$A$4:$Q$203,8,),"")</f>
        <v/>
      </c>
      <c r="AS61" s="80" t="str">
        <f>_xlfn.IFNA(VLOOKUP(AM61,Kopā!$A$4:$Q$203,9,),"")</f>
        <v/>
      </c>
      <c r="AT61" s="79" t="str">
        <f>_xlfn.IFNA(VLOOKUP(AM61,Kopā!$A$4:$Q$203,10,),"")</f>
        <v/>
      </c>
      <c r="AU61" s="80" t="str">
        <f>_xlfn.IFNA(VLOOKUP(AM61,Kopā!$A$4:$Q$203,11,),"")</f>
        <v/>
      </c>
      <c r="AV61" s="79" t="str">
        <f>_xlfn.IFNA(VLOOKUP(AM61,Kopā!$A$4:$Q$203,12,),"")</f>
        <v/>
      </c>
      <c r="AW61" s="80" t="str">
        <f>_xlfn.IFNA(VLOOKUP(AM61,Kopā!$A$4:$Q$203,13,),"")</f>
        <v/>
      </c>
      <c r="AX61" s="79" t="str">
        <f>_xlfn.IFNA(VLOOKUP(AM61,Kopā!$A$4:$Q$203,14,),"")</f>
        <v/>
      </c>
      <c r="AY61" s="80" t="str">
        <f>_xlfn.IFNA(VLOOKUP(AM61,Kopā!$A$4:$Q$203,15,),"")</f>
        <v/>
      </c>
      <c r="AZ61" s="81" t="str">
        <f>_xlfn.IFNA(VLOOKUP(AM61,Kopā!$A$4:$Q$203,16,),"")</f>
        <v/>
      </c>
      <c r="BA61" s="80" t="str">
        <f>_xlfn.IFNA(VLOOKUP(AM61,Kopā!$A$4:$Q$203,17,),"")</f>
        <v/>
      </c>
      <c r="BB61" s="26" t="str">
        <f t="shared" si="18"/>
        <v/>
      </c>
      <c r="BC61" s="26" t="str">
        <f t="shared" si="19"/>
        <v/>
      </c>
      <c r="BD61" s="69" t="str">
        <f t="shared" si="20"/>
        <v/>
      </c>
      <c r="BE61" s="26" t="e">
        <f>_xlfn.RANK.EQ(BB61,$BB$4:$BB$93,)+COUNTIF($BB$4:BB61,BB61)-1</f>
        <v>#VALUE!</v>
      </c>
    </row>
    <row r="62" spans="1:57" x14ac:dyDescent="0.25">
      <c r="A62" s="26">
        <v>59</v>
      </c>
      <c r="B62" s="37" t="str">
        <f t="shared" si="2"/>
        <v/>
      </c>
      <c r="C62" s="65" t="str">
        <f t="shared" si="21"/>
        <v/>
      </c>
      <c r="D62" s="65" t="str">
        <f t="shared" si="3"/>
        <v/>
      </c>
      <c r="E62" s="70" t="str">
        <f t="shared" si="4"/>
        <v/>
      </c>
      <c r="F62" s="71" t="str">
        <f t="shared" si="5"/>
        <v/>
      </c>
      <c r="G62" s="70" t="str">
        <f t="shared" si="6"/>
        <v/>
      </c>
      <c r="H62" s="71" t="str">
        <f t="shared" si="7"/>
        <v/>
      </c>
      <c r="I62" s="70" t="str">
        <f t="shared" si="8"/>
        <v/>
      </c>
      <c r="J62" s="71" t="str">
        <f t="shared" si="9"/>
        <v/>
      </c>
      <c r="K62" s="70" t="str">
        <f t="shared" si="10"/>
        <v/>
      </c>
      <c r="L62" s="71" t="str">
        <f t="shared" si="11"/>
        <v/>
      </c>
      <c r="M62" s="75" t="str">
        <f t="shared" si="12"/>
        <v/>
      </c>
      <c r="N62" s="71" t="str">
        <f t="shared" si="13"/>
        <v/>
      </c>
      <c r="O62" s="66" t="str">
        <f t="shared" si="14"/>
        <v/>
      </c>
      <c r="P62" s="4"/>
      <c r="Q62" s="74"/>
      <c r="AD62" s="26">
        <v>61</v>
      </c>
      <c r="AE62" s="26"/>
      <c r="AF62" s="26">
        <f>IF(Kopā!F62=$R$3,Kopā!A62,"")</f>
        <v>59</v>
      </c>
      <c r="AG62" s="26" t="str">
        <f>_xlfn.IFNA(VLOOKUP(AF62,Kopā!$A$4:$G$203,7,),"")</f>
        <v>Hm</v>
      </c>
      <c r="AH62" s="26" t="str">
        <f t="shared" si="22"/>
        <v/>
      </c>
      <c r="AI62" s="26" t="e" cm="1">
        <f t="array" ref="AI62">IFERROR(SMALL(IF((COUNTIF($AI$3:AI61, $AH$4:$AH$203)=0)*ISNUMBER($AH$4:$AH$203), $AH$4:$AH$203, "A"), 1),INDEX($AH$4:$AH$203, MATCH(SMALL(IF(ISTEXT($AH$4:$AH$203)*(COUNTIF(AI$3:$AI61,$AH$4:$AH$203)=0), COUNTIF($AH$4:$AH$203, "&lt;"&amp;$AH$4:$AH$203), ""),1),IF(ISTEXT($AH$4:$AH$203), COUNTIF($AH$4:$AH$203, "&lt;"&amp;$AH$4:$AH$203), ""), 0)))</f>
        <v>#NUM!</v>
      </c>
      <c r="AJ62" s="26"/>
      <c r="AK62" s="26"/>
      <c r="AL62" s="26" t="str">
        <f t="shared" si="23"/>
        <v/>
      </c>
      <c r="AM62" s="26" t="str">
        <f t="shared" si="16"/>
        <v/>
      </c>
      <c r="AN62" s="26">
        <v>59</v>
      </c>
      <c r="AO62" s="67" t="str">
        <f t="shared" si="17"/>
        <v/>
      </c>
      <c r="AP62" s="26" t="str">
        <f>_xlfn.IFNA(VLOOKUP(AM62,Kopā!$A$4:$Q$203,2,),"")</f>
        <v/>
      </c>
      <c r="AQ62" s="68" t="str">
        <f>_xlfn.IFNA(VLOOKUP(AM62,Kopā!$A$4:$Q$203,3,),"")</f>
        <v/>
      </c>
      <c r="AR62" s="79" t="str">
        <f>_xlfn.IFNA(VLOOKUP(AM62,Kopā!$A$4:$Q$203,8,),"")</f>
        <v/>
      </c>
      <c r="AS62" s="80" t="str">
        <f>_xlfn.IFNA(VLOOKUP(AM62,Kopā!$A$4:$Q$203,9,),"")</f>
        <v/>
      </c>
      <c r="AT62" s="79" t="str">
        <f>_xlfn.IFNA(VLOOKUP(AM62,Kopā!$A$4:$Q$203,10,),"")</f>
        <v/>
      </c>
      <c r="AU62" s="80" t="str">
        <f>_xlfn.IFNA(VLOOKUP(AM62,Kopā!$A$4:$Q$203,11,),"")</f>
        <v/>
      </c>
      <c r="AV62" s="79" t="str">
        <f>_xlfn.IFNA(VLOOKUP(AM62,Kopā!$A$4:$Q$203,12,),"")</f>
        <v/>
      </c>
      <c r="AW62" s="80" t="str">
        <f>_xlfn.IFNA(VLOOKUP(AM62,Kopā!$A$4:$Q$203,13,),"")</f>
        <v/>
      </c>
      <c r="AX62" s="79" t="str">
        <f>_xlfn.IFNA(VLOOKUP(AM62,Kopā!$A$4:$Q$203,14,),"")</f>
        <v/>
      </c>
      <c r="AY62" s="80" t="str">
        <f>_xlfn.IFNA(VLOOKUP(AM62,Kopā!$A$4:$Q$203,15,),"")</f>
        <v/>
      </c>
      <c r="AZ62" s="81" t="str">
        <f>_xlfn.IFNA(VLOOKUP(AM62,Kopā!$A$4:$Q$203,16,),"")</f>
        <v/>
      </c>
      <c r="BA62" s="80" t="str">
        <f>_xlfn.IFNA(VLOOKUP(AM62,Kopā!$A$4:$Q$203,17,),"")</f>
        <v/>
      </c>
      <c r="BB62" s="26" t="str">
        <f t="shared" si="18"/>
        <v/>
      </c>
      <c r="BC62" s="26" t="str">
        <f t="shared" si="19"/>
        <v/>
      </c>
      <c r="BD62" s="69" t="str">
        <f t="shared" si="20"/>
        <v/>
      </c>
      <c r="BE62" s="26" t="e">
        <f>_xlfn.RANK.EQ(BB62,$BB$4:$BB$93,)+COUNTIF($BB$4:BB62,BB62)-1</f>
        <v>#VALUE!</v>
      </c>
    </row>
    <row r="63" spans="1:57" x14ac:dyDescent="0.25">
      <c r="A63" s="26">
        <v>60</v>
      </c>
      <c r="B63" s="37" t="str">
        <f t="shared" si="2"/>
        <v/>
      </c>
      <c r="C63" s="65" t="str">
        <f t="shared" si="21"/>
        <v/>
      </c>
      <c r="D63" s="65" t="str">
        <f t="shared" si="3"/>
        <v/>
      </c>
      <c r="E63" s="70" t="str">
        <f t="shared" si="4"/>
        <v/>
      </c>
      <c r="F63" s="71" t="str">
        <f t="shared" si="5"/>
        <v/>
      </c>
      <c r="G63" s="70" t="str">
        <f t="shared" si="6"/>
        <v/>
      </c>
      <c r="H63" s="71" t="str">
        <f t="shared" si="7"/>
        <v/>
      </c>
      <c r="I63" s="70" t="str">
        <f t="shared" si="8"/>
        <v/>
      </c>
      <c r="J63" s="71" t="str">
        <f t="shared" si="9"/>
        <v/>
      </c>
      <c r="K63" s="70" t="str">
        <f t="shared" si="10"/>
        <v/>
      </c>
      <c r="L63" s="71" t="str">
        <f t="shared" si="11"/>
        <v/>
      </c>
      <c r="M63" s="75" t="str">
        <f t="shared" si="12"/>
        <v/>
      </c>
      <c r="N63" s="71" t="str">
        <f t="shared" si="13"/>
        <v/>
      </c>
      <c r="O63" s="66" t="str">
        <f t="shared" si="14"/>
        <v/>
      </c>
      <c r="P63" s="4"/>
      <c r="Q63" s="74"/>
      <c r="AD63" s="26">
        <v>62</v>
      </c>
      <c r="AE63" s="26"/>
      <c r="AF63" s="26" t="str">
        <f>IF(Kopā!F63=$R$3,Kopā!A63,"")</f>
        <v/>
      </c>
      <c r="AG63" s="26" t="str">
        <f>_xlfn.IFNA(VLOOKUP(AF63,Kopā!$A$4:$G$203,7,),"")</f>
        <v/>
      </c>
      <c r="AH63" s="26" t="str">
        <f t="shared" si="22"/>
        <v/>
      </c>
      <c r="AI63" s="26" t="e" cm="1">
        <f t="array" ref="AI63">IFERROR(SMALL(IF((COUNTIF($AI$3:AI62, $AH$4:$AH$203)=0)*ISNUMBER($AH$4:$AH$203), $AH$4:$AH$203, "A"), 1),INDEX($AH$4:$AH$203, MATCH(SMALL(IF(ISTEXT($AH$4:$AH$203)*(COUNTIF(AI$3:$AI62,$AH$4:$AH$203)=0), COUNTIF($AH$4:$AH$203, "&lt;"&amp;$AH$4:$AH$203), ""),1),IF(ISTEXT($AH$4:$AH$203), COUNTIF($AH$4:$AH$203, "&lt;"&amp;$AH$4:$AH$203), ""), 0)))</f>
        <v>#NUM!</v>
      </c>
      <c r="AJ63" s="26"/>
      <c r="AK63" s="26"/>
      <c r="AL63" s="26" t="str">
        <f t="shared" si="23"/>
        <v/>
      </c>
      <c r="AM63" s="26" t="str">
        <f t="shared" si="16"/>
        <v/>
      </c>
      <c r="AN63" s="26">
        <v>60</v>
      </c>
      <c r="AO63" s="67" t="str">
        <f t="shared" si="17"/>
        <v/>
      </c>
      <c r="AP63" s="26" t="str">
        <f>_xlfn.IFNA(VLOOKUP(AM63,Kopā!$A$4:$Q$203,2,),"")</f>
        <v/>
      </c>
      <c r="AQ63" s="68" t="str">
        <f>_xlfn.IFNA(VLOOKUP(AM63,Kopā!$A$4:$Q$203,3,),"")</f>
        <v/>
      </c>
      <c r="AR63" s="79" t="str">
        <f>_xlfn.IFNA(VLOOKUP(AM63,Kopā!$A$4:$Q$203,8,),"")</f>
        <v/>
      </c>
      <c r="AS63" s="80" t="str">
        <f>_xlfn.IFNA(VLOOKUP(AM63,Kopā!$A$4:$Q$203,9,),"")</f>
        <v/>
      </c>
      <c r="AT63" s="79" t="str">
        <f>_xlfn.IFNA(VLOOKUP(AM63,Kopā!$A$4:$Q$203,10,),"")</f>
        <v/>
      </c>
      <c r="AU63" s="80" t="str">
        <f>_xlfn.IFNA(VLOOKUP(AM63,Kopā!$A$4:$Q$203,11,),"")</f>
        <v/>
      </c>
      <c r="AV63" s="79" t="str">
        <f>_xlfn.IFNA(VLOOKUP(AM63,Kopā!$A$4:$Q$203,12,),"")</f>
        <v/>
      </c>
      <c r="AW63" s="80" t="str">
        <f>_xlfn.IFNA(VLOOKUP(AM63,Kopā!$A$4:$Q$203,13,),"")</f>
        <v/>
      </c>
      <c r="AX63" s="79" t="str">
        <f>_xlfn.IFNA(VLOOKUP(AM63,Kopā!$A$4:$Q$203,14,),"")</f>
        <v/>
      </c>
      <c r="AY63" s="80" t="str">
        <f>_xlfn.IFNA(VLOOKUP(AM63,Kopā!$A$4:$Q$203,15,),"")</f>
        <v/>
      </c>
      <c r="AZ63" s="81" t="str">
        <f>_xlfn.IFNA(VLOOKUP(AM63,Kopā!$A$4:$Q$203,16,),"")</f>
        <v/>
      </c>
      <c r="BA63" s="80" t="str">
        <f>_xlfn.IFNA(VLOOKUP(AM63,Kopā!$A$4:$Q$203,17,),"")</f>
        <v/>
      </c>
      <c r="BB63" s="26" t="str">
        <f t="shared" si="18"/>
        <v/>
      </c>
      <c r="BC63" s="26" t="str">
        <f t="shared" si="19"/>
        <v/>
      </c>
      <c r="BD63" s="69" t="str">
        <f t="shared" si="20"/>
        <v/>
      </c>
      <c r="BE63" s="26" t="e">
        <f>_xlfn.RANK.EQ(BB63,$BB$4:$BB$93,)+COUNTIF($BB$4:BB63,BB63)-1</f>
        <v>#VALUE!</v>
      </c>
    </row>
    <row r="64" spans="1:57" x14ac:dyDescent="0.25">
      <c r="A64" s="26">
        <v>61</v>
      </c>
      <c r="B64" s="37" t="str">
        <f t="shared" si="2"/>
        <v/>
      </c>
      <c r="C64" s="65" t="str">
        <f t="shared" si="21"/>
        <v/>
      </c>
      <c r="D64" s="65" t="str">
        <f t="shared" si="3"/>
        <v/>
      </c>
      <c r="E64" s="70" t="str">
        <f t="shared" si="4"/>
        <v/>
      </c>
      <c r="F64" s="71" t="str">
        <f t="shared" si="5"/>
        <v/>
      </c>
      <c r="G64" s="70" t="str">
        <f t="shared" si="6"/>
        <v/>
      </c>
      <c r="H64" s="71" t="str">
        <f t="shared" si="7"/>
        <v/>
      </c>
      <c r="I64" s="70" t="str">
        <f t="shared" si="8"/>
        <v/>
      </c>
      <c r="J64" s="71" t="str">
        <f t="shared" si="9"/>
        <v/>
      </c>
      <c r="K64" s="70" t="str">
        <f t="shared" si="10"/>
        <v/>
      </c>
      <c r="L64" s="71" t="str">
        <f t="shared" si="11"/>
        <v/>
      </c>
      <c r="M64" s="75" t="str">
        <f t="shared" si="12"/>
        <v/>
      </c>
      <c r="N64" s="71" t="str">
        <f t="shared" si="13"/>
        <v/>
      </c>
      <c r="O64" s="66" t="str">
        <f t="shared" si="14"/>
        <v/>
      </c>
      <c r="P64" s="4"/>
      <c r="Q64" s="74"/>
      <c r="AD64" s="26">
        <v>63</v>
      </c>
      <c r="AE64" s="26"/>
      <c r="AF64" s="26">
        <f>IF(Kopā!F64=$R$3,Kopā!A64,"")</f>
        <v>61</v>
      </c>
      <c r="AG64" s="26" t="str">
        <f>_xlfn.IFNA(VLOOKUP(AF64,Kopā!$A$4:$G$203,7,),"")</f>
        <v>E</v>
      </c>
      <c r="AH64" s="26" t="str">
        <f t="shared" si="22"/>
        <v/>
      </c>
      <c r="AI64" s="26" t="e" cm="1">
        <f t="array" ref="AI64">IFERROR(SMALL(IF((COUNTIF($AI$3:AI63, $AH$4:$AH$203)=0)*ISNUMBER($AH$4:$AH$203), $AH$4:$AH$203, "A"), 1),INDEX($AH$4:$AH$203, MATCH(SMALL(IF(ISTEXT($AH$4:$AH$203)*(COUNTIF(AI$3:$AI63,$AH$4:$AH$203)=0), COUNTIF($AH$4:$AH$203, "&lt;"&amp;$AH$4:$AH$203), ""),1),IF(ISTEXT($AH$4:$AH$203), COUNTIF($AH$4:$AH$203, "&lt;"&amp;$AH$4:$AH$203), ""), 0)))</f>
        <v>#NUM!</v>
      </c>
      <c r="AJ64" s="26"/>
      <c r="AK64" s="26"/>
      <c r="AL64" s="26" t="str">
        <f t="shared" si="23"/>
        <v/>
      </c>
      <c r="AM64" s="26" t="str">
        <f t="shared" si="16"/>
        <v/>
      </c>
      <c r="AN64" s="26">
        <v>61</v>
      </c>
      <c r="AO64" s="67" t="str">
        <f t="shared" si="17"/>
        <v/>
      </c>
      <c r="AP64" s="26" t="str">
        <f>_xlfn.IFNA(VLOOKUP(AM64,Kopā!$A$4:$Q$203,2,),"")</f>
        <v/>
      </c>
      <c r="AQ64" s="68" t="str">
        <f>_xlfn.IFNA(VLOOKUP(AM64,Kopā!$A$4:$Q$203,3,),"")</f>
        <v/>
      </c>
      <c r="AR64" s="79" t="str">
        <f>_xlfn.IFNA(VLOOKUP(AM64,Kopā!$A$4:$Q$203,8,),"")</f>
        <v/>
      </c>
      <c r="AS64" s="80" t="str">
        <f>_xlfn.IFNA(VLOOKUP(AM64,Kopā!$A$4:$Q$203,9,),"")</f>
        <v/>
      </c>
      <c r="AT64" s="79" t="str">
        <f>_xlfn.IFNA(VLOOKUP(AM64,Kopā!$A$4:$Q$203,10,),"")</f>
        <v/>
      </c>
      <c r="AU64" s="80" t="str">
        <f>_xlfn.IFNA(VLOOKUP(AM64,Kopā!$A$4:$Q$203,11,),"")</f>
        <v/>
      </c>
      <c r="AV64" s="79" t="str">
        <f>_xlfn.IFNA(VLOOKUP(AM64,Kopā!$A$4:$Q$203,12,),"")</f>
        <v/>
      </c>
      <c r="AW64" s="80" t="str">
        <f>_xlfn.IFNA(VLOOKUP(AM64,Kopā!$A$4:$Q$203,13,),"")</f>
        <v/>
      </c>
      <c r="AX64" s="79" t="str">
        <f>_xlfn.IFNA(VLOOKUP(AM64,Kopā!$A$4:$Q$203,14,),"")</f>
        <v/>
      </c>
      <c r="AY64" s="80" t="str">
        <f>_xlfn.IFNA(VLOOKUP(AM64,Kopā!$A$4:$Q$203,15,),"")</f>
        <v/>
      </c>
      <c r="AZ64" s="81" t="str">
        <f>_xlfn.IFNA(VLOOKUP(AM64,Kopā!$A$4:$Q$203,16,),"")</f>
        <v/>
      </c>
      <c r="BA64" s="80" t="str">
        <f>_xlfn.IFNA(VLOOKUP(AM64,Kopā!$A$4:$Q$203,17,),"")</f>
        <v/>
      </c>
      <c r="BB64" s="26" t="str">
        <f t="shared" si="18"/>
        <v/>
      </c>
      <c r="BC64" s="26" t="str">
        <f t="shared" si="19"/>
        <v/>
      </c>
      <c r="BD64" s="69" t="str">
        <f t="shared" si="20"/>
        <v/>
      </c>
      <c r="BE64" s="26" t="e">
        <f>_xlfn.RANK.EQ(BB64,$BB$4:$BB$93,)+COUNTIF($BB$4:BB64,BB64)-1</f>
        <v>#VALUE!</v>
      </c>
    </row>
    <row r="65" spans="1:57" x14ac:dyDescent="0.25">
      <c r="A65" s="26">
        <v>62</v>
      </c>
      <c r="B65" s="37" t="str">
        <f t="shared" si="2"/>
        <v/>
      </c>
      <c r="C65" s="65" t="str">
        <f t="shared" si="21"/>
        <v/>
      </c>
      <c r="D65" s="65" t="str">
        <f t="shared" si="3"/>
        <v/>
      </c>
      <c r="E65" s="70" t="str">
        <f t="shared" si="4"/>
        <v/>
      </c>
      <c r="F65" s="71" t="str">
        <f t="shared" si="5"/>
        <v/>
      </c>
      <c r="G65" s="70" t="str">
        <f t="shared" si="6"/>
        <v/>
      </c>
      <c r="H65" s="71" t="str">
        <f t="shared" si="7"/>
        <v/>
      </c>
      <c r="I65" s="70" t="str">
        <f t="shared" si="8"/>
        <v/>
      </c>
      <c r="J65" s="71" t="str">
        <f t="shared" si="9"/>
        <v/>
      </c>
      <c r="K65" s="70" t="str">
        <f t="shared" si="10"/>
        <v/>
      </c>
      <c r="L65" s="71" t="str">
        <f t="shared" si="11"/>
        <v/>
      </c>
      <c r="M65" s="75" t="str">
        <f t="shared" si="12"/>
        <v/>
      </c>
      <c r="N65" s="71" t="str">
        <f t="shared" si="13"/>
        <v/>
      </c>
      <c r="O65" s="66" t="str">
        <f t="shared" si="14"/>
        <v/>
      </c>
      <c r="P65" s="4"/>
      <c r="Q65" s="74"/>
      <c r="AD65" s="26">
        <v>64</v>
      </c>
      <c r="AE65" s="26"/>
      <c r="AF65" s="26" t="str">
        <f>IF(Kopā!F65=$R$3,Kopā!A65,"")</f>
        <v/>
      </c>
      <c r="AG65" s="26" t="str">
        <f>_xlfn.IFNA(VLOOKUP(AF65,Kopā!$A$4:$G$203,7,),"")</f>
        <v/>
      </c>
      <c r="AH65" s="26" t="str">
        <f t="shared" si="22"/>
        <v/>
      </c>
      <c r="AI65" s="26" t="e" cm="1">
        <f t="array" ref="AI65">IFERROR(SMALL(IF((COUNTIF($AI$3:AI64, $AH$4:$AH$203)=0)*ISNUMBER($AH$4:$AH$203), $AH$4:$AH$203, "A"), 1),INDEX($AH$4:$AH$203, MATCH(SMALL(IF(ISTEXT($AH$4:$AH$203)*(COUNTIF(AI$3:$AI64,$AH$4:$AH$203)=0), COUNTIF($AH$4:$AH$203, "&lt;"&amp;$AH$4:$AH$203), ""),1),IF(ISTEXT($AH$4:$AH$203), COUNTIF($AH$4:$AH$203, "&lt;"&amp;$AH$4:$AH$203), ""), 0)))</f>
        <v>#NUM!</v>
      </c>
      <c r="AJ65" s="26"/>
      <c r="AK65" s="26"/>
      <c r="AL65" s="26" t="str">
        <f t="shared" si="23"/>
        <v/>
      </c>
      <c r="AM65" s="26" t="str">
        <f t="shared" si="16"/>
        <v/>
      </c>
      <c r="AN65" s="26">
        <v>62</v>
      </c>
      <c r="AO65" s="67" t="str">
        <f t="shared" si="17"/>
        <v/>
      </c>
      <c r="AP65" s="26" t="str">
        <f>_xlfn.IFNA(VLOOKUP(AM65,Kopā!$A$4:$Q$203,2,),"")</f>
        <v/>
      </c>
      <c r="AQ65" s="68" t="str">
        <f>_xlfn.IFNA(VLOOKUP(AM65,Kopā!$A$4:$Q$203,3,),"")</f>
        <v/>
      </c>
      <c r="AR65" s="79" t="str">
        <f>_xlfn.IFNA(VLOOKUP(AM65,Kopā!$A$4:$Q$203,8,),"")</f>
        <v/>
      </c>
      <c r="AS65" s="80" t="str">
        <f>_xlfn.IFNA(VLOOKUP(AM65,Kopā!$A$4:$Q$203,9,),"")</f>
        <v/>
      </c>
      <c r="AT65" s="79" t="str">
        <f>_xlfn.IFNA(VLOOKUP(AM65,Kopā!$A$4:$Q$203,10,),"")</f>
        <v/>
      </c>
      <c r="AU65" s="80" t="str">
        <f>_xlfn.IFNA(VLOOKUP(AM65,Kopā!$A$4:$Q$203,11,),"")</f>
        <v/>
      </c>
      <c r="AV65" s="79" t="str">
        <f>_xlfn.IFNA(VLOOKUP(AM65,Kopā!$A$4:$Q$203,12,),"")</f>
        <v/>
      </c>
      <c r="AW65" s="80" t="str">
        <f>_xlfn.IFNA(VLOOKUP(AM65,Kopā!$A$4:$Q$203,13,),"")</f>
        <v/>
      </c>
      <c r="AX65" s="79" t="str">
        <f>_xlfn.IFNA(VLOOKUP(AM65,Kopā!$A$4:$Q$203,14,),"")</f>
        <v/>
      </c>
      <c r="AY65" s="80" t="str">
        <f>_xlfn.IFNA(VLOOKUP(AM65,Kopā!$A$4:$Q$203,15,),"")</f>
        <v/>
      </c>
      <c r="AZ65" s="81" t="str">
        <f>_xlfn.IFNA(VLOOKUP(AM65,Kopā!$A$4:$Q$203,16,),"")</f>
        <v/>
      </c>
      <c r="BA65" s="80" t="str">
        <f>_xlfn.IFNA(VLOOKUP(AM65,Kopā!$A$4:$Q$203,17,),"")</f>
        <v/>
      </c>
      <c r="BB65" s="26" t="str">
        <f t="shared" si="18"/>
        <v/>
      </c>
      <c r="BC65" s="26" t="str">
        <f t="shared" si="19"/>
        <v/>
      </c>
      <c r="BD65" s="69" t="str">
        <f t="shared" si="20"/>
        <v/>
      </c>
      <c r="BE65" s="26" t="e">
        <f>_xlfn.RANK.EQ(BB65,$BB$4:$BB$93,)+COUNTIF($BB$4:BB65,BB65)-1</f>
        <v>#VALUE!</v>
      </c>
    </row>
    <row r="66" spans="1:57" x14ac:dyDescent="0.25">
      <c r="A66" s="26">
        <v>63</v>
      </c>
      <c r="B66" s="37" t="str">
        <f t="shared" si="2"/>
        <v/>
      </c>
      <c r="C66" s="65" t="str">
        <f t="shared" si="21"/>
        <v/>
      </c>
      <c r="D66" s="65" t="str">
        <f t="shared" si="3"/>
        <v/>
      </c>
      <c r="E66" s="70" t="str">
        <f t="shared" si="4"/>
        <v/>
      </c>
      <c r="F66" s="71" t="str">
        <f t="shared" si="5"/>
        <v/>
      </c>
      <c r="G66" s="70" t="str">
        <f t="shared" si="6"/>
        <v/>
      </c>
      <c r="H66" s="71" t="str">
        <f t="shared" si="7"/>
        <v/>
      </c>
      <c r="I66" s="70" t="str">
        <f t="shared" si="8"/>
        <v/>
      </c>
      <c r="J66" s="71" t="str">
        <f t="shared" si="9"/>
        <v/>
      </c>
      <c r="K66" s="70" t="str">
        <f t="shared" si="10"/>
        <v/>
      </c>
      <c r="L66" s="71" t="str">
        <f t="shared" si="11"/>
        <v/>
      </c>
      <c r="M66" s="75" t="str">
        <f t="shared" si="12"/>
        <v/>
      </c>
      <c r="N66" s="71" t="str">
        <f t="shared" si="13"/>
        <v/>
      </c>
      <c r="O66" s="66" t="str">
        <f t="shared" si="14"/>
        <v/>
      </c>
      <c r="P66" s="4"/>
      <c r="Q66" s="74"/>
      <c r="AD66" s="26">
        <v>65</v>
      </c>
      <c r="AE66" s="26"/>
      <c r="AF66" s="26" t="str">
        <f>IF(Kopā!F66=$R$3,Kopā!A66,"")</f>
        <v/>
      </c>
      <c r="AG66" s="26" t="str">
        <f>_xlfn.IFNA(VLOOKUP(AF66,Kopā!$A$4:$G$203,7,),"")</f>
        <v/>
      </c>
      <c r="AH66" s="26" t="str">
        <f t="shared" si="22"/>
        <v/>
      </c>
      <c r="AI66" s="26" t="e" cm="1">
        <f t="array" ref="AI66">IFERROR(SMALL(IF((COUNTIF($AI$3:AI65, $AH$4:$AH$203)=0)*ISNUMBER($AH$4:$AH$203), $AH$4:$AH$203, "A"), 1),INDEX($AH$4:$AH$203, MATCH(SMALL(IF(ISTEXT($AH$4:$AH$203)*(COUNTIF(AI$3:$AI65,$AH$4:$AH$203)=0), COUNTIF($AH$4:$AH$203, "&lt;"&amp;$AH$4:$AH$203), ""),1),IF(ISTEXT($AH$4:$AH$203), COUNTIF($AH$4:$AH$203, "&lt;"&amp;$AH$4:$AH$203), ""), 0)))</f>
        <v>#NUM!</v>
      </c>
      <c r="AJ66" s="26"/>
      <c r="AK66" s="26"/>
      <c r="AL66" s="26" t="str">
        <f t="shared" si="23"/>
        <v/>
      </c>
      <c r="AM66" s="26" t="str">
        <f t="shared" si="16"/>
        <v/>
      </c>
      <c r="AN66" s="26">
        <v>63</v>
      </c>
      <c r="AO66" s="67" t="str">
        <f t="shared" si="17"/>
        <v/>
      </c>
      <c r="AP66" s="26" t="str">
        <f>_xlfn.IFNA(VLOOKUP(AM66,Kopā!$A$4:$Q$203,2,),"")</f>
        <v/>
      </c>
      <c r="AQ66" s="68" t="str">
        <f>_xlfn.IFNA(VLOOKUP(AM66,Kopā!$A$4:$Q$203,3,),"")</f>
        <v/>
      </c>
      <c r="AR66" s="79" t="str">
        <f>_xlfn.IFNA(VLOOKUP(AM66,Kopā!$A$4:$Q$203,8,),"")</f>
        <v/>
      </c>
      <c r="AS66" s="80" t="str">
        <f>_xlfn.IFNA(VLOOKUP(AM66,Kopā!$A$4:$Q$203,9,),"")</f>
        <v/>
      </c>
      <c r="AT66" s="79" t="str">
        <f>_xlfn.IFNA(VLOOKUP(AM66,Kopā!$A$4:$Q$203,10,),"")</f>
        <v/>
      </c>
      <c r="AU66" s="80" t="str">
        <f>_xlfn.IFNA(VLOOKUP(AM66,Kopā!$A$4:$Q$203,11,),"")</f>
        <v/>
      </c>
      <c r="AV66" s="79" t="str">
        <f>_xlfn.IFNA(VLOOKUP(AM66,Kopā!$A$4:$Q$203,12,),"")</f>
        <v/>
      </c>
      <c r="AW66" s="80" t="str">
        <f>_xlfn.IFNA(VLOOKUP(AM66,Kopā!$A$4:$Q$203,13,),"")</f>
        <v/>
      </c>
      <c r="AX66" s="79" t="str">
        <f>_xlfn.IFNA(VLOOKUP(AM66,Kopā!$A$4:$Q$203,14,),"")</f>
        <v/>
      </c>
      <c r="AY66" s="80" t="str">
        <f>_xlfn.IFNA(VLOOKUP(AM66,Kopā!$A$4:$Q$203,15,),"")</f>
        <v/>
      </c>
      <c r="AZ66" s="81" t="str">
        <f>_xlfn.IFNA(VLOOKUP(AM66,Kopā!$A$4:$Q$203,16,),"")</f>
        <v/>
      </c>
      <c r="BA66" s="80" t="str">
        <f>_xlfn.IFNA(VLOOKUP(AM66,Kopā!$A$4:$Q$203,17,),"")</f>
        <v/>
      </c>
      <c r="BB66" s="26" t="str">
        <f t="shared" si="18"/>
        <v/>
      </c>
      <c r="BC66" s="26" t="str">
        <f t="shared" si="19"/>
        <v/>
      </c>
      <c r="BD66" s="69" t="str">
        <f t="shared" si="20"/>
        <v/>
      </c>
      <c r="BE66" s="26" t="e">
        <f>_xlfn.RANK.EQ(BB66,$BB$4:$BB$93,)+COUNTIF($BB$4:BB66,BB66)-1</f>
        <v>#VALUE!</v>
      </c>
    </row>
    <row r="67" spans="1:57" x14ac:dyDescent="0.25">
      <c r="A67" s="26">
        <v>64</v>
      </c>
      <c r="B67" s="37" t="str">
        <f t="shared" si="2"/>
        <v/>
      </c>
      <c r="C67" s="65" t="str">
        <f t="shared" si="21"/>
        <v/>
      </c>
      <c r="D67" s="65" t="str">
        <f t="shared" si="3"/>
        <v/>
      </c>
      <c r="E67" s="70" t="str">
        <f t="shared" si="4"/>
        <v/>
      </c>
      <c r="F67" s="71" t="str">
        <f t="shared" si="5"/>
        <v/>
      </c>
      <c r="G67" s="70" t="str">
        <f t="shared" si="6"/>
        <v/>
      </c>
      <c r="H67" s="71" t="str">
        <f t="shared" si="7"/>
        <v/>
      </c>
      <c r="I67" s="70" t="str">
        <f t="shared" si="8"/>
        <v/>
      </c>
      <c r="J67" s="71" t="str">
        <f t="shared" si="9"/>
        <v/>
      </c>
      <c r="K67" s="70" t="str">
        <f t="shared" si="10"/>
        <v/>
      </c>
      <c r="L67" s="71" t="str">
        <f t="shared" si="11"/>
        <v/>
      </c>
      <c r="M67" s="75" t="str">
        <f t="shared" si="12"/>
        <v/>
      </c>
      <c r="N67" s="71" t="str">
        <f t="shared" si="13"/>
        <v/>
      </c>
      <c r="O67" s="66" t="str">
        <f t="shared" si="14"/>
        <v/>
      </c>
      <c r="P67" s="4"/>
      <c r="Q67" s="74"/>
      <c r="AD67" s="26">
        <v>66</v>
      </c>
      <c r="AE67" s="26"/>
      <c r="AF67" s="26">
        <f>IF(Kopā!F67=$R$3,Kopā!A67,"")</f>
        <v>64</v>
      </c>
      <c r="AG67" s="26" t="str">
        <f>_xlfn.IFNA(VLOOKUP(AF67,Kopā!$A$4:$G$203,7,),"")</f>
        <v>D</v>
      </c>
      <c r="AH67" s="26">
        <f t="shared" si="22"/>
        <v>64</v>
      </c>
      <c r="AI67" s="26" t="e" cm="1">
        <f t="array" ref="AI67">IFERROR(SMALL(IF((COUNTIF($AI$3:AI66, $AH$4:$AH$203)=0)*ISNUMBER($AH$4:$AH$203), $AH$4:$AH$203, "A"), 1),INDEX($AH$4:$AH$203, MATCH(SMALL(IF(ISTEXT($AH$4:$AH$203)*(COUNTIF(AI$3:$AI66,$AH$4:$AH$203)=0), COUNTIF($AH$4:$AH$203, "&lt;"&amp;$AH$4:$AH$203), ""),1),IF(ISTEXT($AH$4:$AH$203), COUNTIF($AH$4:$AH$203, "&lt;"&amp;$AH$4:$AH$203), ""), 0)))</f>
        <v>#NUM!</v>
      </c>
      <c r="AJ67" s="26"/>
      <c r="AK67" s="26"/>
      <c r="AL67" s="26" t="str">
        <f t="shared" si="23"/>
        <v/>
      </c>
      <c r="AM67" s="26" t="str">
        <f t="shared" si="16"/>
        <v/>
      </c>
      <c r="AN67" s="26">
        <v>64</v>
      </c>
      <c r="AO67" s="67" t="str">
        <f t="shared" si="17"/>
        <v/>
      </c>
      <c r="AP67" s="26" t="str">
        <f>_xlfn.IFNA(VLOOKUP(AM67,Kopā!$A$4:$Q$203,2,),"")</f>
        <v/>
      </c>
      <c r="AQ67" s="68" t="str">
        <f>_xlfn.IFNA(VLOOKUP(AM67,Kopā!$A$4:$Q$203,3,),"")</f>
        <v/>
      </c>
      <c r="AR67" s="79" t="str">
        <f>_xlfn.IFNA(VLOOKUP(AM67,Kopā!$A$4:$Q$203,8,),"")</f>
        <v/>
      </c>
      <c r="AS67" s="80" t="str">
        <f>_xlfn.IFNA(VLOOKUP(AM67,Kopā!$A$4:$Q$203,9,),"")</f>
        <v/>
      </c>
      <c r="AT67" s="79" t="str">
        <f>_xlfn.IFNA(VLOOKUP(AM67,Kopā!$A$4:$Q$203,10,),"")</f>
        <v/>
      </c>
      <c r="AU67" s="80" t="str">
        <f>_xlfn.IFNA(VLOOKUP(AM67,Kopā!$A$4:$Q$203,11,),"")</f>
        <v/>
      </c>
      <c r="AV67" s="79" t="str">
        <f>_xlfn.IFNA(VLOOKUP(AM67,Kopā!$A$4:$Q$203,12,),"")</f>
        <v/>
      </c>
      <c r="AW67" s="80" t="str">
        <f>_xlfn.IFNA(VLOOKUP(AM67,Kopā!$A$4:$Q$203,13,),"")</f>
        <v/>
      </c>
      <c r="AX67" s="79" t="str">
        <f>_xlfn.IFNA(VLOOKUP(AM67,Kopā!$A$4:$Q$203,14,),"")</f>
        <v/>
      </c>
      <c r="AY67" s="80" t="str">
        <f>_xlfn.IFNA(VLOOKUP(AM67,Kopā!$A$4:$Q$203,15,),"")</f>
        <v/>
      </c>
      <c r="AZ67" s="81" t="str">
        <f>_xlfn.IFNA(VLOOKUP(AM67,Kopā!$A$4:$Q$203,16,),"")</f>
        <v/>
      </c>
      <c r="BA67" s="80" t="str">
        <f>_xlfn.IFNA(VLOOKUP(AM67,Kopā!$A$4:$Q$203,17,),"")</f>
        <v/>
      </c>
      <c r="BB67" s="26" t="str">
        <f t="shared" si="18"/>
        <v/>
      </c>
      <c r="BC67" s="26" t="str">
        <f t="shared" si="19"/>
        <v/>
      </c>
      <c r="BD67" s="69" t="str">
        <f t="shared" si="20"/>
        <v/>
      </c>
      <c r="BE67" s="26" t="e">
        <f>_xlfn.RANK.EQ(BB67,$BB$4:$BB$93,)+COUNTIF($BB$4:BB67,BB67)-1</f>
        <v>#VALUE!</v>
      </c>
    </row>
    <row r="68" spans="1:57" x14ac:dyDescent="0.25">
      <c r="A68" s="26">
        <v>65</v>
      </c>
      <c r="B68" s="37" t="str">
        <f t="shared" si="2"/>
        <v/>
      </c>
      <c r="C68" s="65" t="str">
        <f t="shared" si="21"/>
        <v/>
      </c>
      <c r="D68" s="65" t="str">
        <f t="shared" si="3"/>
        <v/>
      </c>
      <c r="E68" s="70" t="str">
        <f t="shared" si="4"/>
        <v/>
      </c>
      <c r="F68" s="71" t="str">
        <f t="shared" si="5"/>
        <v/>
      </c>
      <c r="G68" s="70" t="str">
        <f t="shared" si="6"/>
        <v/>
      </c>
      <c r="H68" s="71" t="str">
        <f t="shared" si="7"/>
        <v/>
      </c>
      <c r="I68" s="70" t="str">
        <f t="shared" si="8"/>
        <v/>
      </c>
      <c r="J68" s="71" t="str">
        <f t="shared" si="9"/>
        <v/>
      </c>
      <c r="K68" s="70" t="str">
        <f t="shared" si="10"/>
        <v/>
      </c>
      <c r="L68" s="71" t="str">
        <f t="shared" si="11"/>
        <v/>
      </c>
      <c r="M68" s="75" t="str">
        <f t="shared" si="12"/>
        <v/>
      </c>
      <c r="N68" s="71" t="str">
        <f t="shared" si="13"/>
        <v/>
      </c>
      <c r="O68" s="66" t="str">
        <f t="shared" si="14"/>
        <v/>
      </c>
      <c r="P68" s="4"/>
      <c r="Q68" s="74"/>
      <c r="AD68" s="26">
        <v>67</v>
      </c>
      <c r="AE68" s="26"/>
      <c r="AF68" s="26">
        <f>IF(Kopā!F68=$R$3,Kopā!A68,"")</f>
        <v>65</v>
      </c>
      <c r="AG68" s="26" t="str">
        <f>_xlfn.IFNA(VLOOKUP(AF68,Kopā!$A$4:$G$203,7,),"")</f>
        <v>Hm</v>
      </c>
      <c r="AH68" s="26" t="str">
        <f t="shared" ref="AH68:AH99" si="24">IF(AG68=$S$3,AF68,"")</f>
        <v/>
      </c>
      <c r="AI68" s="26" t="e" cm="1">
        <f t="array" ref="AI68">IFERROR(SMALL(IF((COUNTIF($AI$3:AI67, $AH$4:$AH$203)=0)*ISNUMBER($AH$4:$AH$203), $AH$4:$AH$203, "A"), 1),INDEX($AH$4:$AH$203, MATCH(SMALL(IF(ISTEXT($AH$4:$AH$203)*(COUNTIF(AI$3:$AI67,$AH$4:$AH$203)=0), COUNTIF($AH$4:$AH$203, "&lt;"&amp;$AH$4:$AH$203), ""),1),IF(ISTEXT($AH$4:$AH$203), COUNTIF($AH$4:$AH$203, "&lt;"&amp;$AH$4:$AH$203), ""), 0)))</f>
        <v>#NUM!</v>
      </c>
      <c r="AJ68" s="26"/>
      <c r="AK68" s="26"/>
      <c r="AL68" s="26" t="str">
        <f t="shared" ref="AL68:AL93" si="25">BD68</f>
        <v/>
      </c>
      <c r="AM68" s="26" t="str">
        <f t="shared" si="16"/>
        <v/>
      </c>
      <c r="AN68" s="26">
        <v>65</v>
      </c>
      <c r="AO68" s="67" t="str">
        <f t="shared" ref="AO68:AO93" si="26">IF(AP68=$C$2,"",AN68)</f>
        <v/>
      </c>
      <c r="AP68" s="26" t="str">
        <f>_xlfn.IFNA(VLOOKUP(AM68,Kopā!$A$4:$Q$203,2,),"")</f>
        <v/>
      </c>
      <c r="AQ68" s="68" t="str">
        <f>_xlfn.IFNA(VLOOKUP(AM68,Kopā!$A$4:$Q$203,3,),"")</f>
        <v/>
      </c>
      <c r="AR68" s="79" t="str">
        <f>_xlfn.IFNA(VLOOKUP(AM68,Kopā!$A$4:$Q$203,8,),"")</f>
        <v/>
      </c>
      <c r="AS68" s="80" t="str">
        <f>_xlfn.IFNA(VLOOKUP(AM68,Kopā!$A$4:$Q$203,9,),"")</f>
        <v/>
      </c>
      <c r="AT68" s="79" t="str">
        <f>_xlfn.IFNA(VLOOKUP(AM68,Kopā!$A$4:$Q$203,10,),"")</f>
        <v/>
      </c>
      <c r="AU68" s="80" t="str">
        <f>_xlfn.IFNA(VLOOKUP(AM68,Kopā!$A$4:$Q$203,11,),"")</f>
        <v/>
      </c>
      <c r="AV68" s="79" t="str">
        <f>_xlfn.IFNA(VLOOKUP(AM68,Kopā!$A$4:$Q$203,12,),"")</f>
        <v/>
      </c>
      <c r="AW68" s="80" t="str">
        <f>_xlfn.IFNA(VLOOKUP(AM68,Kopā!$A$4:$Q$203,13,),"")</f>
        <v/>
      </c>
      <c r="AX68" s="79" t="str">
        <f>_xlfn.IFNA(VLOOKUP(AM68,Kopā!$A$4:$Q$203,14,),"")</f>
        <v/>
      </c>
      <c r="AY68" s="80" t="str">
        <f>_xlfn.IFNA(VLOOKUP(AM68,Kopā!$A$4:$Q$203,15,),"")</f>
        <v/>
      </c>
      <c r="AZ68" s="81" t="str">
        <f>_xlfn.IFNA(VLOOKUP(AM68,Kopā!$A$4:$Q$203,16,),"")</f>
        <v/>
      </c>
      <c r="BA68" s="80" t="str">
        <f>_xlfn.IFNA(VLOOKUP(AM68,Kopā!$A$4:$Q$203,17,),"")</f>
        <v/>
      </c>
      <c r="BB68" s="26" t="str">
        <f t="shared" si="18"/>
        <v/>
      </c>
      <c r="BC68" s="26" t="str">
        <f t="shared" si="19"/>
        <v/>
      </c>
      <c r="BD68" s="69" t="str">
        <f t="shared" si="20"/>
        <v/>
      </c>
      <c r="BE68" s="26" t="e">
        <f>_xlfn.RANK.EQ(BB68,$BB$4:$BB$93,)+COUNTIF($BB$4:BB68,BB68)-1</f>
        <v>#VALUE!</v>
      </c>
    </row>
    <row r="69" spans="1:57" x14ac:dyDescent="0.25">
      <c r="A69" s="26">
        <v>66</v>
      </c>
      <c r="B69" s="37" t="str">
        <f t="shared" ref="B69:B93" si="27">IF(C69=$C$2,"",A69)</f>
        <v/>
      </c>
      <c r="C69" s="65" t="str">
        <f t="shared" ref="C69:C93" si="28">_xlfn.IFNA(VLOOKUP(O69,$AL$4:$BA$93,5,0),"")</f>
        <v/>
      </c>
      <c r="D69" s="65" t="str">
        <f t="shared" ref="D69:D93" si="29">_xlfn.IFNA(VLOOKUP(O69,$AL$4:$BA$93,6,0),"")</f>
        <v/>
      </c>
      <c r="E69" s="70" t="str">
        <f t="shared" ref="E69:E93" si="30">_xlfn.IFNA(VLOOKUP(O69,$AL$4:$BA$93,7,0),"")</f>
        <v/>
      </c>
      <c r="F69" s="71" t="str">
        <f t="shared" ref="F69:F93" si="31">_xlfn.IFNA(VLOOKUP(O69,$AL$4:$BA$93,8,0),"")</f>
        <v/>
      </c>
      <c r="G69" s="70" t="str">
        <f t="shared" ref="G69:G93" si="32">_xlfn.IFNA(VLOOKUP(O69,$AL$4:$BA$93,9,0),"")</f>
        <v/>
      </c>
      <c r="H69" s="71" t="str">
        <f t="shared" ref="H69:H93" si="33">_xlfn.IFNA(VLOOKUP(O69,$AL$4:$BA$93,10,0),"")</f>
        <v/>
      </c>
      <c r="I69" s="70" t="str">
        <f t="shared" ref="I69:I93" si="34">_xlfn.IFNA(VLOOKUP(O69,$AL$4:$BA$93,11,0),"")</f>
        <v/>
      </c>
      <c r="J69" s="71" t="str">
        <f t="shared" ref="J69:J93" si="35">_xlfn.IFNA(VLOOKUP(O69,$AL$4:$BA$93,12,0),"")</f>
        <v/>
      </c>
      <c r="K69" s="70" t="str">
        <f t="shared" ref="K69:K93" si="36">_xlfn.IFNA(VLOOKUP(O69,$AL$4:$BA$93,13,0),"")</f>
        <v/>
      </c>
      <c r="L69" s="71" t="str">
        <f t="shared" ref="L69:L93" si="37">_xlfn.IFNA(VLOOKUP(O69,$AL$4:$BA$93,14,0),"")</f>
        <v/>
      </c>
      <c r="M69" s="75" t="str">
        <f t="shared" ref="M69:M93" si="38">IFERROR(IF((E69+G69+I69+K69)=VLOOKUP(O69,$AL$4:$BA$93,15,0),VLOOKUP(O69,$AL$4:$BA$93,15,0),""),"")</f>
        <v/>
      </c>
      <c r="N69" s="71" t="str">
        <f t="shared" ref="N69:N93" si="39">_xlfn.IFNA(VLOOKUP(O69,$AL$4:$BA$93,16,0),"")</f>
        <v/>
      </c>
      <c r="O69" s="66" t="str">
        <f t="shared" ref="O69:O93" si="40">IF(AP69=$AP$2,"",A69)</f>
        <v/>
      </c>
      <c r="P69" s="4"/>
      <c r="Q69" s="74"/>
      <c r="AD69" s="26">
        <v>68</v>
      </c>
      <c r="AE69" s="26"/>
      <c r="AF69" s="26">
        <f>IF(Kopā!F69=$R$3,Kopā!A69,"")</f>
        <v>66</v>
      </c>
      <c r="AG69" s="26" t="str">
        <f>_xlfn.IFNA(VLOOKUP(AF69,Kopā!$A$4:$G$203,7,),"")</f>
        <v>H</v>
      </c>
      <c r="AH69" s="26" t="str">
        <f t="shared" si="24"/>
        <v/>
      </c>
      <c r="AI69" s="26" t="e" cm="1">
        <f t="array" ref="AI69">IFERROR(SMALL(IF((COUNTIF($AI$3:AI68, $AH$4:$AH$203)=0)*ISNUMBER($AH$4:$AH$203), $AH$4:$AH$203, "A"), 1),INDEX($AH$4:$AH$203, MATCH(SMALL(IF(ISTEXT($AH$4:$AH$203)*(COUNTIF(AI$3:$AI68,$AH$4:$AH$203)=0), COUNTIF($AH$4:$AH$203, "&lt;"&amp;$AH$4:$AH$203), ""),1),IF(ISTEXT($AH$4:$AH$203), COUNTIF($AH$4:$AH$203, "&lt;"&amp;$AH$4:$AH$203), ""), 0)))</f>
        <v>#NUM!</v>
      </c>
      <c r="AJ69" s="26"/>
      <c r="AK69" s="26"/>
      <c r="AL69" s="26" t="str">
        <f t="shared" si="25"/>
        <v/>
      </c>
      <c r="AM69" s="26" t="str">
        <f t="shared" ref="AM69:AM93" si="41">IFERROR(AI69,"")</f>
        <v/>
      </c>
      <c r="AN69" s="26">
        <v>66</v>
      </c>
      <c r="AO69" s="67" t="str">
        <f t="shared" si="26"/>
        <v/>
      </c>
      <c r="AP69" s="26" t="str">
        <f>_xlfn.IFNA(VLOOKUP(AM69,Kopā!$A$4:$Q$203,2,),"")</f>
        <v/>
      </c>
      <c r="AQ69" s="68" t="str">
        <f>_xlfn.IFNA(VLOOKUP(AM69,Kopā!$A$4:$Q$203,3,),"")</f>
        <v/>
      </c>
      <c r="AR69" s="79" t="str">
        <f>_xlfn.IFNA(VLOOKUP(AM69,Kopā!$A$4:$Q$203,8,),"")</f>
        <v/>
      </c>
      <c r="AS69" s="80" t="str">
        <f>_xlfn.IFNA(VLOOKUP(AM69,Kopā!$A$4:$Q$203,9,),"")</f>
        <v/>
      </c>
      <c r="AT69" s="79" t="str">
        <f>_xlfn.IFNA(VLOOKUP(AM69,Kopā!$A$4:$Q$203,10,),"")</f>
        <v/>
      </c>
      <c r="AU69" s="80" t="str">
        <f>_xlfn.IFNA(VLOOKUP(AM69,Kopā!$A$4:$Q$203,11,),"")</f>
        <v/>
      </c>
      <c r="AV69" s="79" t="str">
        <f>_xlfn.IFNA(VLOOKUP(AM69,Kopā!$A$4:$Q$203,12,),"")</f>
        <v/>
      </c>
      <c r="AW69" s="80" t="str">
        <f>_xlfn.IFNA(VLOOKUP(AM69,Kopā!$A$4:$Q$203,13,),"")</f>
        <v/>
      </c>
      <c r="AX69" s="79" t="str">
        <f>_xlfn.IFNA(VLOOKUP(AM69,Kopā!$A$4:$Q$203,14,),"")</f>
        <v/>
      </c>
      <c r="AY69" s="80" t="str">
        <f>_xlfn.IFNA(VLOOKUP(AM69,Kopā!$A$4:$Q$203,15,),"")</f>
        <v/>
      </c>
      <c r="AZ69" s="81" t="str">
        <f>_xlfn.IFNA(VLOOKUP(AM69,Kopā!$A$4:$Q$203,16,),"")</f>
        <v/>
      </c>
      <c r="BA69" s="80" t="str">
        <f>_xlfn.IFNA(VLOOKUP(AM69,Kopā!$A$4:$Q$203,17,),"")</f>
        <v/>
      </c>
      <c r="BB69" s="26" t="str">
        <f t="shared" ref="BB69:BB93" si="42">IFERROR(_xlfn.RANK.EQ(AZ69,$AZ$4:$AZ$93,1),"")</f>
        <v/>
      </c>
      <c r="BC69" s="26" t="str">
        <f t="shared" ref="BC69:BC93" si="43">IFERROR(_xlfn.RANK.EQ(BA69,$BA$4:$BA$93),"")</f>
        <v/>
      </c>
      <c r="BD69" s="69" t="str">
        <f t="shared" ref="BD69:BD93" si="44">IFERROR(IF(BA69=AZ69,BE69,_xlfn.RANK.EQ($BB69,$BB$4:$BB$93)+COUNTIFS($BB$4:$BB$93,$BB69,$BC$4:$BC$93,"&gt;"&amp;$BC69)),"")</f>
        <v/>
      </c>
      <c r="BE69" s="26" t="e">
        <f>_xlfn.RANK.EQ(BB69,$BB$4:$BB$93,)+COUNTIF($BB$4:BB69,BB69)-1</f>
        <v>#VALUE!</v>
      </c>
    </row>
    <row r="70" spans="1:57" x14ac:dyDescent="0.25">
      <c r="A70" s="26">
        <v>67</v>
      </c>
      <c r="B70" s="37" t="str">
        <f t="shared" si="27"/>
        <v/>
      </c>
      <c r="C70" s="65" t="str">
        <f t="shared" si="28"/>
        <v/>
      </c>
      <c r="D70" s="65" t="str">
        <f t="shared" si="29"/>
        <v/>
      </c>
      <c r="E70" s="70" t="str">
        <f t="shared" si="30"/>
        <v/>
      </c>
      <c r="F70" s="71" t="str">
        <f t="shared" si="31"/>
        <v/>
      </c>
      <c r="G70" s="70" t="str">
        <f t="shared" si="32"/>
        <v/>
      </c>
      <c r="H70" s="71" t="str">
        <f t="shared" si="33"/>
        <v/>
      </c>
      <c r="I70" s="70" t="str">
        <f t="shared" si="34"/>
        <v/>
      </c>
      <c r="J70" s="71" t="str">
        <f t="shared" si="35"/>
        <v/>
      </c>
      <c r="K70" s="70" t="str">
        <f t="shared" si="36"/>
        <v/>
      </c>
      <c r="L70" s="71" t="str">
        <f t="shared" si="37"/>
        <v/>
      </c>
      <c r="M70" s="75" t="str">
        <f t="shared" si="38"/>
        <v/>
      </c>
      <c r="N70" s="71" t="str">
        <f t="shared" si="39"/>
        <v/>
      </c>
      <c r="O70" s="66" t="str">
        <f t="shared" si="40"/>
        <v/>
      </c>
      <c r="P70" s="4"/>
      <c r="Q70" s="74"/>
      <c r="AD70" s="26">
        <v>69</v>
      </c>
      <c r="AE70" s="26"/>
      <c r="AF70" s="26">
        <f>IF(Kopā!F70=$R$3,Kopā!A70,"")</f>
        <v>67</v>
      </c>
      <c r="AG70" s="26" t="str">
        <f>_xlfn.IFNA(VLOOKUP(AF70,Kopā!$A$4:$G$203,7,),"")</f>
        <v>D</v>
      </c>
      <c r="AH70" s="26">
        <f t="shared" si="24"/>
        <v>67</v>
      </c>
      <c r="AI70" s="26" t="e" cm="1">
        <f t="array" ref="AI70">IFERROR(SMALL(IF((COUNTIF($AI$3:AI69, $AH$4:$AH$203)=0)*ISNUMBER($AH$4:$AH$203), $AH$4:$AH$203, "A"), 1),INDEX($AH$4:$AH$203, MATCH(SMALL(IF(ISTEXT($AH$4:$AH$203)*(COUNTIF(AI$3:$AI69,$AH$4:$AH$203)=0), COUNTIF($AH$4:$AH$203, "&lt;"&amp;$AH$4:$AH$203), ""),1),IF(ISTEXT($AH$4:$AH$203), COUNTIF($AH$4:$AH$203, "&lt;"&amp;$AH$4:$AH$203), ""), 0)))</f>
        <v>#NUM!</v>
      </c>
      <c r="AJ70" s="26"/>
      <c r="AK70" s="26"/>
      <c r="AL70" s="26" t="str">
        <f t="shared" si="25"/>
        <v/>
      </c>
      <c r="AM70" s="26" t="str">
        <f t="shared" si="41"/>
        <v/>
      </c>
      <c r="AN70" s="26">
        <v>67</v>
      </c>
      <c r="AO70" s="67" t="str">
        <f t="shared" si="26"/>
        <v/>
      </c>
      <c r="AP70" s="26" t="str">
        <f>_xlfn.IFNA(VLOOKUP(AM70,Kopā!$A$4:$Q$203,2,),"")</f>
        <v/>
      </c>
      <c r="AQ70" s="68" t="str">
        <f>_xlfn.IFNA(VLOOKUP(AM70,Kopā!$A$4:$Q$203,3,),"")</f>
        <v/>
      </c>
      <c r="AR70" s="79" t="str">
        <f>_xlfn.IFNA(VLOOKUP(AM70,Kopā!$A$4:$Q$203,8,),"")</f>
        <v/>
      </c>
      <c r="AS70" s="80" t="str">
        <f>_xlfn.IFNA(VLOOKUP(AM70,Kopā!$A$4:$Q$203,9,),"")</f>
        <v/>
      </c>
      <c r="AT70" s="79" t="str">
        <f>_xlfn.IFNA(VLOOKUP(AM70,Kopā!$A$4:$Q$203,10,),"")</f>
        <v/>
      </c>
      <c r="AU70" s="80" t="str">
        <f>_xlfn.IFNA(VLOOKUP(AM70,Kopā!$A$4:$Q$203,11,),"")</f>
        <v/>
      </c>
      <c r="AV70" s="79" t="str">
        <f>_xlfn.IFNA(VLOOKUP(AM70,Kopā!$A$4:$Q$203,12,),"")</f>
        <v/>
      </c>
      <c r="AW70" s="80" t="str">
        <f>_xlfn.IFNA(VLOOKUP(AM70,Kopā!$A$4:$Q$203,13,),"")</f>
        <v/>
      </c>
      <c r="AX70" s="79" t="str">
        <f>_xlfn.IFNA(VLOOKUP(AM70,Kopā!$A$4:$Q$203,14,),"")</f>
        <v/>
      </c>
      <c r="AY70" s="80" t="str">
        <f>_xlfn.IFNA(VLOOKUP(AM70,Kopā!$A$4:$Q$203,15,),"")</f>
        <v/>
      </c>
      <c r="AZ70" s="81" t="str">
        <f>_xlfn.IFNA(VLOOKUP(AM70,Kopā!$A$4:$Q$203,16,),"")</f>
        <v/>
      </c>
      <c r="BA70" s="80" t="str">
        <f>_xlfn.IFNA(VLOOKUP(AM70,Kopā!$A$4:$Q$203,17,),"")</f>
        <v/>
      </c>
      <c r="BB70" s="26" t="str">
        <f t="shared" si="42"/>
        <v/>
      </c>
      <c r="BC70" s="26" t="str">
        <f t="shared" si="43"/>
        <v/>
      </c>
      <c r="BD70" s="69" t="str">
        <f t="shared" si="44"/>
        <v/>
      </c>
      <c r="BE70" s="26" t="e">
        <f>_xlfn.RANK.EQ(BB70,$BB$4:$BB$93,)+COUNTIF($BB$4:BB70,BB70)-1</f>
        <v>#VALUE!</v>
      </c>
    </row>
    <row r="71" spans="1:57" x14ac:dyDescent="0.25">
      <c r="A71" s="26">
        <v>68</v>
      </c>
      <c r="B71" s="37" t="str">
        <f t="shared" si="27"/>
        <v/>
      </c>
      <c r="C71" s="65" t="str">
        <f t="shared" si="28"/>
        <v/>
      </c>
      <c r="D71" s="65" t="str">
        <f t="shared" si="29"/>
        <v/>
      </c>
      <c r="E71" s="70" t="str">
        <f t="shared" si="30"/>
        <v/>
      </c>
      <c r="F71" s="71" t="str">
        <f t="shared" si="31"/>
        <v/>
      </c>
      <c r="G71" s="70" t="str">
        <f t="shared" si="32"/>
        <v/>
      </c>
      <c r="H71" s="71" t="str">
        <f t="shared" si="33"/>
        <v/>
      </c>
      <c r="I71" s="70" t="str">
        <f t="shared" si="34"/>
        <v/>
      </c>
      <c r="J71" s="71" t="str">
        <f t="shared" si="35"/>
        <v/>
      </c>
      <c r="K71" s="70" t="str">
        <f t="shared" si="36"/>
        <v/>
      </c>
      <c r="L71" s="71" t="str">
        <f t="shared" si="37"/>
        <v/>
      </c>
      <c r="M71" s="75" t="str">
        <f t="shared" si="38"/>
        <v/>
      </c>
      <c r="N71" s="71" t="str">
        <f t="shared" si="39"/>
        <v/>
      </c>
      <c r="O71" s="66" t="str">
        <f t="shared" si="40"/>
        <v/>
      </c>
      <c r="P71" s="4"/>
      <c r="Q71" s="74"/>
      <c r="AD71" s="26">
        <v>70</v>
      </c>
      <c r="AE71" s="26"/>
      <c r="AF71" s="26">
        <f>IF(Kopā!F71=$R$3,Kopā!A71,"")</f>
        <v>68</v>
      </c>
      <c r="AG71" s="26" t="str">
        <f>_xlfn.IFNA(VLOOKUP(AF71,Kopā!$A$4:$G$203,7,),"")</f>
        <v>D</v>
      </c>
      <c r="AH71" s="26">
        <f t="shared" si="24"/>
        <v>68</v>
      </c>
      <c r="AI71" s="26" t="e" cm="1">
        <f t="array" ref="AI71">IFERROR(SMALL(IF((COUNTIF($AI$3:AI70, $AH$4:$AH$203)=0)*ISNUMBER($AH$4:$AH$203), $AH$4:$AH$203, "A"), 1),INDEX($AH$4:$AH$203, MATCH(SMALL(IF(ISTEXT($AH$4:$AH$203)*(COUNTIF(AI$3:$AI70,$AH$4:$AH$203)=0), COUNTIF($AH$4:$AH$203, "&lt;"&amp;$AH$4:$AH$203), ""),1),IF(ISTEXT($AH$4:$AH$203), COUNTIF($AH$4:$AH$203, "&lt;"&amp;$AH$4:$AH$203), ""), 0)))</f>
        <v>#NUM!</v>
      </c>
      <c r="AJ71" s="26"/>
      <c r="AK71" s="26"/>
      <c r="AL71" s="26" t="str">
        <f t="shared" si="25"/>
        <v/>
      </c>
      <c r="AM71" s="26" t="str">
        <f t="shared" si="41"/>
        <v/>
      </c>
      <c r="AN71" s="26">
        <v>68</v>
      </c>
      <c r="AO71" s="67" t="str">
        <f t="shared" si="26"/>
        <v/>
      </c>
      <c r="AP71" s="26" t="str">
        <f>_xlfn.IFNA(VLOOKUP(AM71,Kopā!$A$4:$Q$203,2,),"")</f>
        <v/>
      </c>
      <c r="AQ71" s="68" t="str">
        <f>_xlfn.IFNA(VLOOKUP(AM71,Kopā!$A$4:$Q$203,3,),"")</f>
        <v/>
      </c>
      <c r="AR71" s="79" t="str">
        <f>_xlfn.IFNA(VLOOKUP(AM71,Kopā!$A$4:$Q$203,8,),"")</f>
        <v/>
      </c>
      <c r="AS71" s="80" t="str">
        <f>_xlfn.IFNA(VLOOKUP(AM71,Kopā!$A$4:$Q$203,9,),"")</f>
        <v/>
      </c>
      <c r="AT71" s="79" t="str">
        <f>_xlfn.IFNA(VLOOKUP(AM71,Kopā!$A$4:$Q$203,10,),"")</f>
        <v/>
      </c>
      <c r="AU71" s="80" t="str">
        <f>_xlfn.IFNA(VLOOKUP(AM71,Kopā!$A$4:$Q$203,11,),"")</f>
        <v/>
      </c>
      <c r="AV71" s="79" t="str">
        <f>_xlfn.IFNA(VLOOKUP(AM71,Kopā!$A$4:$Q$203,12,),"")</f>
        <v/>
      </c>
      <c r="AW71" s="80" t="str">
        <f>_xlfn.IFNA(VLOOKUP(AM71,Kopā!$A$4:$Q$203,13,),"")</f>
        <v/>
      </c>
      <c r="AX71" s="79" t="str">
        <f>_xlfn.IFNA(VLOOKUP(AM71,Kopā!$A$4:$Q$203,14,),"")</f>
        <v/>
      </c>
      <c r="AY71" s="80" t="str">
        <f>_xlfn.IFNA(VLOOKUP(AM71,Kopā!$A$4:$Q$203,15,),"")</f>
        <v/>
      </c>
      <c r="AZ71" s="81" t="str">
        <f>_xlfn.IFNA(VLOOKUP(AM71,Kopā!$A$4:$Q$203,16,),"")</f>
        <v/>
      </c>
      <c r="BA71" s="80" t="str">
        <f>_xlfn.IFNA(VLOOKUP(AM71,Kopā!$A$4:$Q$203,17,),"")</f>
        <v/>
      </c>
      <c r="BB71" s="26" t="str">
        <f t="shared" si="42"/>
        <v/>
      </c>
      <c r="BC71" s="26" t="str">
        <f t="shared" si="43"/>
        <v/>
      </c>
      <c r="BD71" s="69" t="str">
        <f t="shared" si="44"/>
        <v/>
      </c>
      <c r="BE71" s="26" t="e">
        <f>_xlfn.RANK.EQ(BB71,$BB$4:$BB$93,)+COUNTIF($BB$4:BB71,BB71)-1</f>
        <v>#VALUE!</v>
      </c>
    </row>
    <row r="72" spans="1:57" x14ac:dyDescent="0.25">
      <c r="A72" s="26">
        <v>69</v>
      </c>
      <c r="B72" s="37" t="str">
        <f t="shared" si="27"/>
        <v/>
      </c>
      <c r="C72" s="65" t="str">
        <f t="shared" si="28"/>
        <v/>
      </c>
      <c r="D72" s="65" t="str">
        <f t="shared" si="29"/>
        <v/>
      </c>
      <c r="E72" s="70" t="str">
        <f t="shared" si="30"/>
        <v/>
      </c>
      <c r="F72" s="71" t="str">
        <f t="shared" si="31"/>
        <v/>
      </c>
      <c r="G72" s="70" t="str">
        <f t="shared" si="32"/>
        <v/>
      </c>
      <c r="H72" s="71" t="str">
        <f t="shared" si="33"/>
        <v/>
      </c>
      <c r="I72" s="70" t="str">
        <f t="shared" si="34"/>
        <v/>
      </c>
      <c r="J72" s="71" t="str">
        <f t="shared" si="35"/>
        <v/>
      </c>
      <c r="K72" s="70" t="str">
        <f t="shared" si="36"/>
        <v/>
      </c>
      <c r="L72" s="71" t="str">
        <f t="shared" si="37"/>
        <v/>
      </c>
      <c r="M72" s="75" t="str">
        <f t="shared" si="38"/>
        <v/>
      </c>
      <c r="N72" s="71" t="str">
        <f t="shared" si="39"/>
        <v/>
      </c>
      <c r="O72" s="66" t="str">
        <f t="shared" si="40"/>
        <v/>
      </c>
      <c r="P72" s="4"/>
      <c r="Q72" s="74"/>
      <c r="AD72" s="26">
        <v>71</v>
      </c>
      <c r="AE72" s="26"/>
      <c r="AF72" s="26">
        <f>IF(Kopā!F72=$R$3,Kopā!A72,"")</f>
        <v>69</v>
      </c>
      <c r="AG72" s="26" t="str">
        <f>_xlfn.IFNA(VLOOKUP(AF72,Kopā!$A$4:$G$203,7,),"")</f>
        <v>E</v>
      </c>
      <c r="AH72" s="26" t="str">
        <f t="shared" si="24"/>
        <v/>
      </c>
      <c r="AI72" s="26" t="e" cm="1">
        <f t="array" ref="AI72">IFERROR(SMALL(IF((COUNTIF($AI$3:AI71, $AH$4:$AH$203)=0)*ISNUMBER($AH$4:$AH$203), $AH$4:$AH$203, "A"), 1),INDEX($AH$4:$AH$203, MATCH(SMALL(IF(ISTEXT($AH$4:$AH$203)*(COUNTIF(AI$3:$AI71,$AH$4:$AH$203)=0), COUNTIF($AH$4:$AH$203, "&lt;"&amp;$AH$4:$AH$203), ""),1),IF(ISTEXT($AH$4:$AH$203), COUNTIF($AH$4:$AH$203, "&lt;"&amp;$AH$4:$AH$203), ""), 0)))</f>
        <v>#NUM!</v>
      </c>
      <c r="AJ72" s="26"/>
      <c r="AK72" s="26"/>
      <c r="AL72" s="26" t="str">
        <f t="shared" si="25"/>
        <v/>
      </c>
      <c r="AM72" s="26" t="str">
        <f t="shared" si="41"/>
        <v/>
      </c>
      <c r="AN72" s="26">
        <v>69</v>
      </c>
      <c r="AO72" s="67" t="str">
        <f t="shared" si="26"/>
        <v/>
      </c>
      <c r="AP72" s="26" t="str">
        <f>_xlfn.IFNA(VLOOKUP(AM72,Kopā!$A$4:$Q$203,2,),"")</f>
        <v/>
      </c>
      <c r="AQ72" s="68" t="str">
        <f>_xlfn.IFNA(VLOOKUP(AM72,Kopā!$A$4:$Q$203,3,),"")</f>
        <v/>
      </c>
      <c r="AR72" s="79" t="str">
        <f>_xlfn.IFNA(VLOOKUP(AM72,Kopā!$A$4:$Q$203,8,),"")</f>
        <v/>
      </c>
      <c r="AS72" s="80" t="str">
        <f>_xlfn.IFNA(VLOOKUP(AM72,Kopā!$A$4:$Q$203,9,),"")</f>
        <v/>
      </c>
      <c r="AT72" s="79" t="str">
        <f>_xlfn.IFNA(VLOOKUP(AM72,Kopā!$A$4:$Q$203,10,),"")</f>
        <v/>
      </c>
      <c r="AU72" s="80" t="str">
        <f>_xlfn.IFNA(VLOOKUP(AM72,Kopā!$A$4:$Q$203,11,),"")</f>
        <v/>
      </c>
      <c r="AV72" s="79" t="str">
        <f>_xlfn.IFNA(VLOOKUP(AM72,Kopā!$A$4:$Q$203,12,),"")</f>
        <v/>
      </c>
      <c r="AW72" s="80" t="str">
        <f>_xlfn.IFNA(VLOOKUP(AM72,Kopā!$A$4:$Q$203,13,),"")</f>
        <v/>
      </c>
      <c r="AX72" s="79" t="str">
        <f>_xlfn.IFNA(VLOOKUP(AM72,Kopā!$A$4:$Q$203,14,),"")</f>
        <v/>
      </c>
      <c r="AY72" s="80" t="str">
        <f>_xlfn.IFNA(VLOOKUP(AM72,Kopā!$A$4:$Q$203,15,),"")</f>
        <v/>
      </c>
      <c r="AZ72" s="81" t="str">
        <f>_xlfn.IFNA(VLOOKUP(AM72,Kopā!$A$4:$Q$203,16,),"")</f>
        <v/>
      </c>
      <c r="BA72" s="80" t="str">
        <f>_xlfn.IFNA(VLOOKUP(AM72,Kopā!$A$4:$Q$203,17,),"")</f>
        <v/>
      </c>
      <c r="BB72" s="26" t="str">
        <f t="shared" si="42"/>
        <v/>
      </c>
      <c r="BC72" s="26" t="str">
        <f t="shared" si="43"/>
        <v/>
      </c>
      <c r="BD72" s="69" t="str">
        <f t="shared" si="44"/>
        <v/>
      </c>
      <c r="BE72" s="26" t="e">
        <f>_xlfn.RANK.EQ(BB72,$BB$4:$BB$93,)+COUNTIF($BB$4:BB72,BB72)-1</f>
        <v>#VALUE!</v>
      </c>
    </row>
    <row r="73" spans="1:57" x14ac:dyDescent="0.25">
      <c r="A73" s="26">
        <v>70</v>
      </c>
      <c r="B73" s="37" t="str">
        <f t="shared" si="27"/>
        <v/>
      </c>
      <c r="C73" s="65" t="str">
        <f t="shared" si="28"/>
        <v/>
      </c>
      <c r="D73" s="65" t="str">
        <f t="shared" si="29"/>
        <v/>
      </c>
      <c r="E73" s="70" t="str">
        <f t="shared" si="30"/>
        <v/>
      </c>
      <c r="F73" s="71" t="str">
        <f t="shared" si="31"/>
        <v/>
      </c>
      <c r="G73" s="70" t="str">
        <f t="shared" si="32"/>
        <v/>
      </c>
      <c r="H73" s="71" t="str">
        <f t="shared" si="33"/>
        <v/>
      </c>
      <c r="I73" s="70" t="str">
        <f t="shared" si="34"/>
        <v/>
      </c>
      <c r="J73" s="71" t="str">
        <f t="shared" si="35"/>
        <v/>
      </c>
      <c r="K73" s="70" t="str">
        <f t="shared" si="36"/>
        <v/>
      </c>
      <c r="L73" s="71" t="str">
        <f t="shared" si="37"/>
        <v/>
      </c>
      <c r="M73" s="75" t="str">
        <f t="shared" si="38"/>
        <v/>
      </c>
      <c r="N73" s="71" t="str">
        <f t="shared" si="39"/>
        <v/>
      </c>
      <c r="O73" s="66" t="str">
        <f t="shared" si="40"/>
        <v/>
      </c>
      <c r="P73" s="4"/>
      <c r="Q73" s="74"/>
      <c r="AD73" s="26">
        <v>72</v>
      </c>
      <c r="AE73" s="26"/>
      <c r="AF73" s="26" t="str">
        <f>IF(Kopā!F73=$R$3,Kopā!A73,"")</f>
        <v/>
      </c>
      <c r="AG73" s="26" t="str">
        <f>_xlfn.IFNA(VLOOKUP(AF73,Kopā!$A$4:$G$203,7,),"")</f>
        <v/>
      </c>
      <c r="AH73" s="26" t="str">
        <f t="shared" si="24"/>
        <v/>
      </c>
      <c r="AI73" s="26" t="e" cm="1">
        <f t="array" ref="AI73">IFERROR(SMALL(IF((COUNTIF($AI$3:AI72, $AH$4:$AH$203)=0)*ISNUMBER($AH$4:$AH$203), $AH$4:$AH$203, "A"), 1),INDEX($AH$4:$AH$203, MATCH(SMALL(IF(ISTEXT($AH$4:$AH$203)*(COUNTIF(AI$3:$AI72,$AH$4:$AH$203)=0), COUNTIF($AH$4:$AH$203, "&lt;"&amp;$AH$4:$AH$203), ""),1),IF(ISTEXT($AH$4:$AH$203), COUNTIF($AH$4:$AH$203, "&lt;"&amp;$AH$4:$AH$203), ""), 0)))</f>
        <v>#NUM!</v>
      </c>
      <c r="AJ73" s="26"/>
      <c r="AK73" s="26"/>
      <c r="AL73" s="26" t="str">
        <f t="shared" si="25"/>
        <v/>
      </c>
      <c r="AM73" s="26" t="str">
        <f t="shared" si="41"/>
        <v/>
      </c>
      <c r="AN73" s="26">
        <v>70</v>
      </c>
      <c r="AO73" s="67" t="str">
        <f t="shared" si="26"/>
        <v/>
      </c>
      <c r="AP73" s="26" t="str">
        <f>_xlfn.IFNA(VLOOKUP(AM73,Kopā!$A$4:$Q$203,2,),"")</f>
        <v/>
      </c>
      <c r="AQ73" s="68" t="str">
        <f>_xlfn.IFNA(VLOOKUP(AM73,Kopā!$A$4:$Q$203,3,),"")</f>
        <v/>
      </c>
      <c r="AR73" s="79" t="str">
        <f>_xlfn.IFNA(VLOOKUP(AM73,Kopā!$A$4:$Q$203,8,),"")</f>
        <v/>
      </c>
      <c r="AS73" s="80" t="str">
        <f>_xlfn.IFNA(VLOOKUP(AM73,Kopā!$A$4:$Q$203,9,),"")</f>
        <v/>
      </c>
      <c r="AT73" s="79" t="str">
        <f>_xlfn.IFNA(VLOOKUP(AM73,Kopā!$A$4:$Q$203,10,),"")</f>
        <v/>
      </c>
      <c r="AU73" s="80" t="str">
        <f>_xlfn.IFNA(VLOOKUP(AM73,Kopā!$A$4:$Q$203,11,),"")</f>
        <v/>
      </c>
      <c r="AV73" s="79" t="str">
        <f>_xlfn.IFNA(VLOOKUP(AM73,Kopā!$A$4:$Q$203,12,),"")</f>
        <v/>
      </c>
      <c r="AW73" s="80" t="str">
        <f>_xlfn.IFNA(VLOOKUP(AM73,Kopā!$A$4:$Q$203,13,),"")</f>
        <v/>
      </c>
      <c r="AX73" s="79" t="str">
        <f>_xlfn.IFNA(VLOOKUP(AM73,Kopā!$A$4:$Q$203,14,),"")</f>
        <v/>
      </c>
      <c r="AY73" s="80" t="str">
        <f>_xlfn.IFNA(VLOOKUP(AM73,Kopā!$A$4:$Q$203,15,),"")</f>
        <v/>
      </c>
      <c r="AZ73" s="81" t="str">
        <f>_xlfn.IFNA(VLOOKUP(AM73,Kopā!$A$4:$Q$203,16,),"")</f>
        <v/>
      </c>
      <c r="BA73" s="80" t="str">
        <f>_xlfn.IFNA(VLOOKUP(AM73,Kopā!$A$4:$Q$203,17,),"")</f>
        <v/>
      </c>
      <c r="BB73" s="26" t="str">
        <f t="shared" si="42"/>
        <v/>
      </c>
      <c r="BC73" s="26" t="str">
        <f t="shared" si="43"/>
        <v/>
      </c>
      <c r="BD73" s="69" t="str">
        <f t="shared" si="44"/>
        <v/>
      </c>
      <c r="BE73" s="26" t="e">
        <f>_xlfn.RANK.EQ(BB73,$BB$4:$BB$93,)+COUNTIF($BB$4:BB73,BB73)-1</f>
        <v>#VALUE!</v>
      </c>
    </row>
    <row r="74" spans="1:57" x14ac:dyDescent="0.25">
      <c r="A74" s="26">
        <v>71</v>
      </c>
      <c r="B74" s="37" t="str">
        <f t="shared" si="27"/>
        <v/>
      </c>
      <c r="C74" s="65" t="str">
        <f t="shared" si="28"/>
        <v/>
      </c>
      <c r="D74" s="65" t="str">
        <f t="shared" si="29"/>
        <v/>
      </c>
      <c r="E74" s="70" t="str">
        <f t="shared" si="30"/>
        <v/>
      </c>
      <c r="F74" s="71" t="str">
        <f t="shared" si="31"/>
        <v/>
      </c>
      <c r="G74" s="70" t="str">
        <f t="shared" si="32"/>
        <v/>
      </c>
      <c r="H74" s="71" t="str">
        <f t="shared" si="33"/>
        <v/>
      </c>
      <c r="I74" s="70" t="str">
        <f t="shared" si="34"/>
        <v/>
      </c>
      <c r="J74" s="71" t="str">
        <f t="shared" si="35"/>
        <v/>
      </c>
      <c r="K74" s="70" t="str">
        <f t="shared" si="36"/>
        <v/>
      </c>
      <c r="L74" s="71" t="str">
        <f t="shared" si="37"/>
        <v/>
      </c>
      <c r="M74" s="75" t="str">
        <f t="shared" si="38"/>
        <v/>
      </c>
      <c r="N74" s="71" t="str">
        <f t="shared" si="39"/>
        <v/>
      </c>
      <c r="O74" s="66" t="str">
        <f t="shared" si="40"/>
        <v/>
      </c>
      <c r="P74" s="4"/>
      <c r="Q74" s="74"/>
      <c r="AD74" s="26">
        <v>73</v>
      </c>
      <c r="AE74" s="26"/>
      <c r="AF74" s="26">
        <f>IF(Kopā!F74=$R$3,Kopā!A74,"")</f>
        <v>71</v>
      </c>
      <c r="AG74" s="26" t="str">
        <f>_xlfn.IFNA(VLOOKUP(AF74,Kopā!$A$4:$G$203,7,),"")</f>
        <v>D</v>
      </c>
      <c r="AH74" s="26">
        <f t="shared" si="24"/>
        <v>71</v>
      </c>
      <c r="AI74" s="26" t="e" cm="1">
        <f t="array" ref="AI74">IFERROR(SMALL(IF((COUNTIF($AI$3:AI73, $AH$4:$AH$203)=0)*ISNUMBER($AH$4:$AH$203), $AH$4:$AH$203, "A"), 1),INDEX($AH$4:$AH$203, MATCH(SMALL(IF(ISTEXT($AH$4:$AH$203)*(COUNTIF(AI$3:$AI73,$AH$4:$AH$203)=0), COUNTIF($AH$4:$AH$203, "&lt;"&amp;$AH$4:$AH$203), ""),1),IF(ISTEXT($AH$4:$AH$203), COUNTIF($AH$4:$AH$203, "&lt;"&amp;$AH$4:$AH$203), ""), 0)))</f>
        <v>#NUM!</v>
      </c>
      <c r="AJ74" s="26"/>
      <c r="AK74" s="26"/>
      <c r="AL74" s="26" t="str">
        <f t="shared" si="25"/>
        <v/>
      </c>
      <c r="AM74" s="26" t="str">
        <f t="shared" si="41"/>
        <v/>
      </c>
      <c r="AN74" s="26">
        <v>71</v>
      </c>
      <c r="AO74" s="67" t="str">
        <f t="shared" si="26"/>
        <v/>
      </c>
      <c r="AP74" s="26" t="str">
        <f>_xlfn.IFNA(VLOOKUP(AM74,Kopā!$A$4:$Q$203,2,),"")</f>
        <v/>
      </c>
      <c r="AQ74" s="68" t="str">
        <f>_xlfn.IFNA(VLOOKUP(AM74,Kopā!$A$4:$Q$203,3,),"")</f>
        <v/>
      </c>
      <c r="AR74" s="79" t="str">
        <f>_xlfn.IFNA(VLOOKUP(AM74,Kopā!$A$4:$Q$203,8,),"")</f>
        <v/>
      </c>
      <c r="AS74" s="80" t="str">
        <f>_xlfn.IFNA(VLOOKUP(AM74,Kopā!$A$4:$Q$203,9,),"")</f>
        <v/>
      </c>
      <c r="AT74" s="79" t="str">
        <f>_xlfn.IFNA(VLOOKUP(AM74,Kopā!$A$4:$Q$203,10,),"")</f>
        <v/>
      </c>
      <c r="AU74" s="80" t="str">
        <f>_xlfn.IFNA(VLOOKUP(AM74,Kopā!$A$4:$Q$203,11,),"")</f>
        <v/>
      </c>
      <c r="AV74" s="79" t="str">
        <f>_xlfn.IFNA(VLOOKUP(AM74,Kopā!$A$4:$Q$203,12,),"")</f>
        <v/>
      </c>
      <c r="AW74" s="80" t="str">
        <f>_xlfn.IFNA(VLOOKUP(AM74,Kopā!$A$4:$Q$203,13,),"")</f>
        <v/>
      </c>
      <c r="AX74" s="79" t="str">
        <f>_xlfn.IFNA(VLOOKUP(AM74,Kopā!$A$4:$Q$203,14,),"")</f>
        <v/>
      </c>
      <c r="AY74" s="80" t="str">
        <f>_xlfn.IFNA(VLOOKUP(AM74,Kopā!$A$4:$Q$203,15,),"")</f>
        <v/>
      </c>
      <c r="AZ74" s="81" t="str">
        <f>_xlfn.IFNA(VLOOKUP(AM74,Kopā!$A$4:$Q$203,16,),"")</f>
        <v/>
      </c>
      <c r="BA74" s="80" t="str">
        <f>_xlfn.IFNA(VLOOKUP(AM74,Kopā!$A$4:$Q$203,17,),"")</f>
        <v/>
      </c>
      <c r="BB74" s="26" t="str">
        <f t="shared" si="42"/>
        <v/>
      </c>
      <c r="BC74" s="26" t="str">
        <f t="shared" si="43"/>
        <v/>
      </c>
      <c r="BD74" s="69" t="str">
        <f t="shared" si="44"/>
        <v/>
      </c>
      <c r="BE74" s="26" t="e">
        <f>_xlfn.RANK.EQ(BB74,$BB$4:$BB$93,)+COUNTIF($BB$4:BB74,BB74)-1</f>
        <v>#VALUE!</v>
      </c>
    </row>
    <row r="75" spans="1:57" x14ac:dyDescent="0.25">
      <c r="A75" s="26">
        <v>72</v>
      </c>
      <c r="B75" s="37" t="str">
        <f t="shared" si="27"/>
        <v/>
      </c>
      <c r="C75" s="65" t="str">
        <f t="shared" si="28"/>
        <v/>
      </c>
      <c r="D75" s="65" t="str">
        <f t="shared" si="29"/>
        <v/>
      </c>
      <c r="E75" s="70" t="str">
        <f t="shared" si="30"/>
        <v/>
      </c>
      <c r="F75" s="71" t="str">
        <f t="shared" si="31"/>
        <v/>
      </c>
      <c r="G75" s="70" t="str">
        <f t="shared" si="32"/>
        <v/>
      </c>
      <c r="H75" s="71" t="str">
        <f t="shared" si="33"/>
        <v/>
      </c>
      <c r="I75" s="70" t="str">
        <f t="shared" si="34"/>
        <v/>
      </c>
      <c r="J75" s="71" t="str">
        <f t="shared" si="35"/>
        <v/>
      </c>
      <c r="K75" s="70" t="str">
        <f t="shared" si="36"/>
        <v/>
      </c>
      <c r="L75" s="71" t="str">
        <f t="shared" si="37"/>
        <v/>
      </c>
      <c r="M75" s="75" t="str">
        <f t="shared" si="38"/>
        <v/>
      </c>
      <c r="N75" s="71" t="str">
        <f t="shared" si="39"/>
        <v/>
      </c>
      <c r="O75" s="66" t="str">
        <f t="shared" si="40"/>
        <v/>
      </c>
      <c r="P75" s="4"/>
      <c r="Q75" s="74"/>
      <c r="AD75" s="26">
        <v>74</v>
      </c>
      <c r="AE75" s="26"/>
      <c r="AF75" s="26">
        <f>IF(Kopā!F75=$R$3,Kopā!A75,"")</f>
        <v>72</v>
      </c>
      <c r="AG75" s="26" t="str">
        <f>_xlfn.IFNA(VLOOKUP(AF75,Kopā!$A$4:$G$203,7,),"")</f>
        <v>Hm</v>
      </c>
      <c r="AH75" s="26" t="str">
        <f t="shared" si="24"/>
        <v/>
      </c>
      <c r="AI75" s="26" t="e" cm="1">
        <f t="array" ref="AI75">IFERROR(SMALL(IF((COUNTIF($AI$3:AI74, $AH$4:$AH$203)=0)*ISNUMBER($AH$4:$AH$203), $AH$4:$AH$203, "A"), 1),INDEX($AH$4:$AH$203, MATCH(SMALL(IF(ISTEXT($AH$4:$AH$203)*(COUNTIF(AI$3:$AI74,$AH$4:$AH$203)=0), COUNTIF($AH$4:$AH$203, "&lt;"&amp;$AH$4:$AH$203), ""),1),IF(ISTEXT($AH$4:$AH$203), COUNTIF($AH$4:$AH$203, "&lt;"&amp;$AH$4:$AH$203), ""), 0)))</f>
        <v>#NUM!</v>
      </c>
      <c r="AJ75" s="26"/>
      <c r="AK75" s="26"/>
      <c r="AL75" s="26" t="str">
        <f t="shared" si="25"/>
        <v/>
      </c>
      <c r="AM75" s="26" t="str">
        <f t="shared" si="41"/>
        <v/>
      </c>
      <c r="AN75" s="26">
        <v>72</v>
      </c>
      <c r="AO75" s="67" t="str">
        <f t="shared" si="26"/>
        <v/>
      </c>
      <c r="AP75" s="26" t="str">
        <f>_xlfn.IFNA(VLOOKUP(AM75,Kopā!$A$4:$Q$203,2,),"")</f>
        <v/>
      </c>
      <c r="AQ75" s="68" t="str">
        <f>_xlfn.IFNA(VLOOKUP(AM75,Kopā!$A$4:$Q$203,3,),"")</f>
        <v/>
      </c>
      <c r="AR75" s="79" t="str">
        <f>_xlfn.IFNA(VLOOKUP(AM75,Kopā!$A$4:$Q$203,8,),"")</f>
        <v/>
      </c>
      <c r="AS75" s="80" t="str">
        <f>_xlfn.IFNA(VLOOKUP(AM75,Kopā!$A$4:$Q$203,9,),"")</f>
        <v/>
      </c>
      <c r="AT75" s="79" t="str">
        <f>_xlfn.IFNA(VLOOKUP(AM75,Kopā!$A$4:$Q$203,10,),"")</f>
        <v/>
      </c>
      <c r="AU75" s="80" t="str">
        <f>_xlfn.IFNA(VLOOKUP(AM75,Kopā!$A$4:$Q$203,11,),"")</f>
        <v/>
      </c>
      <c r="AV75" s="79" t="str">
        <f>_xlfn.IFNA(VLOOKUP(AM75,Kopā!$A$4:$Q$203,12,),"")</f>
        <v/>
      </c>
      <c r="AW75" s="80" t="str">
        <f>_xlfn.IFNA(VLOOKUP(AM75,Kopā!$A$4:$Q$203,13,),"")</f>
        <v/>
      </c>
      <c r="AX75" s="79" t="str">
        <f>_xlfn.IFNA(VLOOKUP(AM75,Kopā!$A$4:$Q$203,14,),"")</f>
        <v/>
      </c>
      <c r="AY75" s="80" t="str">
        <f>_xlfn.IFNA(VLOOKUP(AM75,Kopā!$A$4:$Q$203,15,),"")</f>
        <v/>
      </c>
      <c r="AZ75" s="81" t="str">
        <f>_xlfn.IFNA(VLOOKUP(AM75,Kopā!$A$4:$Q$203,16,),"")</f>
        <v/>
      </c>
      <c r="BA75" s="80" t="str">
        <f>_xlfn.IFNA(VLOOKUP(AM75,Kopā!$A$4:$Q$203,17,),"")</f>
        <v/>
      </c>
      <c r="BB75" s="26" t="str">
        <f t="shared" si="42"/>
        <v/>
      </c>
      <c r="BC75" s="26" t="str">
        <f t="shared" si="43"/>
        <v/>
      </c>
      <c r="BD75" s="69" t="str">
        <f t="shared" si="44"/>
        <v/>
      </c>
      <c r="BE75" s="26" t="e">
        <f>_xlfn.RANK.EQ(BB75,$BB$4:$BB$93,)+COUNTIF($BB$4:BB75,BB75)-1</f>
        <v>#VALUE!</v>
      </c>
    </row>
    <row r="76" spans="1:57" x14ac:dyDescent="0.25">
      <c r="A76" s="26">
        <v>73</v>
      </c>
      <c r="B76" s="37" t="str">
        <f t="shared" si="27"/>
        <v/>
      </c>
      <c r="C76" s="65" t="str">
        <f t="shared" si="28"/>
        <v/>
      </c>
      <c r="D76" s="65" t="str">
        <f t="shared" si="29"/>
        <v/>
      </c>
      <c r="E76" s="70" t="str">
        <f t="shared" si="30"/>
        <v/>
      </c>
      <c r="F76" s="71" t="str">
        <f t="shared" si="31"/>
        <v/>
      </c>
      <c r="G76" s="70" t="str">
        <f t="shared" si="32"/>
        <v/>
      </c>
      <c r="H76" s="71" t="str">
        <f t="shared" si="33"/>
        <v/>
      </c>
      <c r="I76" s="70" t="str">
        <f t="shared" si="34"/>
        <v/>
      </c>
      <c r="J76" s="71" t="str">
        <f t="shared" si="35"/>
        <v/>
      </c>
      <c r="K76" s="70" t="str">
        <f t="shared" si="36"/>
        <v/>
      </c>
      <c r="L76" s="71" t="str">
        <f t="shared" si="37"/>
        <v/>
      </c>
      <c r="M76" s="75" t="str">
        <f t="shared" si="38"/>
        <v/>
      </c>
      <c r="N76" s="71" t="str">
        <f t="shared" si="39"/>
        <v/>
      </c>
      <c r="O76" s="66" t="str">
        <f t="shared" si="40"/>
        <v/>
      </c>
      <c r="P76" s="4"/>
      <c r="Q76" s="74"/>
      <c r="AD76" s="26">
        <v>75</v>
      </c>
      <c r="AE76" s="26"/>
      <c r="AF76" s="26">
        <f>IF(Kopā!F76=$R$3,Kopā!A76,"")</f>
        <v>73</v>
      </c>
      <c r="AG76" s="26" t="str">
        <f>_xlfn.IFNA(VLOOKUP(AF76,Kopā!$A$4:$G$203,7,),"")</f>
        <v>Hm</v>
      </c>
      <c r="AH76" s="26" t="str">
        <f t="shared" si="24"/>
        <v/>
      </c>
      <c r="AI76" s="26" t="e" cm="1">
        <f t="array" ref="AI76">IFERROR(SMALL(IF((COUNTIF($AI$3:AI75, $AH$4:$AH$203)=0)*ISNUMBER($AH$4:$AH$203), $AH$4:$AH$203, "A"), 1),INDEX($AH$4:$AH$203, MATCH(SMALL(IF(ISTEXT($AH$4:$AH$203)*(COUNTIF(AI$3:$AI75,$AH$4:$AH$203)=0), COUNTIF($AH$4:$AH$203, "&lt;"&amp;$AH$4:$AH$203), ""),1),IF(ISTEXT($AH$4:$AH$203), COUNTIF($AH$4:$AH$203, "&lt;"&amp;$AH$4:$AH$203), ""), 0)))</f>
        <v>#NUM!</v>
      </c>
      <c r="AJ76" s="26"/>
      <c r="AK76" s="26"/>
      <c r="AL76" s="26" t="str">
        <f t="shared" si="25"/>
        <v/>
      </c>
      <c r="AM76" s="26" t="str">
        <f t="shared" si="41"/>
        <v/>
      </c>
      <c r="AN76" s="26">
        <v>73</v>
      </c>
      <c r="AO76" s="67" t="str">
        <f t="shared" si="26"/>
        <v/>
      </c>
      <c r="AP76" s="26" t="str">
        <f>_xlfn.IFNA(VLOOKUP(AM76,Kopā!$A$4:$Q$203,2,),"")</f>
        <v/>
      </c>
      <c r="AQ76" s="68" t="str">
        <f>_xlfn.IFNA(VLOOKUP(AM76,Kopā!$A$4:$Q$203,3,),"")</f>
        <v/>
      </c>
      <c r="AR76" s="79" t="str">
        <f>_xlfn.IFNA(VLOOKUP(AM76,Kopā!$A$4:$Q$203,8,),"")</f>
        <v/>
      </c>
      <c r="AS76" s="80" t="str">
        <f>_xlfn.IFNA(VLOOKUP(AM76,Kopā!$A$4:$Q$203,9,),"")</f>
        <v/>
      </c>
      <c r="AT76" s="79" t="str">
        <f>_xlfn.IFNA(VLOOKUP(AM76,Kopā!$A$4:$Q$203,10,),"")</f>
        <v/>
      </c>
      <c r="AU76" s="80" t="str">
        <f>_xlfn.IFNA(VLOOKUP(AM76,Kopā!$A$4:$Q$203,11,),"")</f>
        <v/>
      </c>
      <c r="AV76" s="79" t="str">
        <f>_xlfn.IFNA(VLOOKUP(AM76,Kopā!$A$4:$Q$203,12,),"")</f>
        <v/>
      </c>
      <c r="AW76" s="80" t="str">
        <f>_xlfn.IFNA(VLOOKUP(AM76,Kopā!$A$4:$Q$203,13,),"")</f>
        <v/>
      </c>
      <c r="AX76" s="79" t="str">
        <f>_xlfn.IFNA(VLOOKUP(AM76,Kopā!$A$4:$Q$203,14,),"")</f>
        <v/>
      </c>
      <c r="AY76" s="80" t="str">
        <f>_xlfn.IFNA(VLOOKUP(AM76,Kopā!$A$4:$Q$203,15,),"")</f>
        <v/>
      </c>
      <c r="AZ76" s="81" t="str">
        <f>_xlfn.IFNA(VLOOKUP(AM76,Kopā!$A$4:$Q$203,16,),"")</f>
        <v/>
      </c>
      <c r="BA76" s="80" t="str">
        <f>_xlfn.IFNA(VLOOKUP(AM76,Kopā!$A$4:$Q$203,17,),"")</f>
        <v/>
      </c>
      <c r="BB76" s="26" t="str">
        <f t="shared" si="42"/>
        <v/>
      </c>
      <c r="BC76" s="26" t="str">
        <f t="shared" si="43"/>
        <v/>
      </c>
      <c r="BD76" s="69" t="str">
        <f t="shared" si="44"/>
        <v/>
      </c>
      <c r="BE76" s="26" t="e">
        <f>_xlfn.RANK.EQ(BB76,$BB$4:$BB$93,)+COUNTIF($BB$4:BB76,BB76)-1</f>
        <v>#VALUE!</v>
      </c>
    </row>
    <row r="77" spans="1:57" x14ac:dyDescent="0.25">
      <c r="A77" s="26">
        <v>74</v>
      </c>
      <c r="B77" s="37" t="str">
        <f t="shared" si="27"/>
        <v/>
      </c>
      <c r="C77" s="65" t="str">
        <f t="shared" si="28"/>
        <v/>
      </c>
      <c r="D77" s="65" t="str">
        <f t="shared" si="29"/>
        <v/>
      </c>
      <c r="E77" s="70" t="str">
        <f t="shared" si="30"/>
        <v/>
      </c>
      <c r="F77" s="71" t="str">
        <f t="shared" si="31"/>
        <v/>
      </c>
      <c r="G77" s="70" t="str">
        <f t="shared" si="32"/>
        <v/>
      </c>
      <c r="H77" s="71" t="str">
        <f t="shared" si="33"/>
        <v/>
      </c>
      <c r="I77" s="70" t="str">
        <f t="shared" si="34"/>
        <v/>
      </c>
      <c r="J77" s="71" t="str">
        <f t="shared" si="35"/>
        <v/>
      </c>
      <c r="K77" s="70" t="str">
        <f t="shared" si="36"/>
        <v/>
      </c>
      <c r="L77" s="71" t="str">
        <f t="shared" si="37"/>
        <v/>
      </c>
      <c r="M77" s="75" t="str">
        <f t="shared" si="38"/>
        <v/>
      </c>
      <c r="N77" s="71" t="str">
        <f t="shared" si="39"/>
        <v/>
      </c>
      <c r="O77" s="66" t="str">
        <f t="shared" si="40"/>
        <v/>
      </c>
      <c r="P77" s="4"/>
      <c r="Q77" s="74"/>
      <c r="AD77" s="26">
        <v>76</v>
      </c>
      <c r="AE77" s="26"/>
      <c r="AF77" s="26">
        <f>IF(Kopā!F77=$R$3,Kopā!A77,"")</f>
        <v>74</v>
      </c>
      <c r="AG77" s="26" t="str">
        <f>_xlfn.IFNA(VLOOKUP(AF77,Kopā!$A$4:$G$203,7,),"")</f>
        <v>Hm</v>
      </c>
      <c r="AH77" s="26" t="str">
        <f t="shared" si="24"/>
        <v/>
      </c>
      <c r="AI77" s="26" t="e" cm="1">
        <f t="array" ref="AI77">IFERROR(SMALL(IF((COUNTIF($AI$3:AI76, $AH$4:$AH$203)=0)*ISNUMBER($AH$4:$AH$203), $AH$4:$AH$203, "A"), 1),INDEX($AH$4:$AH$203, MATCH(SMALL(IF(ISTEXT($AH$4:$AH$203)*(COUNTIF(AI$3:$AI76,$AH$4:$AH$203)=0), COUNTIF($AH$4:$AH$203, "&lt;"&amp;$AH$4:$AH$203), ""),1),IF(ISTEXT($AH$4:$AH$203), COUNTIF($AH$4:$AH$203, "&lt;"&amp;$AH$4:$AH$203), ""), 0)))</f>
        <v>#NUM!</v>
      </c>
      <c r="AJ77" s="26"/>
      <c r="AK77" s="26"/>
      <c r="AL77" s="26" t="str">
        <f t="shared" si="25"/>
        <v/>
      </c>
      <c r="AM77" s="26" t="str">
        <f t="shared" si="41"/>
        <v/>
      </c>
      <c r="AN77" s="26">
        <v>74</v>
      </c>
      <c r="AO77" s="67" t="str">
        <f t="shared" si="26"/>
        <v/>
      </c>
      <c r="AP77" s="26" t="str">
        <f>_xlfn.IFNA(VLOOKUP(AM77,Kopā!$A$4:$Q$203,2,),"")</f>
        <v/>
      </c>
      <c r="AQ77" s="68" t="str">
        <f>_xlfn.IFNA(VLOOKUP(AM77,Kopā!$A$4:$Q$203,3,),"")</f>
        <v/>
      </c>
      <c r="AR77" s="79" t="str">
        <f>_xlfn.IFNA(VLOOKUP(AM77,Kopā!$A$4:$Q$203,8,),"")</f>
        <v/>
      </c>
      <c r="AS77" s="80" t="str">
        <f>_xlfn.IFNA(VLOOKUP(AM77,Kopā!$A$4:$Q$203,9,),"")</f>
        <v/>
      </c>
      <c r="AT77" s="79" t="str">
        <f>_xlfn.IFNA(VLOOKUP(AM77,Kopā!$A$4:$Q$203,10,),"")</f>
        <v/>
      </c>
      <c r="AU77" s="80" t="str">
        <f>_xlfn.IFNA(VLOOKUP(AM77,Kopā!$A$4:$Q$203,11,),"")</f>
        <v/>
      </c>
      <c r="AV77" s="79" t="str">
        <f>_xlfn.IFNA(VLOOKUP(AM77,Kopā!$A$4:$Q$203,12,),"")</f>
        <v/>
      </c>
      <c r="AW77" s="80" t="str">
        <f>_xlfn.IFNA(VLOOKUP(AM77,Kopā!$A$4:$Q$203,13,),"")</f>
        <v/>
      </c>
      <c r="AX77" s="79" t="str">
        <f>_xlfn.IFNA(VLOOKUP(AM77,Kopā!$A$4:$Q$203,14,),"")</f>
        <v/>
      </c>
      <c r="AY77" s="80" t="str">
        <f>_xlfn.IFNA(VLOOKUP(AM77,Kopā!$A$4:$Q$203,15,),"")</f>
        <v/>
      </c>
      <c r="AZ77" s="81" t="str">
        <f>_xlfn.IFNA(VLOOKUP(AM77,Kopā!$A$4:$Q$203,16,),"")</f>
        <v/>
      </c>
      <c r="BA77" s="80" t="str">
        <f>_xlfn.IFNA(VLOOKUP(AM77,Kopā!$A$4:$Q$203,17,),"")</f>
        <v/>
      </c>
      <c r="BB77" s="26" t="str">
        <f t="shared" si="42"/>
        <v/>
      </c>
      <c r="BC77" s="26" t="str">
        <f t="shared" si="43"/>
        <v/>
      </c>
      <c r="BD77" s="69" t="str">
        <f t="shared" si="44"/>
        <v/>
      </c>
      <c r="BE77" s="26" t="e">
        <f>_xlfn.RANK.EQ(BB77,$BB$4:$BB$93,)+COUNTIF($BB$4:BB77,BB77)-1</f>
        <v>#VALUE!</v>
      </c>
    </row>
    <row r="78" spans="1:57" x14ac:dyDescent="0.25">
      <c r="A78" s="26">
        <v>75</v>
      </c>
      <c r="B78" s="37" t="str">
        <f t="shared" si="27"/>
        <v/>
      </c>
      <c r="C78" s="65" t="str">
        <f t="shared" si="28"/>
        <v/>
      </c>
      <c r="D78" s="65" t="str">
        <f t="shared" si="29"/>
        <v/>
      </c>
      <c r="E78" s="70" t="str">
        <f t="shared" si="30"/>
        <v/>
      </c>
      <c r="F78" s="71" t="str">
        <f t="shared" si="31"/>
        <v/>
      </c>
      <c r="G78" s="70" t="str">
        <f t="shared" si="32"/>
        <v/>
      </c>
      <c r="H78" s="71" t="str">
        <f t="shared" si="33"/>
        <v/>
      </c>
      <c r="I78" s="70" t="str">
        <f t="shared" si="34"/>
        <v/>
      </c>
      <c r="J78" s="71" t="str">
        <f t="shared" si="35"/>
        <v/>
      </c>
      <c r="K78" s="70" t="str">
        <f t="shared" si="36"/>
        <v/>
      </c>
      <c r="L78" s="71" t="str">
        <f t="shared" si="37"/>
        <v/>
      </c>
      <c r="M78" s="75" t="str">
        <f t="shared" si="38"/>
        <v/>
      </c>
      <c r="N78" s="71" t="str">
        <f t="shared" si="39"/>
        <v/>
      </c>
      <c r="O78" s="66" t="str">
        <f t="shared" si="40"/>
        <v/>
      </c>
      <c r="P78" s="4"/>
      <c r="Q78" s="74"/>
      <c r="AD78" s="26">
        <v>77</v>
      </c>
      <c r="AE78" s="26"/>
      <c r="AF78" s="26">
        <f>IF(Kopā!F78=$R$3,Kopā!A78,"")</f>
        <v>75</v>
      </c>
      <c r="AG78" s="26" t="str">
        <f>_xlfn.IFNA(VLOOKUP(AF78,Kopā!$A$4:$G$203,7,),"")</f>
        <v>H</v>
      </c>
      <c r="AH78" s="26" t="str">
        <f t="shared" si="24"/>
        <v/>
      </c>
      <c r="AI78" s="26" t="e" cm="1">
        <f t="array" ref="AI78">IFERROR(SMALL(IF((COUNTIF($AI$3:AI77, $AH$4:$AH$203)=0)*ISNUMBER($AH$4:$AH$203), $AH$4:$AH$203, "A"), 1),INDEX($AH$4:$AH$203, MATCH(SMALL(IF(ISTEXT($AH$4:$AH$203)*(COUNTIF(AI$3:$AI77,$AH$4:$AH$203)=0), COUNTIF($AH$4:$AH$203, "&lt;"&amp;$AH$4:$AH$203), ""),1),IF(ISTEXT($AH$4:$AH$203), COUNTIF($AH$4:$AH$203, "&lt;"&amp;$AH$4:$AH$203), ""), 0)))</f>
        <v>#NUM!</v>
      </c>
      <c r="AJ78" s="26"/>
      <c r="AK78" s="26"/>
      <c r="AL78" s="26" t="str">
        <f t="shared" si="25"/>
        <v/>
      </c>
      <c r="AM78" s="26" t="str">
        <f t="shared" si="41"/>
        <v/>
      </c>
      <c r="AN78" s="26">
        <v>75</v>
      </c>
      <c r="AO78" s="67" t="str">
        <f t="shared" si="26"/>
        <v/>
      </c>
      <c r="AP78" s="26" t="str">
        <f>_xlfn.IFNA(VLOOKUP(AM78,Kopā!$A$4:$Q$203,2,),"")</f>
        <v/>
      </c>
      <c r="AQ78" s="68" t="str">
        <f>_xlfn.IFNA(VLOOKUP(AM78,Kopā!$A$4:$Q$203,3,),"")</f>
        <v/>
      </c>
      <c r="AR78" s="79" t="str">
        <f>_xlfn.IFNA(VLOOKUP(AM78,Kopā!$A$4:$Q$203,8,),"")</f>
        <v/>
      </c>
      <c r="AS78" s="80" t="str">
        <f>_xlfn.IFNA(VLOOKUP(AM78,Kopā!$A$4:$Q$203,9,),"")</f>
        <v/>
      </c>
      <c r="AT78" s="79" t="str">
        <f>_xlfn.IFNA(VLOOKUP(AM78,Kopā!$A$4:$Q$203,10,),"")</f>
        <v/>
      </c>
      <c r="AU78" s="80" t="str">
        <f>_xlfn.IFNA(VLOOKUP(AM78,Kopā!$A$4:$Q$203,11,),"")</f>
        <v/>
      </c>
      <c r="AV78" s="79" t="str">
        <f>_xlfn.IFNA(VLOOKUP(AM78,Kopā!$A$4:$Q$203,12,),"")</f>
        <v/>
      </c>
      <c r="AW78" s="80" t="str">
        <f>_xlfn.IFNA(VLOOKUP(AM78,Kopā!$A$4:$Q$203,13,),"")</f>
        <v/>
      </c>
      <c r="AX78" s="79" t="str">
        <f>_xlfn.IFNA(VLOOKUP(AM78,Kopā!$A$4:$Q$203,14,),"")</f>
        <v/>
      </c>
      <c r="AY78" s="80" t="str">
        <f>_xlfn.IFNA(VLOOKUP(AM78,Kopā!$A$4:$Q$203,15,),"")</f>
        <v/>
      </c>
      <c r="AZ78" s="81" t="str">
        <f>_xlfn.IFNA(VLOOKUP(AM78,Kopā!$A$4:$Q$203,16,),"")</f>
        <v/>
      </c>
      <c r="BA78" s="80" t="str">
        <f>_xlfn.IFNA(VLOOKUP(AM78,Kopā!$A$4:$Q$203,17,),"")</f>
        <v/>
      </c>
      <c r="BB78" s="26" t="str">
        <f t="shared" si="42"/>
        <v/>
      </c>
      <c r="BC78" s="26" t="str">
        <f t="shared" si="43"/>
        <v/>
      </c>
      <c r="BD78" s="69" t="str">
        <f t="shared" si="44"/>
        <v/>
      </c>
      <c r="BE78" s="26" t="e">
        <f>_xlfn.RANK.EQ(BB78,$BB$4:$BB$93,)+COUNTIF($BB$4:BB78,BB78)-1</f>
        <v>#VALUE!</v>
      </c>
    </row>
    <row r="79" spans="1:57" x14ac:dyDescent="0.25">
      <c r="A79" s="26">
        <v>76</v>
      </c>
      <c r="B79" s="37" t="str">
        <f t="shared" si="27"/>
        <v/>
      </c>
      <c r="C79" s="65" t="str">
        <f t="shared" si="28"/>
        <v/>
      </c>
      <c r="D79" s="65" t="str">
        <f t="shared" si="29"/>
        <v/>
      </c>
      <c r="E79" s="70" t="str">
        <f t="shared" si="30"/>
        <v/>
      </c>
      <c r="F79" s="71" t="str">
        <f t="shared" si="31"/>
        <v/>
      </c>
      <c r="G79" s="70" t="str">
        <f t="shared" si="32"/>
        <v/>
      </c>
      <c r="H79" s="71" t="str">
        <f t="shared" si="33"/>
        <v/>
      </c>
      <c r="I79" s="70" t="str">
        <f t="shared" si="34"/>
        <v/>
      </c>
      <c r="J79" s="71" t="str">
        <f t="shared" si="35"/>
        <v/>
      </c>
      <c r="K79" s="70" t="str">
        <f t="shared" si="36"/>
        <v/>
      </c>
      <c r="L79" s="71" t="str">
        <f t="shared" si="37"/>
        <v/>
      </c>
      <c r="M79" s="75" t="str">
        <f t="shared" si="38"/>
        <v/>
      </c>
      <c r="N79" s="71" t="str">
        <f t="shared" si="39"/>
        <v/>
      </c>
      <c r="O79" s="66" t="str">
        <f t="shared" si="40"/>
        <v/>
      </c>
      <c r="P79" s="4"/>
      <c r="Q79" s="74"/>
      <c r="AD79" s="26">
        <v>78</v>
      </c>
      <c r="AE79" s="26"/>
      <c r="AF79" s="26" t="str">
        <f>IF(Kopā!F79=$R$3,Kopā!A79,"")</f>
        <v/>
      </c>
      <c r="AG79" s="26" t="str">
        <f>_xlfn.IFNA(VLOOKUP(AF79,Kopā!$A$4:$G$203,7,),"")</f>
        <v/>
      </c>
      <c r="AH79" s="26" t="str">
        <f t="shared" si="24"/>
        <v/>
      </c>
      <c r="AI79" s="26" t="e" cm="1">
        <f t="array" ref="AI79">IFERROR(SMALL(IF((COUNTIF($AI$3:AI78, $AH$4:$AH$203)=0)*ISNUMBER($AH$4:$AH$203), $AH$4:$AH$203, "A"), 1),INDEX($AH$4:$AH$203, MATCH(SMALL(IF(ISTEXT($AH$4:$AH$203)*(COUNTIF(AI$3:$AI78,$AH$4:$AH$203)=0), COUNTIF($AH$4:$AH$203, "&lt;"&amp;$AH$4:$AH$203), ""),1),IF(ISTEXT($AH$4:$AH$203), COUNTIF($AH$4:$AH$203, "&lt;"&amp;$AH$4:$AH$203), ""), 0)))</f>
        <v>#NUM!</v>
      </c>
      <c r="AJ79" s="26"/>
      <c r="AK79" s="26"/>
      <c r="AL79" s="26" t="str">
        <f t="shared" si="25"/>
        <v/>
      </c>
      <c r="AM79" s="26" t="str">
        <f t="shared" si="41"/>
        <v/>
      </c>
      <c r="AN79" s="26">
        <v>76</v>
      </c>
      <c r="AO79" s="67" t="str">
        <f t="shared" si="26"/>
        <v/>
      </c>
      <c r="AP79" s="26" t="str">
        <f>_xlfn.IFNA(VLOOKUP(AM79,Kopā!$A$4:$Q$203,2,),"")</f>
        <v/>
      </c>
      <c r="AQ79" s="68" t="str">
        <f>_xlfn.IFNA(VLOOKUP(AM79,Kopā!$A$4:$Q$203,3,),"")</f>
        <v/>
      </c>
      <c r="AR79" s="79" t="str">
        <f>_xlfn.IFNA(VLOOKUP(AM79,Kopā!$A$4:$Q$203,8,),"")</f>
        <v/>
      </c>
      <c r="AS79" s="80" t="str">
        <f>_xlfn.IFNA(VLOOKUP(AM79,Kopā!$A$4:$Q$203,9,),"")</f>
        <v/>
      </c>
      <c r="AT79" s="79" t="str">
        <f>_xlfn.IFNA(VLOOKUP(AM79,Kopā!$A$4:$Q$203,10,),"")</f>
        <v/>
      </c>
      <c r="AU79" s="80" t="str">
        <f>_xlfn.IFNA(VLOOKUP(AM79,Kopā!$A$4:$Q$203,11,),"")</f>
        <v/>
      </c>
      <c r="AV79" s="79" t="str">
        <f>_xlfn.IFNA(VLOOKUP(AM79,Kopā!$A$4:$Q$203,12,),"")</f>
        <v/>
      </c>
      <c r="AW79" s="80" t="str">
        <f>_xlfn.IFNA(VLOOKUP(AM79,Kopā!$A$4:$Q$203,13,),"")</f>
        <v/>
      </c>
      <c r="AX79" s="79" t="str">
        <f>_xlfn.IFNA(VLOOKUP(AM79,Kopā!$A$4:$Q$203,14,),"")</f>
        <v/>
      </c>
      <c r="AY79" s="80" t="str">
        <f>_xlfn.IFNA(VLOOKUP(AM79,Kopā!$A$4:$Q$203,15,),"")</f>
        <v/>
      </c>
      <c r="AZ79" s="81" t="str">
        <f>_xlfn.IFNA(VLOOKUP(AM79,Kopā!$A$4:$Q$203,16,),"")</f>
        <v/>
      </c>
      <c r="BA79" s="80" t="str">
        <f>_xlfn.IFNA(VLOOKUP(AM79,Kopā!$A$4:$Q$203,17,),"")</f>
        <v/>
      </c>
      <c r="BB79" s="26" t="str">
        <f t="shared" si="42"/>
        <v/>
      </c>
      <c r="BC79" s="26" t="str">
        <f t="shared" si="43"/>
        <v/>
      </c>
      <c r="BD79" s="69" t="str">
        <f t="shared" si="44"/>
        <v/>
      </c>
      <c r="BE79" s="26" t="e">
        <f>_xlfn.RANK.EQ(BB79,$BB$4:$BB$93,)+COUNTIF($BB$4:BB79,BB79)-1</f>
        <v>#VALUE!</v>
      </c>
    </row>
    <row r="80" spans="1:57" x14ac:dyDescent="0.25">
      <c r="A80" s="26">
        <v>77</v>
      </c>
      <c r="B80" s="37" t="str">
        <f t="shared" si="27"/>
        <v/>
      </c>
      <c r="C80" s="65" t="str">
        <f t="shared" si="28"/>
        <v/>
      </c>
      <c r="D80" s="65" t="str">
        <f t="shared" si="29"/>
        <v/>
      </c>
      <c r="E80" s="70" t="str">
        <f t="shared" si="30"/>
        <v/>
      </c>
      <c r="F80" s="71" t="str">
        <f t="shared" si="31"/>
        <v/>
      </c>
      <c r="G80" s="70" t="str">
        <f t="shared" si="32"/>
        <v/>
      </c>
      <c r="H80" s="71" t="str">
        <f t="shared" si="33"/>
        <v/>
      </c>
      <c r="I80" s="70" t="str">
        <f t="shared" si="34"/>
        <v/>
      </c>
      <c r="J80" s="71" t="str">
        <f t="shared" si="35"/>
        <v/>
      </c>
      <c r="K80" s="70" t="str">
        <f t="shared" si="36"/>
        <v/>
      </c>
      <c r="L80" s="71" t="str">
        <f t="shared" si="37"/>
        <v/>
      </c>
      <c r="M80" s="75" t="str">
        <f t="shared" si="38"/>
        <v/>
      </c>
      <c r="N80" s="71" t="str">
        <f t="shared" si="39"/>
        <v/>
      </c>
      <c r="O80" s="66" t="str">
        <f t="shared" si="40"/>
        <v/>
      </c>
      <c r="P80" s="4"/>
      <c r="Q80" s="74"/>
      <c r="AD80" s="26">
        <v>79</v>
      </c>
      <c r="AE80" s="26"/>
      <c r="AF80" s="26">
        <f>IF(Kopā!F80=$R$3,Kopā!A80,"")</f>
        <v>77</v>
      </c>
      <c r="AG80" s="26" t="str">
        <f>_xlfn.IFNA(VLOOKUP(AF80,Kopā!$A$4:$G$203,7,),"")</f>
        <v>D</v>
      </c>
      <c r="AH80" s="26">
        <f t="shared" si="24"/>
        <v>77</v>
      </c>
      <c r="AI80" s="26" t="e" cm="1">
        <f t="array" ref="AI80">IFERROR(SMALL(IF((COUNTIF($AI$3:AI79, $AH$4:$AH$203)=0)*ISNUMBER($AH$4:$AH$203), $AH$4:$AH$203, "A"), 1),INDEX($AH$4:$AH$203, MATCH(SMALL(IF(ISTEXT($AH$4:$AH$203)*(COUNTIF(AI$3:$AI79,$AH$4:$AH$203)=0), COUNTIF($AH$4:$AH$203, "&lt;"&amp;$AH$4:$AH$203), ""),1),IF(ISTEXT($AH$4:$AH$203), COUNTIF($AH$4:$AH$203, "&lt;"&amp;$AH$4:$AH$203), ""), 0)))</f>
        <v>#NUM!</v>
      </c>
      <c r="AJ80" s="26"/>
      <c r="AK80" s="26"/>
      <c r="AL80" s="26" t="str">
        <f t="shared" si="25"/>
        <v/>
      </c>
      <c r="AM80" s="26" t="str">
        <f t="shared" si="41"/>
        <v/>
      </c>
      <c r="AN80" s="26">
        <v>77</v>
      </c>
      <c r="AO80" s="67" t="str">
        <f t="shared" si="26"/>
        <v/>
      </c>
      <c r="AP80" s="26" t="str">
        <f>_xlfn.IFNA(VLOOKUP(AM80,Kopā!$A$4:$Q$203,2,),"")</f>
        <v/>
      </c>
      <c r="AQ80" s="68" t="str">
        <f>_xlfn.IFNA(VLOOKUP(AM80,Kopā!$A$4:$Q$203,3,),"")</f>
        <v/>
      </c>
      <c r="AR80" s="79" t="str">
        <f>_xlfn.IFNA(VLOOKUP(AM80,Kopā!$A$4:$Q$203,8,),"")</f>
        <v/>
      </c>
      <c r="AS80" s="80" t="str">
        <f>_xlfn.IFNA(VLOOKUP(AM80,Kopā!$A$4:$Q$203,9,),"")</f>
        <v/>
      </c>
      <c r="AT80" s="79" t="str">
        <f>_xlfn.IFNA(VLOOKUP(AM80,Kopā!$A$4:$Q$203,10,),"")</f>
        <v/>
      </c>
      <c r="AU80" s="80" t="str">
        <f>_xlfn.IFNA(VLOOKUP(AM80,Kopā!$A$4:$Q$203,11,),"")</f>
        <v/>
      </c>
      <c r="AV80" s="79" t="str">
        <f>_xlfn.IFNA(VLOOKUP(AM80,Kopā!$A$4:$Q$203,12,),"")</f>
        <v/>
      </c>
      <c r="AW80" s="80" t="str">
        <f>_xlfn.IFNA(VLOOKUP(AM80,Kopā!$A$4:$Q$203,13,),"")</f>
        <v/>
      </c>
      <c r="AX80" s="79" t="str">
        <f>_xlfn.IFNA(VLOOKUP(AM80,Kopā!$A$4:$Q$203,14,),"")</f>
        <v/>
      </c>
      <c r="AY80" s="80" t="str">
        <f>_xlfn.IFNA(VLOOKUP(AM80,Kopā!$A$4:$Q$203,15,),"")</f>
        <v/>
      </c>
      <c r="AZ80" s="81" t="str">
        <f>_xlfn.IFNA(VLOOKUP(AM80,Kopā!$A$4:$Q$203,16,),"")</f>
        <v/>
      </c>
      <c r="BA80" s="80" t="str">
        <f>_xlfn.IFNA(VLOOKUP(AM80,Kopā!$A$4:$Q$203,17,),"")</f>
        <v/>
      </c>
      <c r="BB80" s="26" t="str">
        <f t="shared" si="42"/>
        <v/>
      </c>
      <c r="BC80" s="26" t="str">
        <f t="shared" si="43"/>
        <v/>
      </c>
      <c r="BD80" s="69" t="str">
        <f t="shared" si="44"/>
        <v/>
      </c>
      <c r="BE80" s="26" t="e">
        <f>_xlfn.RANK.EQ(BB80,$BB$4:$BB$93,)+COUNTIF($BB$4:BB80,BB80)-1</f>
        <v>#VALUE!</v>
      </c>
    </row>
    <row r="81" spans="1:57" x14ac:dyDescent="0.25">
      <c r="A81" s="26">
        <v>78</v>
      </c>
      <c r="B81" s="37" t="str">
        <f t="shared" si="27"/>
        <v/>
      </c>
      <c r="C81" s="65" t="str">
        <f t="shared" si="28"/>
        <v/>
      </c>
      <c r="D81" s="65" t="str">
        <f t="shared" si="29"/>
        <v/>
      </c>
      <c r="E81" s="70" t="str">
        <f t="shared" si="30"/>
        <v/>
      </c>
      <c r="F81" s="71" t="str">
        <f t="shared" si="31"/>
        <v/>
      </c>
      <c r="G81" s="70" t="str">
        <f t="shared" si="32"/>
        <v/>
      </c>
      <c r="H81" s="71" t="str">
        <f t="shared" si="33"/>
        <v/>
      </c>
      <c r="I81" s="70" t="str">
        <f t="shared" si="34"/>
        <v/>
      </c>
      <c r="J81" s="71" t="str">
        <f t="shared" si="35"/>
        <v/>
      </c>
      <c r="K81" s="70" t="str">
        <f t="shared" si="36"/>
        <v/>
      </c>
      <c r="L81" s="71" t="str">
        <f t="shared" si="37"/>
        <v/>
      </c>
      <c r="M81" s="75" t="str">
        <f t="shared" si="38"/>
        <v/>
      </c>
      <c r="N81" s="71" t="str">
        <f t="shared" si="39"/>
        <v/>
      </c>
      <c r="O81" s="66" t="str">
        <f t="shared" si="40"/>
        <v/>
      </c>
      <c r="P81" s="4"/>
      <c r="Q81" s="74"/>
      <c r="AD81" s="26">
        <v>80</v>
      </c>
      <c r="AE81" s="26"/>
      <c r="AF81" s="26">
        <f>IF(Kopā!F81=$R$3,Kopā!A81,"")</f>
        <v>78</v>
      </c>
      <c r="AG81" s="26" t="str">
        <f>_xlfn.IFNA(VLOOKUP(AF81,Kopā!$A$4:$G$203,7,),"")</f>
        <v>E</v>
      </c>
      <c r="AH81" s="26" t="str">
        <f t="shared" si="24"/>
        <v/>
      </c>
      <c r="AI81" s="26" t="e" cm="1">
        <f t="array" ref="AI81">IFERROR(SMALL(IF((COUNTIF($AI$3:AI80, $AH$4:$AH$203)=0)*ISNUMBER($AH$4:$AH$203), $AH$4:$AH$203, "A"), 1),INDEX($AH$4:$AH$203, MATCH(SMALL(IF(ISTEXT($AH$4:$AH$203)*(COUNTIF(AI$3:$AI80,$AH$4:$AH$203)=0), COUNTIF($AH$4:$AH$203, "&lt;"&amp;$AH$4:$AH$203), ""),1),IF(ISTEXT($AH$4:$AH$203), COUNTIF($AH$4:$AH$203, "&lt;"&amp;$AH$4:$AH$203), ""), 0)))</f>
        <v>#NUM!</v>
      </c>
      <c r="AJ81" s="26"/>
      <c r="AK81" s="26"/>
      <c r="AL81" s="26" t="str">
        <f t="shared" si="25"/>
        <v/>
      </c>
      <c r="AM81" s="26" t="str">
        <f t="shared" si="41"/>
        <v/>
      </c>
      <c r="AN81" s="26">
        <v>78</v>
      </c>
      <c r="AO81" s="67" t="str">
        <f t="shared" si="26"/>
        <v/>
      </c>
      <c r="AP81" s="26" t="str">
        <f>_xlfn.IFNA(VLOOKUP(AM81,Kopā!$A$4:$Q$203,2,),"")</f>
        <v/>
      </c>
      <c r="AQ81" s="68" t="str">
        <f>_xlfn.IFNA(VLOOKUP(AM81,Kopā!$A$4:$Q$203,3,),"")</f>
        <v/>
      </c>
      <c r="AR81" s="79" t="str">
        <f>_xlfn.IFNA(VLOOKUP(AM81,Kopā!$A$4:$Q$203,8,),"")</f>
        <v/>
      </c>
      <c r="AS81" s="80" t="str">
        <f>_xlfn.IFNA(VLOOKUP(AM81,Kopā!$A$4:$Q$203,9,),"")</f>
        <v/>
      </c>
      <c r="AT81" s="79" t="str">
        <f>_xlfn.IFNA(VLOOKUP(AM81,Kopā!$A$4:$Q$203,10,),"")</f>
        <v/>
      </c>
      <c r="AU81" s="80" t="str">
        <f>_xlfn.IFNA(VLOOKUP(AM81,Kopā!$A$4:$Q$203,11,),"")</f>
        <v/>
      </c>
      <c r="AV81" s="79" t="str">
        <f>_xlfn.IFNA(VLOOKUP(AM81,Kopā!$A$4:$Q$203,12,),"")</f>
        <v/>
      </c>
      <c r="AW81" s="80" t="str">
        <f>_xlfn.IFNA(VLOOKUP(AM81,Kopā!$A$4:$Q$203,13,),"")</f>
        <v/>
      </c>
      <c r="AX81" s="79" t="str">
        <f>_xlfn.IFNA(VLOOKUP(AM81,Kopā!$A$4:$Q$203,14,),"")</f>
        <v/>
      </c>
      <c r="AY81" s="80" t="str">
        <f>_xlfn.IFNA(VLOOKUP(AM81,Kopā!$A$4:$Q$203,15,),"")</f>
        <v/>
      </c>
      <c r="AZ81" s="81" t="str">
        <f>_xlfn.IFNA(VLOOKUP(AM81,Kopā!$A$4:$Q$203,16,),"")</f>
        <v/>
      </c>
      <c r="BA81" s="80" t="str">
        <f>_xlfn.IFNA(VLOOKUP(AM81,Kopā!$A$4:$Q$203,17,),"")</f>
        <v/>
      </c>
      <c r="BB81" s="26" t="str">
        <f t="shared" si="42"/>
        <v/>
      </c>
      <c r="BC81" s="26" t="str">
        <f t="shared" si="43"/>
        <v/>
      </c>
      <c r="BD81" s="69" t="str">
        <f t="shared" si="44"/>
        <v/>
      </c>
      <c r="BE81" s="26" t="e">
        <f>_xlfn.RANK.EQ(BB81,$BB$4:$BB$93,)+COUNTIF($BB$4:BB81,BB81)-1</f>
        <v>#VALUE!</v>
      </c>
    </row>
    <row r="82" spans="1:57" x14ac:dyDescent="0.25">
      <c r="A82" s="26">
        <v>79</v>
      </c>
      <c r="B82" s="37" t="str">
        <f t="shared" si="27"/>
        <v/>
      </c>
      <c r="C82" s="65" t="str">
        <f t="shared" si="28"/>
        <v/>
      </c>
      <c r="D82" s="65" t="str">
        <f t="shared" si="29"/>
        <v/>
      </c>
      <c r="E82" s="70" t="str">
        <f t="shared" si="30"/>
        <v/>
      </c>
      <c r="F82" s="71" t="str">
        <f t="shared" si="31"/>
        <v/>
      </c>
      <c r="G82" s="70" t="str">
        <f t="shared" si="32"/>
        <v/>
      </c>
      <c r="H82" s="71" t="str">
        <f t="shared" si="33"/>
        <v/>
      </c>
      <c r="I82" s="70" t="str">
        <f t="shared" si="34"/>
        <v/>
      </c>
      <c r="J82" s="71" t="str">
        <f t="shared" si="35"/>
        <v/>
      </c>
      <c r="K82" s="70" t="str">
        <f t="shared" si="36"/>
        <v/>
      </c>
      <c r="L82" s="71" t="str">
        <f t="shared" si="37"/>
        <v/>
      </c>
      <c r="M82" s="75" t="str">
        <f t="shared" si="38"/>
        <v/>
      </c>
      <c r="N82" s="71" t="str">
        <f t="shared" si="39"/>
        <v/>
      </c>
      <c r="O82" s="66" t="str">
        <f t="shared" si="40"/>
        <v/>
      </c>
      <c r="P82" s="4"/>
      <c r="Q82" s="74"/>
      <c r="AD82" s="26">
        <v>81</v>
      </c>
      <c r="AE82" s="26"/>
      <c r="AF82" s="26" t="str">
        <f>IF(Kopā!F82=$R$3,Kopā!A82,"")</f>
        <v/>
      </c>
      <c r="AG82" s="26" t="str">
        <f>_xlfn.IFNA(VLOOKUP(AF82,Kopā!$A$4:$G$203,7,),"")</f>
        <v/>
      </c>
      <c r="AH82" s="26" t="str">
        <f t="shared" si="24"/>
        <v/>
      </c>
      <c r="AI82" s="26" t="e" cm="1">
        <f t="array" ref="AI82">IFERROR(SMALL(IF((COUNTIF($AI$3:AI81, $AH$4:$AH$203)=0)*ISNUMBER($AH$4:$AH$203), $AH$4:$AH$203, "A"), 1),INDEX($AH$4:$AH$203, MATCH(SMALL(IF(ISTEXT($AH$4:$AH$203)*(COUNTIF(AI$3:$AI81,$AH$4:$AH$203)=0), COUNTIF($AH$4:$AH$203, "&lt;"&amp;$AH$4:$AH$203), ""),1),IF(ISTEXT($AH$4:$AH$203), COUNTIF($AH$4:$AH$203, "&lt;"&amp;$AH$4:$AH$203), ""), 0)))</f>
        <v>#NUM!</v>
      </c>
      <c r="AJ82" s="26"/>
      <c r="AK82" s="26"/>
      <c r="AL82" s="26" t="str">
        <f t="shared" si="25"/>
        <v/>
      </c>
      <c r="AM82" s="26" t="str">
        <f t="shared" si="41"/>
        <v/>
      </c>
      <c r="AN82" s="26">
        <v>79</v>
      </c>
      <c r="AO82" s="67" t="str">
        <f t="shared" si="26"/>
        <v/>
      </c>
      <c r="AP82" s="26" t="str">
        <f>_xlfn.IFNA(VLOOKUP(AM82,Kopā!$A$4:$Q$203,2,),"")</f>
        <v/>
      </c>
      <c r="AQ82" s="68" t="str">
        <f>_xlfn.IFNA(VLOOKUP(AM82,Kopā!$A$4:$Q$203,3,),"")</f>
        <v/>
      </c>
      <c r="AR82" s="79" t="str">
        <f>_xlfn.IFNA(VLOOKUP(AM82,Kopā!$A$4:$Q$203,8,),"")</f>
        <v/>
      </c>
      <c r="AS82" s="80" t="str">
        <f>_xlfn.IFNA(VLOOKUP(AM82,Kopā!$A$4:$Q$203,9,),"")</f>
        <v/>
      </c>
      <c r="AT82" s="79" t="str">
        <f>_xlfn.IFNA(VLOOKUP(AM82,Kopā!$A$4:$Q$203,10,),"")</f>
        <v/>
      </c>
      <c r="AU82" s="80" t="str">
        <f>_xlfn.IFNA(VLOOKUP(AM82,Kopā!$A$4:$Q$203,11,),"")</f>
        <v/>
      </c>
      <c r="AV82" s="79" t="str">
        <f>_xlfn.IFNA(VLOOKUP(AM82,Kopā!$A$4:$Q$203,12,),"")</f>
        <v/>
      </c>
      <c r="AW82" s="80" t="str">
        <f>_xlfn.IFNA(VLOOKUP(AM82,Kopā!$A$4:$Q$203,13,),"")</f>
        <v/>
      </c>
      <c r="AX82" s="79" t="str">
        <f>_xlfn.IFNA(VLOOKUP(AM82,Kopā!$A$4:$Q$203,14,),"")</f>
        <v/>
      </c>
      <c r="AY82" s="80" t="str">
        <f>_xlfn.IFNA(VLOOKUP(AM82,Kopā!$A$4:$Q$203,15,),"")</f>
        <v/>
      </c>
      <c r="AZ82" s="81" t="str">
        <f>_xlfn.IFNA(VLOOKUP(AM82,Kopā!$A$4:$Q$203,16,),"")</f>
        <v/>
      </c>
      <c r="BA82" s="80" t="str">
        <f>_xlfn.IFNA(VLOOKUP(AM82,Kopā!$A$4:$Q$203,17,),"")</f>
        <v/>
      </c>
      <c r="BB82" s="26" t="str">
        <f t="shared" si="42"/>
        <v/>
      </c>
      <c r="BC82" s="26" t="str">
        <f t="shared" si="43"/>
        <v/>
      </c>
      <c r="BD82" s="69" t="str">
        <f t="shared" si="44"/>
        <v/>
      </c>
      <c r="BE82" s="26" t="e">
        <f>_xlfn.RANK.EQ(BB82,$BB$4:$BB$93,)+COUNTIF($BB$4:BB82,BB82)-1</f>
        <v>#VALUE!</v>
      </c>
    </row>
    <row r="83" spans="1:57" x14ac:dyDescent="0.25">
      <c r="A83" s="26">
        <v>80</v>
      </c>
      <c r="B83" s="37" t="str">
        <f t="shared" si="27"/>
        <v/>
      </c>
      <c r="C83" s="65" t="str">
        <f t="shared" si="28"/>
        <v/>
      </c>
      <c r="D83" s="65" t="str">
        <f t="shared" si="29"/>
        <v/>
      </c>
      <c r="E83" s="70" t="str">
        <f t="shared" si="30"/>
        <v/>
      </c>
      <c r="F83" s="71" t="str">
        <f t="shared" si="31"/>
        <v/>
      </c>
      <c r="G83" s="70" t="str">
        <f t="shared" si="32"/>
        <v/>
      </c>
      <c r="H83" s="71" t="str">
        <f t="shared" si="33"/>
        <v/>
      </c>
      <c r="I83" s="70" t="str">
        <f t="shared" si="34"/>
        <v/>
      </c>
      <c r="J83" s="71" t="str">
        <f t="shared" si="35"/>
        <v/>
      </c>
      <c r="K83" s="70" t="str">
        <f t="shared" si="36"/>
        <v/>
      </c>
      <c r="L83" s="71" t="str">
        <f t="shared" si="37"/>
        <v/>
      </c>
      <c r="M83" s="75" t="str">
        <f t="shared" si="38"/>
        <v/>
      </c>
      <c r="N83" s="71" t="str">
        <f t="shared" si="39"/>
        <v/>
      </c>
      <c r="O83" s="66" t="str">
        <f t="shared" si="40"/>
        <v/>
      </c>
      <c r="P83" s="4"/>
      <c r="Q83" s="74"/>
      <c r="AD83" s="26">
        <v>82</v>
      </c>
      <c r="AE83" s="26"/>
      <c r="AF83" s="26">
        <f>IF(Kopā!F83=$R$3,Kopā!A83,"")</f>
        <v>80</v>
      </c>
      <c r="AG83" s="26" t="str">
        <f>_xlfn.IFNA(VLOOKUP(AF83,Kopā!$A$4:$G$203,7,),"")</f>
        <v>E</v>
      </c>
      <c r="AH83" s="26" t="str">
        <f t="shared" si="24"/>
        <v/>
      </c>
      <c r="AI83" s="26" t="e" cm="1">
        <f t="array" ref="AI83">IFERROR(SMALL(IF((COUNTIF($AI$3:AI82, $AH$4:$AH$203)=0)*ISNUMBER($AH$4:$AH$203), $AH$4:$AH$203, "A"), 1),INDEX($AH$4:$AH$203, MATCH(SMALL(IF(ISTEXT($AH$4:$AH$203)*(COUNTIF(AI$3:$AI82,$AH$4:$AH$203)=0), COUNTIF($AH$4:$AH$203, "&lt;"&amp;$AH$4:$AH$203), ""),1),IF(ISTEXT($AH$4:$AH$203), COUNTIF($AH$4:$AH$203, "&lt;"&amp;$AH$4:$AH$203), ""), 0)))</f>
        <v>#NUM!</v>
      </c>
      <c r="AJ83" s="26"/>
      <c r="AK83" s="26"/>
      <c r="AL83" s="26" t="str">
        <f t="shared" si="25"/>
        <v/>
      </c>
      <c r="AM83" s="26" t="str">
        <f t="shared" si="41"/>
        <v/>
      </c>
      <c r="AN83" s="26">
        <v>80</v>
      </c>
      <c r="AO83" s="67" t="str">
        <f t="shared" si="26"/>
        <v/>
      </c>
      <c r="AP83" s="26" t="str">
        <f>_xlfn.IFNA(VLOOKUP(AM83,Kopā!$A$4:$Q$203,2,),"")</f>
        <v/>
      </c>
      <c r="AQ83" s="68" t="str">
        <f>_xlfn.IFNA(VLOOKUP(AM83,Kopā!$A$4:$Q$203,3,),"")</f>
        <v/>
      </c>
      <c r="AR83" s="79" t="str">
        <f>_xlfn.IFNA(VLOOKUP(AM83,Kopā!$A$4:$Q$203,8,),"")</f>
        <v/>
      </c>
      <c r="AS83" s="80" t="str">
        <f>_xlfn.IFNA(VLOOKUP(AM83,Kopā!$A$4:$Q$203,9,),"")</f>
        <v/>
      </c>
      <c r="AT83" s="79" t="str">
        <f>_xlfn.IFNA(VLOOKUP(AM83,Kopā!$A$4:$Q$203,10,),"")</f>
        <v/>
      </c>
      <c r="AU83" s="80" t="str">
        <f>_xlfn.IFNA(VLOOKUP(AM83,Kopā!$A$4:$Q$203,11,),"")</f>
        <v/>
      </c>
      <c r="AV83" s="79" t="str">
        <f>_xlfn.IFNA(VLOOKUP(AM83,Kopā!$A$4:$Q$203,12,),"")</f>
        <v/>
      </c>
      <c r="AW83" s="80" t="str">
        <f>_xlfn.IFNA(VLOOKUP(AM83,Kopā!$A$4:$Q$203,13,),"")</f>
        <v/>
      </c>
      <c r="AX83" s="79" t="str">
        <f>_xlfn.IFNA(VLOOKUP(AM83,Kopā!$A$4:$Q$203,14,),"")</f>
        <v/>
      </c>
      <c r="AY83" s="80" t="str">
        <f>_xlfn.IFNA(VLOOKUP(AM83,Kopā!$A$4:$Q$203,15,),"")</f>
        <v/>
      </c>
      <c r="AZ83" s="81" t="str">
        <f>_xlfn.IFNA(VLOOKUP(AM83,Kopā!$A$4:$Q$203,16,),"")</f>
        <v/>
      </c>
      <c r="BA83" s="80" t="str">
        <f>_xlfn.IFNA(VLOOKUP(AM83,Kopā!$A$4:$Q$203,17,),"")</f>
        <v/>
      </c>
      <c r="BB83" s="26" t="str">
        <f t="shared" si="42"/>
        <v/>
      </c>
      <c r="BC83" s="26" t="str">
        <f t="shared" si="43"/>
        <v/>
      </c>
      <c r="BD83" s="69" t="str">
        <f t="shared" si="44"/>
        <v/>
      </c>
      <c r="BE83" s="26" t="e">
        <f>_xlfn.RANK.EQ(BB83,$BB$4:$BB$93,)+COUNTIF($BB$4:BB83,BB83)-1</f>
        <v>#VALUE!</v>
      </c>
    </row>
    <row r="84" spans="1:57" x14ac:dyDescent="0.25">
      <c r="A84" s="26">
        <v>81</v>
      </c>
      <c r="B84" s="37" t="str">
        <f t="shared" si="27"/>
        <v/>
      </c>
      <c r="C84" s="65" t="str">
        <f t="shared" si="28"/>
        <v/>
      </c>
      <c r="D84" s="65" t="str">
        <f t="shared" si="29"/>
        <v/>
      </c>
      <c r="E84" s="70" t="str">
        <f t="shared" si="30"/>
        <v/>
      </c>
      <c r="F84" s="71" t="str">
        <f t="shared" si="31"/>
        <v/>
      </c>
      <c r="G84" s="70" t="str">
        <f t="shared" si="32"/>
        <v/>
      </c>
      <c r="H84" s="71" t="str">
        <f t="shared" si="33"/>
        <v/>
      </c>
      <c r="I84" s="70" t="str">
        <f t="shared" si="34"/>
        <v/>
      </c>
      <c r="J84" s="71" t="str">
        <f t="shared" si="35"/>
        <v/>
      </c>
      <c r="K84" s="70" t="str">
        <f t="shared" si="36"/>
        <v/>
      </c>
      <c r="L84" s="71" t="str">
        <f t="shared" si="37"/>
        <v/>
      </c>
      <c r="M84" s="75" t="str">
        <f t="shared" si="38"/>
        <v/>
      </c>
      <c r="N84" s="71" t="str">
        <f t="shared" si="39"/>
        <v/>
      </c>
      <c r="O84" s="66" t="str">
        <f t="shared" si="40"/>
        <v/>
      </c>
      <c r="P84" s="4"/>
      <c r="Q84" s="74"/>
      <c r="AD84" s="26">
        <v>83</v>
      </c>
      <c r="AE84" s="26"/>
      <c r="AF84" s="26">
        <f>IF(Kopā!F84=$R$3,Kopā!A84,"")</f>
        <v>81</v>
      </c>
      <c r="AG84" s="26" t="str">
        <f>_xlfn.IFNA(VLOOKUP(AF84,Kopā!$A$4:$G$203,7,),"")</f>
        <v>Hm</v>
      </c>
      <c r="AH84" s="26" t="str">
        <f t="shared" si="24"/>
        <v/>
      </c>
      <c r="AI84" s="26" t="e" cm="1">
        <f t="array" ref="AI84">IFERROR(SMALL(IF((COUNTIF($AI$3:AI83, $AH$4:$AH$203)=0)*ISNUMBER($AH$4:$AH$203), $AH$4:$AH$203, "A"), 1),INDEX($AH$4:$AH$203, MATCH(SMALL(IF(ISTEXT($AH$4:$AH$203)*(COUNTIF(AI$3:$AI83,$AH$4:$AH$203)=0), COUNTIF($AH$4:$AH$203, "&lt;"&amp;$AH$4:$AH$203), ""),1),IF(ISTEXT($AH$4:$AH$203), COUNTIF($AH$4:$AH$203, "&lt;"&amp;$AH$4:$AH$203), ""), 0)))</f>
        <v>#NUM!</v>
      </c>
      <c r="AJ84" s="26"/>
      <c r="AK84" s="26"/>
      <c r="AL84" s="26" t="str">
        <f t="shared" si="25"/>
        <v/>
      </c>
      <c r="AM84" s="26" t="str">
        <f t="shared" si="41"/>
        <v/>
      </c>
      <c r="AN84" s="26">
        <v>81</v>
      </c>
      <c r="AO84" s="67" t="str">
        <f t="shared" si="26"/>
        <v/>
      </c>
      <c r="AP84" s="26" t="str">
        <f>_xlfn.IFNA(VLOOKUP(AM84,Kopā!$A$4:$Q$203,2,),"")</f>
        <v/>
      </c>
      <c r="AQ84" s="68" t="str">
        <f>_xlfn.IFNA(VLOOKUP(AM84,Kopā!$A$4:$Q$203,3,),"")</f>
        <v/>
      </c>
      <c r="AR84" s="79" t="str">
        <f>_xlfn.IFNA(VLOOKUP(AM84,Kopā!$A$4:$Q$203,8,),"")</f>
        <v/>
      </c>
      <c r="AS84" s="80" t="str">
        <f>_xlfn.IFNA(VLOOKUP(AM84,Kopā!$A$4:$Q$203,9,),"")</f>
        <v/>
      </c>
      <c r="AT84" s="79" t="str">
        <f>_xlfn.IFNA(VLOOKUP(AM84,Kopā!$A$4:$Q$203,10,),"")</f>
        <v/>
      </c>
      <c r="AU84" s="80" t="str">
        <f>_xlfn.IFNA(VLOOKUP(AM84,Kopā!$A$4:$Q$203,11,),"")</f>
        <v/>
      </c>
      <c r="AV84" s="79" t="str">
        <f>_xlfn.IFNA(VLOOKUP(AM84,Kopā!$A$4:$Q$203,12,),"")</f>
        <v/>
      </c>
      <c r="AW84" s="80" t="str">
        <f>_xlfn.IFNA(VLOOKUP(AM84,Kopā!$A$4:$Q$203,13,),"")</f>
        <v/>
      </c>
      <c r="AX84" s="79" t="str">
        <f>_xlfn.IFNA(VLOOKUP(AM84,Kopā!$A$4:$Q$203,14,),"")</f>
        <v/>
      </c>
      <c r="AY84" s="80" t="str">
        <f>_xlfn.IFNA(VLOOKUP(AM84,Kopā!$A$4:$Q$203,15,),"")</f>
        <v/>
      </c>
      <c r="AZ84" s="81" t="str">
        <f>_xlfn.IFNA(VLOOKUP(AM84,Kopā!$A$4:$Q$203,16,),"")</f>
        <v/>
      </c>
      <c r="BA84" s="80" t="str">
        <f>_xlfn.IFNA(VLOOKUP(AM84,Kopā!$A$4:$Q$203,17,),"")</f>
        <v/>
      </c>
      <c r="BB84" s="26" t="str">
        <f t="shared" si="42"/>
        <v/>
      </c>
      <c r="BC84" s="26" t="str">
        <f t="shared" si="43"/>
        <v/>
      </c>
      <c r="BD84" s="69" t="str">
        <f t="shared" si="44"/>
        <v/>
      </c>
      <c r="BE84" s="26" t="e">
        <f>_xlfn.RANK.EQ(BB84,$BB$4:$BB$93,)+COUNTIF($BB$4:BB84,BB84)-1</f>
        <v>#VALUE!</v>
      </c>
    </row>
    <row r="85" spans="1:57" x14ac:dyDescent="0.25">
      <c r="A85" s="26">
        <v>82</v>
      </c>
      <c r="B85" s="37" t="str">
        <f t="shared" si="27"/>
        <v/>
      </c>
      <c r="C85" s="65" t="str">
        <f t="shared" si="28"/>
        <v/>
      </c>
      <c r="D85" s="65" t="str">
        <f t="shared" si="29"/>
        <v/>
      </c>
      <c r="E85" s="70" t="str">
        <f t="shared" si="30"/>
        <v/>
      </c>
      <c r="F85" s="71" t="str">
        <f t="shared" si="31"/>
        <v/>
      </c>
      <c r="G85" s="70" t="str">
        <f t="shared" si="32"/>
        <v/>
      </c>
      <c r="H85" s="71" t="str">
        <f t="shared" si="33"/>
        <v/>
      </c>
      <c r="I85" s="70" t="str">
        <f t="shared" si="34"/>
        <v/>
      </c>
      <c r="J85" s="71" t="str">
        <f t="shared" si="35"/>
        <v/>
      </c>
      <c r="K85" s="70" t="str">
        <f t="shared" si="36"/>
        <v/>
      </c>
      <c r="L85" s="71" t="str">
        <f t="shared" si="37"/>
        <v/>
      </c>
      <c r="M85" s="75" t="str">
        <f t="shared" si="38"/>
        <v/>
      </c>
      <c r="N85" s="71" t="str">
        <f t="shared" si="39"/>
        <v/>
      </c>
      <c r="O85" s="66" t="str">
        <f t="shared" si="40"/>
        <v/>
      </c>
      <c r="P85" s="4"/>
      <c r="Q85" s="74"/>
      <c r="AD85" s="26">
        <v>84</v>
      </c>
      <c r="AE85" s="26"/>
      <c r="AF85" s="26" t="str">
        <f>IF(Kopā!F85=$R$3,Kopā!A85,"")</f>
        <v/>
      </c>
      <c r="AG85" s="26" t="str">
        <f>_xlfn.IFNA(VLOOKUP(AF85,Kopā!$A$4:$G$203,7,),"")</f>
        <v/>
      </c>
      <c r="AH85" s="26" t="str">
        <f t="shared" si="24"/>
        <v/>
      </c>
      <c r="AI85" s="26" t="e" cm="1">
        <f t="array" ref="AI85">IFERROR(SMALL(IF((COUNTIF($AI$3:AI84, $AH$4:$AH$203)=0)*ISNUMBER($AH$4:$AH$203), $AH$4:$AH$203, "A"), 1),INDEX($AH$4:$AH$203, MATCH(SMALL(IF(ISTEXT($AH$4:$AH$203)*(COUNTIF(AI$3:$AI84,$AH$4:$AH$203)=0), COUNTIF($AH$4:$AH$203, "&lt;"&amp;$AH$4:$AH$203), ""),1),IF(ISTEXT($AH$4:$AH$203), COUNTIF($AH$4:$AH$203, "&lt;"&amp;$AH$4:$AH$203), ""), 0)))</f>
        <v>#NUM!</v>
      </c>
      <c r="AJ85" s="26"/>
      <c r="AK85" s="26"/>
      <c r="AL85" s="26" t="str">
        <f t="shared" si="25"/>
        <v/>
      </c>
      <c r="AM85" s="26" t="str">
        <f t="shared" si="41"/>
        <v/>
      </c>
      <c r="AN85" s="26">
        <v>82</v>
      </c>
      <c r="AO85" s="67" t="str">
        <f t="shared" si="26"/>
        <v/>
      </c>
      <c r="AP85" s="26" t="str">
        <f>_xlfn.IFNA(VLOOKUP(AM85,Kopā!$A$4:$Q$203,2,),"")</f>
        <v/>
      </c>
      <c r="AQ85" s="68" t="str">
        <f>_xlfn.IFNA(VLOOKUP(AM85,Kopā!$A$4:$Q$203,3,),"")</f>
        <v/>
      </c>
      <c r="AR85" s="79" t="str">
        <f>_xlfn.IFNA(VLOOKUP(AM85,Kopā!$A$4:$Q$203,8,),"")</f>
        <v/>
      </c>
      <c r="AS85" s="80" t="str">
        <f>_xlfn.IFNA(VLOOKUP(AM85,Kopā!$A$4:$Q$203,9,),"")</f>
        <v/>
      </c>
      <c r="AT85" s="79" t="str">
        <f>_xlfn.IFNA(VLOOKUP(AM85,Kopā!$A$4:$Q$203,10,),"")</f>
        <v/>
      </c>
      <c r="AU85" s="80" t="str">
        <f>_xlfn.IFNA(VLOOKUP(AM85,Kopā!$A$4:$Q$203,11,),"")</f>
        <v/>
      </c>
      <c r="AV85" s="79" t="str">
        <f>_xlfn.IFNA(VLOOKUP(AM85,Kopā!$A$4:$Q$203,12,),"")</f>
        <v/>
      </c>
      <c r="AW85" s="80" t="str">
        <f>_xlfn.IFNA(VLOOKUP(AM85,Kopā!$A$4:$Q$203,13,),"")</f>
        <v/>
      </c>
      <c r="AX85" s="79" t="str">
        <f>_xlfn.IFNA(VLOOKUP(AM85,Kopā!$A$4:$Q$203,14,),"")</f>
        <v/>
      </c>
      <c r="AY85" s="80" t="str">
        <f>_xlfn.IFNA(VLOOKUP(AM85,Kopā!$A$4:$Q$203,15,),"")</f>
        <v/>
      </c>
      <c r="AZ85" s="81" t="str">
        <f>_xlfn.IFNA(VLOOKUP(AM85,Kopā!$A$4:$Q$203,16,),"")</f>
        <v/>
      </c>
      <c r="BA85" s="80" t="str">
        <f>_xlfn.IFNA(VLOOKUP(AM85,Kopā!$A$4:$Q$203,17,),"")</f>
        <v/>
      </c>
      <c r="BB85" s="26" t="str">
        <f t="shared" si="42"/>
        <v/>
      </c>
      <c r="BC85" s="26" t="str">
        <f t="shared" si="43"/>
        <v/>
      </c>
      <c r="BD85" s="69" t="str">
        <f t="shared" si="44"/>
        <v/>
      </c>
      <c r="BE85" s="26" t="e">
        <f>_xlfn.RANK.EQ(BB85,$BB$4:$BB$93,)+COUNTIF($BB$4:BB85,BB85)-1</f>
        <v>#VALUE!</v>
      </c>
    </row>
    <row r="86" spans="1:57" x14ac:dyDescent="0.25">
      <c r="A86" s="26">
        <v>83</v>
      </c>
      <c r="B86" s="37" t="str">
        <f t="shared" si="27"/>
        <v/>
      </c>
      <c r="C86" s="65" t="str">
        <f t="shared" si="28"/>
        <v/>
      </c>
      <c r="D86" s="65" t="str">
        <f t="shared" si="29"/>
        <v/>
      </c>
      <c r="E86" s="70" t="str">
        <f t="shared" si="30"/>
        <v/>
      </c>
      <c r="F86" s="71" t="str">
        <f t="shared" si="31"/>
        <v/>
      </c>
      <c r="G86" s="70" t="str">
        <f t="shared" si="32"/>
        <v/>
      </c>
      <c r="H86" s="71" t="str">
        <f t="shared" si="33"/>
        <v/>
      </c>
      <c r="I86" s="70" t="str">
        <f t="shared" si="34"/>
        <v/>
      </c>
      <c r="J86" s="71" t="str">
        <f t="shared" si="35"/>
        <v/>
      </c>
      <c r="K86" s="70" t="str">
        <f t="shared" si="36"/>
        <v/>
      </c>
      <c r="L86" s="71" t="str">
        <f t="shared" si="37"/>
        <v/>
      </c>
      <c r="M86" s="75" t="str">
        <f t="shared" si="38"/>
        <v/>
      </c>
      <c r="N86" s="71" t="str">
        <f t="shared" si="39"/>
        <v/>
      </c>
      <c r="O86" s="66" t="str">
        <f t="shared" si="40"/>
        <v/>
      </c>
      <c r="P86" s="4"/>
      <c r="Q86" s="74"/>
      <c r="AD86" s="26">
        <v>85</v>
      </c>
      <c r="AE86" s="26"/>
      <c r="AF86" s="26" t="str">
        <f>IF(Kopā!F86=$R$3,Kopā!A86,"")</f>
        <v/>
      </c>
      <c r="AG86" s="26" t="str">
        <f>_xlfn.IFNA(VLOOKUP(AF86,Kopā!$A$4:$G$203,7,),"")</f>
        <v/>
      </c>
      <c r="AH86" s="26" t="str">
        <f t="shared" si="24"/>
        <v/>
      </c>
      <c r="AI86" s="26" t="e" cm="1">
        <f t="array" ref="AI86">IFERROR(SMALL(IF((COUNTIF($AI$3:AI85, $AH$4:$AH$203)=0)*ISNUMBER($AH$4:$AH$203), $AH$4:$AH$203, "A"), 1),INDEX($AH$4:$AH$203, MATCH(SMALL(IF(ISTEXT($AH$4:$AH$203)*(COUNTIF(AI$3:$AI85,$AH$4:$AH$203)=0), COUNTIF($AH$4:$AH$203, "&lt;"&amp;$AH$4:$AH$203), ""),1),IF(ISTEXT($AH$4:$AH$203), COUNTIF($AH$4:$AH$203, "&lt;"&amp;$AH$4:$AH$203), ""), 0)))</f>
        <v>#NUM!</v>
      </c>
      <c r="AJ86" s="26"/>
      <c r="AK86" s="26"/>
      <c r="AL86" s="26" t="str">
        <f t="shared" si="25"/>
        <v/>
      </c>
      <c r="AM86" s="26" t="str">
        <f t="shared" si="41"/>
        <v/>
      </c>
      <c r="AN86" s="26">
        <v>83</v>
      </c>
      <c r="AO86" s="67" t="str">
        <f t="shared" si="26"/>
        <v/>
      </c>
      <c r="AP86" s="26" t="str">
        <f>_xlfn.IFNA(VLOOKUP(AM86,Kopā!$A$4:$Q$203,2,),"")</f>
        <v/>
      </c>
      <c r="AQ86" s="68" t="str">
        <f>_xlfn.IFNA(VLOOKUP(AM86,Kopā!$A$4:$Q$203,3,),"")</f>
        <v/>
      </c>
      <c r="AR86" s="79" t="str">
        <f>_xlfn.IFNA(VLOOKUP(AM86,Kopā!$A$4:$Q$203,8,),"")</f>
        <v/>
      </c>
      <c r="AS86" s="80" t="str">
        <f>_xlfn.IFNA(VLOOKUP(AM86,Kopā!$A$4:$Q$203,9,),"")</f>
        <v/>
      </c>
      <c r="AT86" s="79" t="str">
        <f>_xlfn.IFNA(VLOOKUP(AM86,Kopā!$A$4:$Q$203,10,),"")</f>
        <v/>
      </c>
      <c r="AU86" s="80" t="str">
        <f>_xlfn.IFNA(VLOOKUP(AM86,Kopā!$A$4:$Q$203,11,),"")</f>
        <v/>
      </c>
      <c r="AV86" s="79" t="str">
        <f>_xlfn.IFNA(VLOOKUP(AM86,Kopā!$A$4:$Q$203,12,),"")</f>
        <v/>
      </c>
      <c r="AW86" s="80" t="str">
        <f>_xlfn.IFNA(VLOOKUP(AM86,Kopā!$A$4:$Q$203,13,),"")</f>
        <v/>
      </c>
      <c r="AX86" s="79" t="str">
        <f>_xlfn.IFNA(VLOOKUP(AM86,Kopā!$A$4:$Q$203,14,),"")</f>
        <v/>
      </c>
      <c r="AY86" s="80" t="str">
        <f>_xlfn.IFNA(VLOOKUP(AM86,Kopā!$A$4:$Q$203,15,),"")</f>
        <v/>
      </c>
      <c r="AZ86" s="81" t="str">
        <f>_xlfn.IFNA(VLOOKUP(AM86,Kopā!$A$4:$Q$203,16,),"")</f>
        <v/>
      </c>
      <c r="BA86" s="80" t="str">
        <f>_xlfn.IFNA(VLOOKUP(AM86,Kopā!$A$4:$Q$203,17,),"")</f>
        <v/>
      </c>
      <c r="BB86" s="26" t="str">
        <f t="shared" si="42"/>
        <v/>
      </c>
      <c r="BC86" s="26" t="str">
        <f t="shared" si="43"/>
        <v/>
      </c>
      <c r="BD86" s="69" t="str">
        <f t="shared" si="44"/>
        <v/>
      </c>
      <c r="BE86" s="26" t="e">
        <f>_xlfn.RANK.EQ(BB86,$BB$4:$BB$93,)+COUNTIF($BB$4:BB86,BB86)-1</f>
        <v>#VALUE!</v>
      </c>
    </row>
    <row r="87" spans="1:57" x14ac:dyDescent="0.25">
      <c r="A87" s="26">
        <v>84</v>
      </c>
      <c r="B87" s="37" t="str">
        <f t="shared" si="27"/>
        <v/>
      </c>
      <c r="C87" s="65" t="str">
        <f t="shared" si="28"/>
        <v/>
      </c>
      <c r="D87" s="65" t="str">
        <f t="shared" si="29"/>
        <v/>
      </c>
      <c r="E87" s="70" t="str">
        <f t="shared" si="30"/>
        <v/>
      </c>
      <c r="F87" s="71" t="str">
        <f t="shared" si="31"/>
        <v/>
      </c>
      <c r="G87" s="70" t="str">
        <f t="shared" si="32"/>
        <v/>
      </c>
      <c r="H87" s="71" t="str">
        <f t="shared" si="33"/>
        <v/>
      </c>
      <c r="I87" s="70" t="str">
        <f t="shared" si="34"/>
        <v/>
      </c>
      <c r="J87" s="71" t="str">
        <f t="shared" si="35"/>
        <v/>
      </c>
      <c r="K87" s="70" t="str">
        <f t="shared" si="36"/>
        <v/>
      </c>
      <c r="L87" s="71" t="str">
        <f t="shared" si="37"/>
        <v/>
      </c>
      <c r="M87" s="75" t="str">
        <f t="shared" si="38"/>
        <v/>
      </c>
      <c r="N87" s="71" t="str">
        <f t="shared" si="39"/>
        <v/>
      </c>
      <c r="O87" s="66" t="str">
        <f t="shared" si="40"/>
        <v/>
      </c>
      <c r="P87" s="4"/>
      <c r="Q87" s="74"/>
      <c r="AD87" s="26">
        <v>86</v>
      </c>
      <c r="AE87" s="26"/>
      <c r="AF87" s="26">
        <f>IF(Kopā!F87=$R$3,Kopā!A87,"")</f>
        <v>84</v>
      </c>
      <c r="AG87" s="26" t="str">
        <f>_xlfn.IFNA(VLOOKUP(AF87,Kopā!$A$4:$G$203,7,),"")</f>
        <v>H</v>
      </c>
      <c r="AH87" s="26" t="str">
        <f t="shared" si="24"/>
        <v/>
      </c>
      <c r="AI87" s="26" t="e" cm="1">
        <f t="array" ref="AI87">IFERROR(SMALL(IF((COUNTIF($AI$3:AI86, $AH$4:$AH$203)=0)*ISNUMBER($AH$4:$AH$203), $AH$4:$AH$203, "A"), 1),INDEX($AH$4:$AH$203, MATCH(SMALL(IF(ISTEXT($AH$4:$AH$203)*(COUNTIF(AI$3:$AI86,$AH$4:$AH$203)=0), COUNTIF($AH$4:$AH$203, "&lt;"&amp;$AH$4:$AH$203), ""),1),IF(ISTEXT($AH$4:$AH$203), COUNTIF($AH$4:$AH$203, "&lt;"&amp;$AH$4:$AH$203), ""), 0)))</f>
        <v>#NUM!</v>
      </c>
      <c r="AJ87" s="26"/>
      <c r="AK87" s="26"/>
      <c r="AL87" s="26" t="str">
        <f t="shared" si="25"/>
        <v/>
      </c>
      <c r="AM87" s="26" t="str">
        <f t="shared" si="41"/>
        <v/>
      </c>
      <c r="AN87" s="26">
        <v>84</v>
      </c>
      <c r="AO87" s="67" t="str">
        <f t="shared" si="26"/>
        <v/>
      </c>
      <c r="AP87" s="26" t="str">
        <f>_xlfn.IFNA(VLOOKUP(AM87,Kopā!$A$4:$Q$203,2,),"")</f>
        <v/>
      </c>
      <c r="AQ87" s="68" t="str">
        <f>_xlfn.IFNA(VLOOKUP(AM87,Kopā!$A$4:$Q$203,3,),"")</f>
        <v/>
      </c>
      <c r="AR87" s="79" t="str">
        <f>_xlfn.IFNA(VLOOKUP(AM87,Kopā!$A$4:$Q$203,8,),"")</f>
        <v/>
      </c>
      <c r="AS87" s="80" t="str">
        <f>_xlfn.IFNA(VLOOKUP(AM87,Kopā!$A$4:$Q$203,9,),"")</f>
        <v/>
      </c>
      <c r="AT87" s="79" t="str">
        <f>_xlfn.IFNA(VLOOKUP(AM87,Kopā!$A$4:$Q$203,10,),"")</f>
        <v/>
      </c>
      <c r="AU87" s="80" t="str">
        <f>_xlfn.IFNA(VLOOKUP(AM87,Kopā!$A$4:$Q$203,11,),"")</f>
        <v/>
      </c>
      <c r="AV87" s="79" t="str">
        <f>_xlfn.IFNA(VLOOKUP(AM87,Kopā!$A$4:$Q$203,12,),"")</f>
        <v/>
      </c>
      <c r="AW87" s="80" t="str">
        <f>_xlfn.IFNA(VLOOKUP(AM87,Kopā!$A$4:$Q$203,13,),"")</f>
        <v/>
      </c>
      <c r="AX87" s="79" t="str">
        <f>_xlfn.IFNA(VLOOKUP(AM87,Kopā!$A$4:$Q$203,14,),"")</f>
        <v/>
      </c>
      <c r="AY87" s="80" t="str">
        <f>_xlfn.IFNA(VLOOKUP(AM87,Kopā!$A$4:$Q$203,15,),"")</f>
        <v/>
      </c>
      <c r="AZ87" s="81" t="str">
        <f>_xlfn.IFNA(VLOOKUP(AM87,Kopā!$A$4:$Q$203,16,),"")</f>
        <v/>
      </c>
      <c r="BA87" s="80" t="str">
        <f>_xlfn.IFNA(VLOOKUP(AM87,Kopā!$A$4:$Q$203,17,),"")</f>
        <v/>
      </c>
      <c r="BB87" s="26" t="str">
        <f t="shared" si="42"/>
        <v/>
      </c>
      <c r="BC87" s="26" t="str">
        <f t="shared" si="43"/>
        <v/>
      </c>
      <c r="BD87" s="69" t="str">
        <f t="shared" si="44"/>
        <v/>
      </c>
      <c r="BE87" s="26" t="e">
        <f>_xlfn.RANK.EQ(BB87,$BB$4:$BB$93,)+COUNTIF($BB$4:BB87,BB87)-1</f>
        <v>#VALUE!</v>
      </c>
    </row>
    <row r="88" spans="1:57" x14ac:dyDescent="0.25">
      <c r="A88" s="26">
        <v>85</v>
      </c>
      <c r="B88" s="37" t="str">
        <f t="shared" si="27"/>
        <v/>
      </c>
      <c r="C88" s="65" t="str">
        <f t="shared" si="28"/>
        <v/>
      </c>
      <c r="D88" s="65" t="str">
        <f t="shared" si="29"/>
        <v/>
      </c>
      <c r="E88" s="70" t="str">
        <f t="shared" si="30"/>
        <v/>
      </c>
      <c r="F88" s="71" t="str">
        <f t="shared" si="31"/>
        <v/>
      </c>
      <c r="G88" s="70" t="str">
        <f t="shared" si="32"/>
        <v/>
      </c>
      <c r="H88" s="71" t="str">
        <f t="shared" si="33"/>
        <v/>
      </c>
      <c r="I88" s="70" t="str">
        <f t="shared" si="34"/>
        <v/>
      </c>
      <c r="J88" s="71" t="str">
        <f t="shared" si="35"/>
        <v/>
      </c>
      <c r="K88" s="70" t="str">
        <f t="shared" si="36"/>
        <v/>
      </c>
      <c r="L88" s="71" t="str">
        <f t="shared" si="37"/>
        <v/>
      </c>
      <c r="M88" s="75" t="str">
        <f t="shared" si="38"/>
        <v/>
      </c>
      <c r="N88" s="71" t="str">
        <f t="shared" si="39"/>
        <v/>
      </c>
      <c r="O88" s="66" t="str">
        <f t="shared" si="40"/>
        <v/>
      </c>
      <c r="P88" s="4"/>
      <c r="Q88" s="74"/>
      <c r="AD88" s="26">
        <v>87</v>
      </c>
      <c r="AE88" s="26"/>
      <c r="AF88" s="26" t="str">
        <f>IF(Kopā!F88=$R$3,Kopā!A88,"")</f>
        <v/>
      </c>
      <c r="AG88" s="26" t="str">
        <f>_xlfn.IFNA(VLOOKUP(AF88,Kopā!$A$4:$G$203,7,),"")</f>
        <v/>
      </c>
      <c r="AH88" s="26" t="str">
        <f t="shared" si="24"/>
        <v/>
      </c>
      <c r="AI88" s="26" t="e" cm="1">
        <f t="array" ref="AI88">IFERROR(SMALL(IF((COUNTIF($AI$3:AI87, $AH$4:$AH$203)=0)*ISNUMBER($AH$4:$AH$203), $AH$4:$AH$203, "A"), 1),INDEX($AH$4:$AH$203, MATCH(SMALL(IF(ISTEXT($AH$4:$AH$203)*(COUNTIF(AI$3:$AI87,$AH$4:$AH$203)=0), COUNTIF($AH$4:$AH$203, "&lt;"&amp;$AH$4:$AH$203), ""),1),IF(ISTEXT($AH$4:$AH$203), COUNTIF($AH$4:$AH$203, "&lt;"&amp;$AH$4:$AH$203), ""), 0)))</f>
        <v>#NUM!</v>
      </c>
      <c r="AJ88" s="26"/>
      <c r="AK88" s="26"/>
      <c r="AL88" s="26" t="str">
        <f t="shared" si="25"/>
        <v/>
      </c>
      <c r="AM88" s="26" t="str">
        <f t="shared" si="41"/>
        <v/>
      </c>
      <c r="AN88" s="26">
        <v>85</v>
      </c>
      <c r="AO88" s="67" t="str">
        <f t="shared" si="26"/>
        <v/>
      </c>
      <c r="AP88" s="26" t="str">
        <f>_xlfn.IFNA(VLOOKUP(AM88,Kopā!$A$4:$Q$203,2,),"")</f>
        <v/>
      </c>
      <c r="AQ88" s="68" t="str">
        <f>_xlfn.IFNA(VLOOKUP(AM88,Kopā!$A$4:$Q$203,3,),"")</f>
        <v/>
      </c>
      <c r="AR88" s="79" t="str">
        <f>_xlfn.IFNA(VLOOKUP(AM88,Kopā!$A$4:$Q$203,8,),"")</f>
        <v/>
      </c>
      <c r="AS88" s="80" t="str">
        <f>_xlfn.IFNA(VLOOKUP(AM88,Kopā!$A$4:$Q$203,9,),"")</f>
        <v/>
      </c>
      <c r="AT88" s="79" t="str">
        <f>_xlfn.IFNA(VLOOKUP(AM88,Kopā!$A$4:$Q$203,10,),"")</f>
        <v/>
      </c>
      <c r="AU88" s="80" t="str">
        <f>_xlfn.IFNA(VLOOKUP(AM88,Kopā!$A$4:$Q$203,11,),"")</f>
        <v/>
      </c>
      <c r="AV88" s="79" t="str">
        <f>_xlfn.IFNA(VLOOKUP(AM88,Kopā!$A$4:$Q$203,12,),"")</f>
        <v/>
      </c>
      <c r="AW88" s="80" t="str">
        <f>_xlfn.IFNA(VLOOKUP(AM88,Kopā!$A$4:$Q$203,13,),"")</f>
        <v/>
      </c>
      <c r="AX88" s="79" t="str">
        <f>_xlfn.IFNA(VLOOKUP(AM88,Kopā!$A$4:$Q$203,14,),"")</f>
        <v/>
      </c>
      <c r="AY88" s="80" t="str">
        <f>_xlfn.IFNA(VLOOKUP(AM88,Kopā!$A$4:$Q$203,15,),"")</f>
        <v/>
      </c>
      <c r="AZ88" s="81" t="str">
        <f>_xlfn.IFNA(VLOOKUP(AM88,Kopā!$A$4:$Q$203,16,),"")</f>
        <v/>
      </c>
      <c r="BA88" s="80" t="str">
        <f>_xlfn.IFNA(VLOOKUP(AM88,Kopā!$A$4:$Q$203,17,),"")</f>
        <v/>
      </c>
      <c r="BB88" s="26" t="str">
        <f t="shared" si="42"/>
        <v/>
      </c>
      <c r="BC88" s="26" t="str">
        <f t="shared" si="43"/>
        <v/>
      </c>
      <c r="BD88" s="69" t="str">
        <f t="shared" si="44"/>
        <v/>
      </c>
      <c r="BE88" s="26" t="e">
        <f>_xlfn.RANK.EQ(BB88,$BB$4:$BB$93,)+COUNTIF($BB$4:BB88,BB88)-1</f>
        <v>#VALUE!</v>
      </c>
    </row>
    <row r="89" spans="1:57" x14ac:dyDescent="0.25">
      <c r="A89" s="26">
        <v>86</v>
      </c>
      <c r="B89" s="37" t="str">
        <f t="shared" si="27"/>
        <v/>
      </c>
      <c r="C89" s="65" t="str">
        <f t="shared" si="28"/>
        <v/>
      </c>
      <c r="D89" s="65" t="str">
        <f t="shared" si="29"/>
        <v/>
      </c>
      <c r="E89" s="70" t="str">
        <f t="shared" si="30"/>
        <v/>
      </c>
      <c r="F89" s="71" t="str">
        <f t="shared" si="31"/>
        <v/>
      </c>
      <c r="G89" s="70" t="str">
        <f t="shared" si="32"/>
        <v/>
      </c>
      <c r="H89" s="71" t="str">
        <f t="shared" si="33"/>
        <v/>
      </c>
      <c r="I89" s="70" t="str">
        <f t="shared" si="34"/>
        <v/>
      </c>
      <c r="J89" s="71" t="str">
        <f t="shared" si="35"/>
        <v/>
      </c>
      <c r="K89" s="70" t="str">
        <f t="shared" si="36"/>
        <v/>
      </c>
      <c r="L89" s="71" t="str">
        <f t="shared" si="37"/>
        <v/>
      </c>
      <c r="M89" s="75" t="str">
        <f t="shared" si="38"/>
        <v/>
      </c>
      <c r="N89" s="71" t="str">
        <f t="shared" si="39"/>
        <v/>
      </c>
      <c r="O89" s="66" t="str">
        <f t="shared" si="40"/>
        <v/>
      </c>
      <c r="P89" s="4"/>
      <c r="Q89" s="74"/>
      <c r="AD89" s="26">
        <v>88</v>
      </c>
      <c r="AE89" s="26"/>
      <c r="AF89" s="26">
        <f>IF(Kopā!F89=$R$3,Kopā!A89,"")</f>
        <v>86</v>
      </c>
      <c r="AG89" s="26" t="str">
        <f>_xlfn.IFNA(VLOOKUP(AF89,Kopā!$A$4:$G$203,7,),"")</f>
        <v>H</v>
      </c>
      <c r="AH89" s="26" t="str">
        <f t="shared" si="24"/>
        <v/>
      </c>
      <c r="AI89" s="26" t="e" cm="1">
        <f t="array" ref="AI89">IFERROR(SMALL(IF((COUNTIF($AI$3:AI88, $AH$4:$AH$203)=0)*ISNUMBER($AH$4:$AH$203), $AH$4:$AH$203, "A"), 1),INDEX($AH$4:$AH$203, MATCH(SMALL(IF(ISTEXT($AH$4:$AH$203)*(COUNTIF(AI$3:$AI88,$AH$4:$AH$203)=0), COUNTIF($AH$4:$AH$203, "&lt;"&amp;$AH$4:$AH$203), ""),1),IF(ISTEXT($AH$4:$AH$203), COUNTIF($AH$4:$AH$203, "&lt;"&amp;$AH$4:$AH$203), ""), 0)))</f>
        <v>#NUM!</v>
      </c>
      <c r="AJ89" s="26"/>
      <c r="AK89" s="26"/>
      <c r="AL89" s="26" t="str">
        <f t="shared" si="25"/>
        <v/>
      </c>
      <c r="AM89" s="26" t="str">
        <f t="shared" si="41"/>
        <v/>
      </c>
      <c r="AN89" s="26">
        <v>86</v>
      </c>
      <c r="AO89" s="67" t="str">
        <f t="shared" si="26"/>
        <v/>
      </c>
      <c r="AP89" s="26" t="str">
        <f>_xlfn.IFNA(VLOOKUP(AM89,Kopā!$A$4:$Q$203,2,),"")</f>
        <v/>
      </c>
      <c r="AQ89" s="68" t="str">
        <f>_xlfn.IFNA(VLOOKUP(AM89,Kopā!$A$4:$Q$203,3,),"")</f>
        <v/>
      </c>
      <c r="AR89" s="79" t="str">
        <f>_xlfn.IFNA(VLOOKUP(AM89,Kopā!$A$4:$Q$203,8,),"")</f>
        <v/>
      </c>
      <c r="AS89" s="80" t="str">
        <f>_xlfn.IFNA(VLOOKUP(AM89,Kopā!$A$4:$Q$203,9,),"")</f>
        <v/>
      </c>
      <c r="AT89" s="79" t="str">
        <f>_xlfn.IFNA(VLOOKUP(AM89,Kopā!$A$4:$Q$203,10,),"")</f>
        <v/>
      </c>
      <c r="AU89" s="80" t="str">
        <f>_xlfn.IFNA(VLOOKUP(AM89,Kopā!$A$4:$Q$203,11,),"")</f>
        <v/>
      </c>
      <c r="AV89" s="79" t="str">
        <f>_xlfn.IFNA(VLOOKUP(AM89,Kopā!$A$4:$Q$203,12,),"")</f>
        <v/>
      </c>
      <c r="AW89" s="80" t="str">
        <f>_xlfn.IFNA(VLOOKUP(AM89,Kopā!$A$4:$Q$203,13,),"")</f>
        <v/>
      </c>
      <c r="AX89" s="79" t="str">
        <f>_xlfn.IFNA(VLOOKUP(AM89,Kopā!$A$4:$Q$203,14,),"")</f>
        <v/>
      </c>
      <c r="AY89" s="80" t="str">
        <f>_xlfn.IFNA(VLOOKUP(AM89,Kopā!$A$4:$Q$203,15,),"")</f>
        <v/>
      </c>
      <c r="AZ89" s="81" t="str">
        <f>_xlfn.IFNA(VLOOKUP(AM89,Kopā!$A$4:$Q$203,16,),"")</f>
        <v/>
      </c>
      <c r="BA89" s="80" t="str">
        <f>_xlfn.IFNA(VLOOKUP(AM89,Kopā!$A$4:$Q$203,17,),"")</f>
        <v/>
      </c>
      <c r="BB89" s="26" t="str">
        <f t="shared" si="42"/>
        <v/>
      </c>
      <c r="BC89" s="26" t="str">
        <f t="shared" si="43"/>
        <v/>
      </c>
      <c r="BD89" s="69" t="str">
        <f t="shared" si="44"/>
        <v/>
      </c>
      <c r="BE89" s="26" t="e">
        <f>_xlfn.RANK.EQ(BB89,$BB$4:$BB$93,)+COUNTIF($BB$4:BB89,BB89)-1</f>
        <v>#VALUE!</v>
      </c>
    </row>
    <row r="90" spans="1:57" x14ac:dyDescent="0.25">
      <c r="A90" s="26">
        <v>87</v>
      </c>
      <c r="B90" s="37" t="str">
        <f t="shared" si="27"/>
        <v/>
      </c>
      <c r="C90" s="65" t="str">
        <f t="shared" si="28"/>
        <v/>
      </c>
      <c r="D90" s="65" t="str">
        <f t="shared" si="29"/>
        <v/>
      </c>
      <c r="E90" s="70" t="str">
        <f t="shared" si="30"/>
        <v/>
      </c>
      <c r="F90" s="71" t="str">
        <f t="shared" si="31"/>
        <v/>
      </c>
      <c r="G90" s="70" t="str">
        <f t="shared" si="32"/>
        <v/>
      </c>
      <c r="H90" s="71" t="str">
        <f t="shared" si="33"/>
        <v/>
      </c>
      <c r="I90" s="70" t="str">
        <f t="shared" si="34"/>
        <v/>
      </c>
      <c r="J90" s="71" t="str">
        <f t="shared" si="35"/>
        <v/>
      </c>
      <c r="K90" s="70" t="str">
        <f t="shared" si="36"/>
        <v/>
      </c>
      <c r="L90" s="71" t="str">
        <f t="shared" si="37"/>
        <v/>
      </c>
      <c r="M90" s="75" t="str">
        <f t="shared" si="38"/>
        <v/>
      </c>
      <c r="N90" s="71" t="str">
        <f t="shared" si="39"/>
        <v/>
      </c>
      <c r="O90" s="66" t="str">
        <f t="shared" si="40"/>
        <v/>
      </c>
      <c r="P90" s="4"/>
      <c r="Q90" s="74"/>
      <c r="AD90" s="26">
        <v>89</v>
      </c>
      <c r="AE90" s="26"/>
      <c r="AF90" s="26" t="str">
        <f>IF(Kopā!F90=$R$3,Kopā!A90,"")</f>
        <v/>
      </c>
      <c r="AG90" s="26" t="str">
        <f>_xlfn.IFNA(VLOOKUP(AF90,Kopā!$A$4:$G$203,7,),"")</f>
        <v/>
      </c>
      <c r="AH90" s="26" t="str">
        <f t="shared" si="24"/>
        <v/>
      </c>
      <c r="AI90" s="26" t="e" cm="1">
        <f t="array" ref="AI90">IFERROR(SMALL(IF((COUNTIF($AI$3:AI89, $AH$4:$AH$203)=0)*ISNUMBER($AH$4:$AH$203), $AH$4:$AH$203, "A"), 1),INDEX($AH$4:$AH$203, MATCH(SMALL(IF(ISTEXT($AH$4:$AH$203)*(COUNTIF(AI$3:$AI89,$AH$4:$AH$203)=0), COUNTIF($AH$4:$AH$203, "&lt;"&amp;$AH$4:$AH$203), ""),1),IF(ISTEXT($AH$4:$AH$203), COUNTIF($AH$4:$AH$203, "&lt;"&amp;$AH$4:$AH$203), ""), 0)))</f>
        <v>#NUM!</v>
      </c>
      <c r="AJ90" s="26"/>
      <c r="AK90" s="26"/>
      <c r="AL90" s="26" t="str">
        <f t="shared" si="25"/>
        <v/>
      </c>
      <c r="AM90" s="26" t="str">
        <f t="shared" si="41"/>
        <v/>
      </c>
      <c r="AN90" s="26">
        <v>87</v>
      </c>
      <c r="AO90" s="67" t="str">
        <f t="shared" si="26"/>
        <v/>
      </c>
      <c r="AP90" s="26" t="str">
        <f>_xlfn.IFNA(VLOOKUP(AM90,Kopā!$A$4:$Q$203,2,),"")</f>
        <v/>
      </c>
      <c r="AQ90" s="68" t="str">
        <f>_xlfn.IFNA(VLOOKUP(AM90,Kopā!$A$4:$Q$203,3,),"")</f>
        <v/>
      </c>
      <c r="AR90" s="79" t="str">
        <f>_xlfn.IFNA(VLOOKUP(AM90,Kopā!$A$4:$Q$203,8,),"")</f>
        <v/>
      </c>
      <c r="AS90" s="80" t="str">
        <f>_xlfn.IFNA(VLOOKUP(AM90,Kopā!$A$4:$Q$203,9,),"")</f>
        <v/>
      </c>
      <c r="AT90" s="79" t="str">
        <f>_xlfn.IFNA(VLOOKUP(AM90,Kopā!$A$4:$Q$203,10,),"")</f>
        <v/>
      </c>
      <c r="AU90" s="80" t="str">
        <f>_xlfn.IFNA(VLOOKUP(AM90,Kopā!$A$4:$Q$203,11,),"")</f>
        <v/>
      </c>
      <c r="AV90" s="79" t="str">
        <f>_xlfn.IFNA(VLOOKUP(AM90,Kopā!$A$4:$Q$203,12,),"")</f>
        <v/>
      </c>
      <c r="AW90" s="80" t="str">
        <f>_xlfn.IFNA(VLOOKUP(AM90,Kopā!$A$4:$Q$203,13,),"")</f>
        <v/>
      </c>
      <c r="AX90" s="79" t="str">
        <f>_xlfn.IFNA(VLOOKUP(AM90,Kopā!$A$4:$Q$203,14,),"")</f>
        <v/>
      </c>
      <c r="AY90" s="80" t="str">
        <f>_xlfn.IFNA(VLOOKUP(AM90,Kopā!$A$4:$Q$203,15,),"")</f>
        <v/>
      </c>
      <c r="AZ90" s="81" t="str">
        <f>_xlfn.IFNA(VLOOKUP(AM90,Kopā!$A$4:$Q$203,16,),"")</f>
        <v/>
      </c>
      <c r="BA90" s="80" t="str">
        <f>_xlfn.IFNA(VLOOKUP(AM90,Kopā!$A$4:$Q$203,17,),"")</f>
        <v/>
      </c>
      <c r="BB90" s="26" t="str">
        <f t="shared" si="42"/>
        <v/>
      </c>
      <c r="BC90" s="26" t="str">
        <f t="shared" si="43"/>
        <v/>
      </c>
      <c r="BD90" s="69" t="str">
        <f t="shared" si="44"/>
        <v/>
      </c>
      <c r="BE90" s="26" t="e">
        <f>_xlfn.RANK.EQ(BB90,$BB$4:$BB$93,)+COUNTIF($BB$4:BB90,BB90)-1</f>
        <v>#VALUE!</v>
      </c>
    </row>
    <row r="91" spans="1:57" x14ac:dyDescent="0.25">
      <c r="A91" s="26">
        <v>88</v>
      </c>
      <c r="B91" s="37" t="str">
        <f t="shared" si="27"/>
        <v/>
      </c>
      <c r="C91" s="65" t="str">
        <f t="shared" si="28"/>
        <v/>
      </c>
      <c r="D91" s="65" t="str">
        <f t="shared" si="29"/>
        <v/>
      </c>
      <c r="E91" s="70" t="str">
        <f t="shared" si="30"/>
        <v/>
      </c>
      <c r="F91" s="71" t="str">
        <f t="shared" si="31"/>
        <v/>
      </c>
      <c r="G91" s="70" t="str">
        <f t="shared" si="32"/>
        <v/>
      </c>
      <c r="H91" s="71" t="str">
        <f t="shared" si="33"/>
        <v/>
      </c>
      <c r="I91" s="70" t="str">
        <f t="shared" si="34"/>
        <v/>
      </c>
      <c r="J91" s="71" t="str">
        <f t="shared" si="35"/>
        <v/>
      </c>
      <c r="K91" s="70" t="str">
        <f t="shared" si="36"/>
        <v/>
      </c>
      <c r="L91" s="71" t="str">
        <f t="shared" si="37"/>
        <v/>
      </c>
      <c r="M91" s="75" t="str">
        <f t="shared" si="38"/>
        <v/>
      </c>
      <c r="N91" s="71" t="str">
        <f t="shared" si="39"/>
        <v/>
      </c>
      <c r="O91" s="66" t="str">
        <f t="shared" si="40"/>
        <v/>
      </c>
      <c r="P91" s="4"/>
      <c r="Q91" s="74"/>
      <c r="AD91" s="26">
        <v>90</v>
      </c>
      <c r="AE91" s="26"/>
      <c r="AF91" s="26">
        <f>IF(Kopā!F91=$R$3,Kopā!A91,"")</f>
        <v>88</v>
      </c>
      <c r="AG91" s="26" t="str">
        <f>_xlfn.IFNA(VLOOKUP(AF91,Kopā!$A$4:$G$203,7,),"")</f>
        <v>E</v>
      </c>
      <c r="AH91" s="26" t="str">
        <f t="shared" si="24"/>
        <v/>
      </c>
      <c r="AI91" s="26" t="e" cm="1">
        <f t="array" ref="AI91">IFERROR(SMALL(IF((COUNTIF($AI$3:AI90, $AH$4:$AH$203)=0)*ISNUMBER($AH$4:$AH$203), $AH$4:$AH$203, "A"), 1),INDEX($AH$4:$AH$203, MATCH(SMALL(IF(ISTEXT($AH$4:$AH$203)*(COUNTIF(AI$3:$AI90,$AH$4:$AH$203)=0), COUNTIF($AH$4:$AH$203, "&lt;"&amp;$AH$4:$AH$203), ""),1),IF(ISTEXT($AH$4:$AH$203), COUNTIF($AH$4:$AH$203, "&lt;"&amp;$AH$4:$AH$203), ""), 0)))</f>
        <v>#NUM!</v>
      </c>
      <c r="AJ91" s="26"/>
      <c r="AK91" s="26"/>
      <c r="AL91" s="26" t="str">
        <f t="shared" si="25"/>
        <v/>
      </c>
      <c r="AM91" s="26" t="str">
        <f t="shared" si="41"/>
        <v/>
      </c>
      <c r="AN91" s="26">
        <v>88</v>
      </c>
      <c r="AO91" s="67" t="str">
        <f t="shared" si="26"/>
        <v/>
      </c>
      <c r="AP91" s="26" t="str">
        <f>_xlfn.IFNA(VLOOKUP(AM91,Kopā!$A$4:$Q$203,2,),"")</f>
        <v/>
      </c>
      <c r="AQ91" s="68" t="str">
        <f>_xlfn.IFNA(VLOOKUP(AM91,Kopā!$A$4:$Q$203,3,),"")</f>
        <v/>
      </c>
      <c r="AR91" s="79" t="str">
        <f>_xlfn.IFNA(VLOOKUP(AM91,Kopā!$A$4:$Q$203,8,),"")</f>
        <v/>
      </c>
      <c r="AS91" s="80" t="str">
        <f>_xlfn.IFNA(VLOOKUP(AM91,Kopā!$A$4:$Q$203,9,),"")</f>
        <v/>
      </c>
      <c r="AT91" s="79" t="str">
        <f>_xlfn.IFNA(VLOOKUP(AM91,Kopā!$A$4:$Q$203,10,),"")</f>
        <v/>
      </c>
      <c r="AU91" s="80" t="str">
        <f>_xlfn.IFNA(VLOOKUP(AM91,Kopā!$A$4:$Q$203,11,),"")</f>
        <v/>
      </c>
      <c r="AV91" s="79" t="str">
        <f>_xlfn.IFNA(VLOOKUP(AM91,Kopā!$A$4:$Q$203,12,),"")</f>
        <v/>
      </c>
      <c r="AW91" s="80" t="str">
        <f>_xlfn.IFNA(VLOOKUP(AM91,Kopā!$A$4:$Q$203,13,),"")</f>
        <v/>
      </c>
      <c r="AX91" s="79" t="str">
        <f>_xlfn.IFNA(VLOOKUP(AM91,Kopā!$A$4:$Q$203,14,),"")</f>
        <v/>
      </c>
      <c r="AY91" s="80" t="str">
        <f>_xlfn.IFNA(VLOOKUP(AM91,Kopā!$A$4:$Q$203,15,),"")</f>
        <v/>
      </c>
      <c r="AZ91" s="81" t="str">
        <f>_xlfn.IFNA(VLOOKUP(AM91,Kopā!$A$4:$Q$203,16,),"")</f>
        <v/>
      </c>
      <c r="BA91" s="80" t="str">
        <f>_xlfn.IFNA(VLOOKUP(AM91,Kopā!$A$4:$Q$203,17,),"")</f>
        <v/>
      </c>
      <c r="BB91" s="26" t="str">
        <f t="shared" si="42"/>
        <v/>
      </c>
      <c r="BC91" s="26" t="str">
        <f t="shared" si="43"/>
        <v/>
      </c>
      <c r="BD91" s="69" t="str">
        <f t="shared" si="44"/>
        <v/>
      </c>
      <c r="BE91" s="26" t="e">
        <f>_xlfn.RANK.EQ(BB91,$BB$4:$BB$93,)+COUNTIF($BB$4:BB91,BB91)-1</f>
        <v>#VALUE!</v>
      </c>
    </row>
    <row r="92" spans="1:57" x14ac:dyDescent="0.25">
      <c r="A92" s="26">
        <v>89</v>
      </c>
      <c r="B92" s="37" t="str">
        <f t="shared" si="27"/>
        <v/>
      </c>
      <c r="C92" s="65" t="str">
        <f t="shared" si="28"/>
        <v/>
      </c>
      <c r="D92" s="65" t="str">
        <f t="shared" si="29"/>
        <v/>
      </c>
      <c r="E92" s="70" t="str">
        <f t="shared" si="30"/>
        <v/>
      </c>
      <c r="F92" s="71" t="str">
        <f t="shared" si="31"/>
        <v/>
      </c>
      <c r="G92" s="70" t="str">
        <f t="shared" si="32"/>
        <v/>
      </c>
      <c r="H92" s="71" t="str">
        <f t="shared" si="33"/>
        <v/>
      </c>
      <c r="I92" s="70" t="str">
        <f t="shared" si="34"/>
        <v/>
      </c>
      <c r="J92" s="71" t="str">
        <f t="shared" si="35"/>
        <v/>
      </c>
      <c r="K92" s="70" t="str">
        <f t="shared" si="36"/>
        <v/>
      </c>
      <c r="L92" s="71" t="str">
        <f t="shared" si="37"/>
        <v/>
      </c>
      <c r="M92" s="75" t="str">
        <f t="shared" si="38"/>
        <v/>
      </c>
      <c r="N92" s="71" t="str">
        <f t="shared" si="39"/>
        <v/>
      </c>
      <c r="O92" s="66" t="str">
        <f t="shared" si="40"/>
        <v/>
      </c>
      <c r="P92" s="4"/>
      <c r="Q92" s="74"/>
      <c r="AD92" s="26">
        <v>91</v>
      </c>
      <c r="AE92" s="26"/>
      <c r="AF92" s="26">
        <f>IF(Kopā!F92=$R$3,Kopā!A92,"")</f>
        <v>89</v>
      </c>
      <c r="AG92" s="26" t="str">
        <f>_xlfn.IFNA(VLOOKUP(AF92,Kopā!$A$4:$G$203,7,),"")</f>
        <v>H</v>
      </c>
      <c r="AH92" s="26" t="str">
        <f t="shared" si="24"/>
        <v/>
      </c>
      <c r="AI92" s="26" t="e" cm="1">
        <f t="array" ref="AI92">IFERROR(SMALL(IF((COUNTIF($AI$3:AI91, $AH$4:$AH$203)=0)*ISNUMBER($AH$4:$AH$203), $AH$4:$AH$203, "A"), 1),INDEX($AH$4:$AH$203, MATCH(SMALL(IF(ISTEXT($AH$4:$AH$203)*(COUNTIF(AI$3:$AI91,$AH$4:$AH$203)=0), COUNTIF($AH$4:$AH$203, "&lt;"&amp;$AH$4:$AH$203), ""),1),IF(ISTEXT($AH$4:$AH$203), COUNTIF($AH$4:$AH$203, "&lt;"&amp;$AH$4:$AH$203), ""), 0)))</f>
        <v>#NUM!</v>
      </c>
      <c r="AJ92" s="26"/>
      <c r="AK92" s="26"/>
      <c r="AL92" s="26" t="str">
        <f t="shared" si="25"/>
        <v/>
      </c>
      <c r="AM92" s="26" t="str">
        <f t="shared" si="41"/>
        <v/>
      </c>
      <c r="AN92" s="26">
        <v>89</v>
      </c>
      <c r="AO92" s="67" t="str">
        <f t="shared" si="26"/>
        <v/>
      </c>
      <c r="AP92" s="26" t="str">
        <f>_xlfn.IFNA(VLOOKUP(AM92,Kopā!$A$4:$Q$203,2,),"")</f>
        <v/>
      </c>
      <c r="AQ92" s="68" t="str">
        <f>_xlfn.IFNA(VLOOKUP(AM92,Kopā!$A$4:$Q$203,3,),"")</f>
        <v/>
      </c>
      <c r="AR92" s="79" t="str">
        <f>_xlfn.IFNA(VLOOKUP(AM92,Kopā!$A$4:$Q$203,8,),"")</f>
        <v/>
      </c>
      <c r="AS92" s="80" t="str">
        <f>_xlfn.IFNA(VLOOKUP(AM92,Kopā!$A$4:$Q$203,9,),"")</f>
        <v/>
      </c>
      <c r="AT92" s="79" t="str">
        <f>_xlfn.IFNA(VLOOKUP(AM92,Kopā!$A$4:$Q$203,10,),"")</f>
        <v/>
      </c>
      <c r="AU92" s="80" t="str">
        <f>_xlfn.IFNA(VLOOKUP(AM92,Kopā!$A$4:$Q$203,11,),"")</f>
        <v/>
      </c>
      <c r="AV92" s="79" t="str">
        <f>_xlfn.IFNA(VLOOKUP(AM92,Kopā!$A$4:$Q$203,12,),"")</f>
        <v/>
      </c>
      <c r="AW92" s="80" t="str">
        <f>_xlfn.IFNA(VLOOKUP(AM92,Kopā!$A$4:$Q$203,13,),"")</f>
        <v/>
      </c>
      <c r="AX92" s="79" t="str">
        <f>_xlfn.IFNA(VLOOKUP(AM92,Kopā!$A$4:$Q$203,14,),"")</f>
        <v/>
      </c>
      <c r="AY92" s="80" t="str">
        <f>_xlfn.IFNA(VLOOKUP(AM92,Kopā!$A$4:$Q$203,15,),"")</f>
        <v/>
      </c>
      <c r="AZ92" s="81" t="str">
        <f>_xlfn.IFNA(VLOOKUP(AM92,Kopā!$A$4:$Q$203,16,),"")</f>
        <v/>
      </c>
      <c r="BA92" s="80" t="str">
        <f>_xlfn.IFNA(VLOOKUP(AM92,Kopā!$A$4:$Q$203,17,),"")</f>
        <v/>
      </c>
      <c r="BB92" s="26" t="str">
        <f t="shared" si="42"/>
        <v/>
      </c>
      <c r="BC92" s="26" t="str">
        <f t="shared" si="43"/>
        <v/>
      </c>
      <c r="BD92" s="69" t="str">
        <f t="shared" si="44"/>
        <v/>
      </c>
      <c r="BE92" s="26" t="e">
        <f>_xlfn.RANK.EQ(BB92,$BB$4:$BB$93,)+COUNTIF($BB$4:BB92,BB92)-1</f>
        <v>#VALUE!</v>
      </c>
    </row>
    <row r="93" spans="1:57" x14ac:dyDescent="0.25">
      <c r="A93" s="26">
        <v>90</v>
      </c>
      <c r="B93" s="37" t="str">
        <f t="shared" si="27"/>
        <v/>
      </c>
      <c r="C93" s="65" t="str">
        <f t="shared" si="28"/>
        <v/>
      </c>
      <c r="D93" s="65" t="str">
        <f t="shared" si="29"/>
        <v/>
      </c>
      <c r="E93" s="70" t="str">
        <f t="shared" si="30"/>
        <v/>
      </c>
      <c r="F93" s="71" t="str">
        <f t="shared" si="31"/>
        <v/>
      </c>
      <c r="G93" s="70" t="str">
        <f t="shared" si="32"/>
        <v/>
      </c>
      <c r="H93" s="71" t="str">
        <f t="shared" si="33"/>
        <v/>
      </c>
      <c r="I93" s="70" t="str">
        <f t="shared" si="34"/>
        <v/>
      </c>
      <c r="J93" s="71" t="str">
        <f t="shared" si="35"/>
        <v/>
      </c>
      <c r="K93" s="70" t="str">
        <f t="shared" si="36"/>
        <v/>
      </c>
      <c r="L93" s="71" t="str">
        <f t="shared" si="37"/>
        <v/>
      </c>
      <c r="M93" s="75" t="str">
        <f t="shared" si="38"/>
        <v/>
      </c>
      <c r="N93" s="71" t="str">
        <f t="shared" si="39"/>
        <v/>
      </c>
      <c r="O93" s="66" t="str">
        <f t="shared" si="40"/>
        <v/>
      </c>
      <c r="P93" s="4"/>
      <c r="Q93" s="74"/>
      <c r="AD93" s="26">
        <v>92</v>
      </c>
      <c r="AE93" s="26"/>
      <c r="AF93" s="26">
        <f>IF(Kopā!F93=$R$3,Kopā!A93,"")</f>
        <v>90</v>
      </c>
      <c r="AG93" s="26" t="str">
        <f>_xlfn.IFNA(VLOOKUP(AF93,Kopā!$A$4:$G$203,7,),"")</f>
        <v>H</v>
      </c>
      <c r="AH93" s="26" t="str">
        <f t="shared" si="24"/>
        <v/>
      </c>
      <c r="AI93" s="26" t="e" cm="1">
        <f t="array" ref="AI93">IFERROR(SMALL(IF((COUNTIF($AI$3:AI92, $AH$4:$AH$203)=0)*ISNUMBER($AH$4:$AH$203), $AH$4:$AH$203, "A"), 1),INDEX($AH$4:$AH$203, MATCH(SMALL(IF(ISTEXT($AH$4:$AH$203)*(COUNTIF(AI$3:$AI92,$AH$4:$AH$203)=0), COUNTIF($AH$4:$AH$203, "&lt;"&amp;$AH$4:$AH$203), ""),1),IF(ISTEXT($AH$4:$AH$203), COUNTIF($AH$4:$AH$203, "&lt;"&amp;$AH$4:$AH$203), ""), 0)))</f>
        <v>#NUM!</v>
      </c>
      <c r="AJ93" s="26"/>
      <c r="AK93" s="26"/>
      <c r="AL93" s="26" t="str">
        <f t="shared" si="25"/>
        <v/>
      </c>
      <c r="AM93" s="26" t="str">
        <f t="shared" si="41"/>
        <v/>
      </c>
      <c r="AN93" s="26">
        <v>90</v>
      </c>
      <c r="AO93" s="67" t="str">
        <f t="shared" si="26"/>
        <v/>
      </c>
      <c r="AP93" s="26" t="str">
        <f>_xlfn.IFNA(VLOOKUP(AM93,Kopā!$A$4:$Q$203,2,),"")</f>
        <v/>
      </c>
      <c r="AQ93" s="68" t="str">
        <f>_xlfn.IFNA(VLOOKUP(AM93,Kopā!$A$4:$Q$203,3,),"")</f>
        <v/>
      </c>
      <c r="AR93" s="79" t="str">
        <f>_xlfn.IFNA(VLOOKUP(AM93,Kopā!$A$4:$Q$203,8,),"")</f>
        <v/>
      </c>
      <c r="AS93" s="80" t="str">
        <f>_xlfn.IFNA(VLOOKUP(AM93,Kopā!$A$4:$Q$203,9,),"")</f>
        <v/>
      </c>
      <c r="AT93" s="79" t="str">
        <f>_xlfn.IFNA(VLOOKUP(AM93,Kopā!$A$4:$Q$203,10,),"")</f>
        <v/>
      </c>
      <c r="AU93" s="80" t="str">
        <f>_xlfn.IFNA(VLOOKUP(AM93,Kopā!$A$4:$Q$203,11,),"")</f>
        <v/>
      </c>
      <c r="AV93" s="79" t="str">
        <f>_xlfn.IFNA(VLOOKUP(AM93,Kopā!$A$4:$Q$203,12,),"")</f>
        <v/>
      </c>
      <c r="AW93" s="80" t="str">
        <f>_xlfn.IFNA(VLOOKUP(AM93,Kopā!$A$4:$Q$203,13,),"")</f>
        <v/>
      </c>
      <c r="AX93" s="79" t="str">
        <f>_xlfn.IFNA(VLOOKUP(AM93,Kopā!$A$4:$Q$203,14,),"")</f>
        <v/>
      </c>
      <c r="AY93" s="80" t="str">
        <f>_xlfn.IFNA(VLOOKUP(AM93,Kopā!$A$4:$Q$203,15,),"")</f>
        <v/>
      </c>
      <c r="AZ93" s="81" t="str">
        <f>_xlfn.IFNA(VLOOKUP(AM93,Kopā!$A$4:$Q$203,16,),"")</f>
        <v/>
      </c>
      <c r="BA93" s="80" t="str">
        <f>_xlfn.IFNA(VLOOKUP(AM93,Kopā!$A$4:$Q$203,17,),"")</f>
        <v/>
      </c>
      <c r="BB93" s="26" t="str">
        <f t="shared" si="42"/>
        <v/>
      </c>
      <c r="BC93" s="26" t="str">
        <f t="shared" si="43"/>
        <v/>
      </c>
      <c r="BD93" s="69" t="str">
        <f t="shared" si="44"/>
        <v/>
      </c>
      <c r="BE93" s="26" t="e">
        <f>_xlfn.RANK.EQ(BB93,$BB$4:$BB$93,)+COUNTIF($BB$4:BB93,BB93)-1</f>
        <v>#VALUE!</v>
      </c>
    </row>
    <row r="94" spans="1:57" x14ac:dyDescent="0.25">
      <c r="A94" s="4"/>
      <c r="B94" s="4"/>
      <c r="C94" s="4"/>
      <c r="D94" s="4"/>
      <c r="E94" s="37"/>
      <c r="F94" s="37"/>
      <c r="G94" s="37"/>
      <c r="H94" s="37"/>
      <c r="I94" s="37"/>
      <c r="J94" s="37"/>
      <c r="K94" s="37"/>
      <c r="L94" s="37"/>
      <c r="M94" s="4"/>
      <c r="N94" s="4"/>
      <c r="O94" s="36"/>
      <c r="P94" s="4"/>
      <c r="Q94" s="74"/>
      <c r="AD94" s="26">
        <v>93</v>
      </c>
      <c r="AE94" s="26"/>
      <c r="AF94" s="26">
        <f>IF(Kopā!F94=$R$3,Kopā!A94,"")</f>
        <v>91</v>
      </c>
      <c r="AG94" s="26" t="str">
        <f>_xlfn.IFNA(VLOOKUP(AF94,Kopā!$A$4:$G$203,7,),"")</f>
        <v>H</v>
      </c>
      <c r="AH94" s="26" t="str">
        <f t="shared" si="24"/>
        <v/>
      </c>
      <c r="AI94" s="26" t="e" cm="1">
        <f t="array" ref="AI94">IFERROR(SMALL(IF((COUNTIF($AI$3:AI93, $AH$4:$AH$203)=0)*ISNUMBER($AH$4:$AH$203), $AH$4:$AH$203, "A"), 1),INDEX($AH$4:$AH$203, MATCH(SMALL(IF(ISTEXT($AH$4:$AH$203)*(COUNTIF(AI$3:$AI93,$AH$4:$AH$203)=0), COUNTIF($AH$4:$AH$203, "&lt;"&amp;$AH$4:$AH$203), ""),1),IF(ISTEXT($AH$4:$AH$203), COUNTIF($AH$4:$AH$203, "&lt;"&amp;$AH$4:$AH$203), ""), 0)))</f>
        <v>#NUM!</v>
      </c>
      <c r="AJ94" s="26"/>
      <c r="AK94" s="26"/>
      <c r="AL94" s="26" t="e">
        <f>#REF!</f>
        <v>#REF!</v>
      </c>
      <c r="AM94" s="26"/>
      <c r="AN94" s="26"/>
      <c r="AO94" s="26"/>
      <c r="AP94" s="26"/>
      <c r="AQ94" s="26"/>
      <c r="AR94" s="79" t="str">
        <f>_xlfn.IFNA(VLOOKUP(AM94,Kopā!$A$4:$Q$203,8,),"")</f>
        <v/>
      </c>
      <c r="AS94" s="80" t="str">
        <f>_xlfn.IFNA(VLOOKUP(AM94,Kopā!$A$4:$Q$203,9,),"")</f>
        <v/>
      </c>
      <c r="AT94" s="79" t="str">
        <f>_xlfn.IFNA(VLOOKUP(AM94,Kopā!$A$4:$Q$203,10,),"")</f>
        <v/>
      </c>
      <c r="AU94" s="80" t="str">
        <f>_xlfn.IFNA(VLOOKUP(AM94,Kopā!$A$4:$Q$203,11,),"")</f>
        <v/>
      </c>
      <c r="AV94" s="79" t="str">
        <f>_xlfn.IFNA(VLOOKUP(AM94,Kopā!$A$4:$Q$203,12,),"")</f>
        <v/>
      </c>
      <c r="AW94" s="80" t="str">
        <f>_xlfn.IFNA(VLOOKUP(AM94,Kopā!$A$4:$Q$203,13,),"")</f>
        <v/>
      </c>
      <c r="AX94" s="79" t="str">
        <f>_xlfn.IFNA(VLOOKUP(AM94,Kopā!$A$4:$Q$203,14,),"")</f>
        <v/>
      </c>
      <c r="AY94" s="80" t="str">
        <f>_xlfn.IFNA(VLOOKUP(AM94,Kopā!$A$4:$Q$203,15,),"")</f>
        <v/>
      </c>
      <c r="AZ94" s="26"/>
      <c r="BA94" s="26"/>
      <c r="BB94" s="26"/>
      <c r="BC94" s="26"/>
      <c r="BD94" s="26"/>
      <c r="BE94" s="26" t="e">
        <f>_xlfn.RANK.EQ(BB94,$BB$4:$BB$93,)+COUNTIF($BB$4:BB94,BB94)-1</f>
        <v>#N/A</v>
      </c>
    </row>
    <row r="95" spans="1:57" x14ac:dyDescent="0.25">
      <c r="A95" s="4"/>
      <c r="B95" s="4"/>
      <c r="C95" s="4"/>
      <c r="D95" s="4"/>
      <c r="E95" s="37"/>
      <c r="F95" s="37"/>
      <c r="G95" s="37"/>
      <c r="H95" s="37"/>
      <c r="I95" s="37"/>
      <c r="J95" s="37"/>
      <c r="K95" s="37"/>
      <c r="L95" s="37"/>
      <c r="M95" s="4"/>
      <c r="N95" s="4"/>
      <c r="O95" s="36"/>
      <c r="P95" s="4"/>
      <c r="Q95" s="4"/>
      <c r="AD95" s="26">
        <v>94</v>
      </c>
      <c r="AE95" s="26"/>
      <c r="AF95" s="26">
        <f>IF(Kopā!F95=$R$3,Kopā!A95,"")</f>
        <v>92</v>
      </c>
      <c r="AG95" s="26" t="str">
        <f>_xlfn.IFNA(VLOOKUP(AF95,Kopā!$A$4:$G$203,7,),"")</f>
        <v>H</v>
      </c>
      <c r="AH95" s="26" t="str">
        <f t="shared" si="24"/>
        <v/>
      </c>
      <c r="AI95" s="26" t="e" cm="1">
        <f t="array" ref="AI95">IFERROR(SMALL(IF((COUNTIF($AI$3:AI94, $AH$4:$AH$203)=0)*ISNUMBER($AH$4:$AH$203), $AH$4:$AH$203, "A"), 1),INDEX($AH$4:$AH$203, MATCH(SMALL(IF(ISTEXT($AH$4:$AH$203)*(COUNTIF(AI$3:$AI94,$AH$4:$AH$203)=0), COUNTIF($AH$4:$AH$203, "&lt;"&amp;$AH$4:$AH$203), ""),1),IF(ISTEXT($AH$4:$AH$203), COUNTIF($AH$4:$AH$203, "&lt;"&amp;$AH$4:$AH$203), ""), 0)))</f>
        <v>#NUM!</v>
      </c>
      <c r="AJ95" s="26"/>
      <c r="AK95" s="26"/>
      <c r="AL95" s="26" t="e">
        <f>#REF!</f>
        <v>#REF!</v>
      </c>
      <c r="AM95" s="26"/>
      <c r="AN95" s="26"/>
      <c r="AO95" s="26"/>
      <c r="AP95" s="26"/>
      <c r="AQ95" s="26"/>
      <c r="AR95" s="79" t="str">
        <f>_xlfn.IFNA(VLOOKUP(AM95,Kopā!$A$4:$Q$203,8,),"")</f>
        <v/>
      </c>
      <c r="AS95" s="80" t="str">
        <f>_xlfn.IFNA(VLOOKUP(AM95,Kopā!$A$4:$Q$203,9,),"")</f>
        <v/>
      </c>
      <c r="AT95" s="79" t="str">
        <f>_xlfn.IFNA(VLOOKUP(AM95,Kopā!$A$4:$Q$203,10,),"")</f>
        <v/>
      </c>
      <c r="AU95" s="80" t="str">
        <f>_xlfn.IFNA(VLOOKUP(AM95,Kopā!$A$4:$Q$203,11,),"")</f>
        <v/>
      </c>
      <c r="AV95" s="79" t="str">
        <f>_xlfn.IFNA(VLOOKUP(AM95,Kopā!$A$4:$Q$203,12,),"")</f>
        <v/>
      </c>
      <c r="AW95" s="80" t="str">
        <f>_xlfn.IFNA(VLOOKUP(AM95,Kopā!$A$4:$Q$203,13,),"")</f>
        <v/>
      </c>
      <c r="AX95" s="79" t="str">
        <f>_xlfn.IFNA(VLOOKUP(AM95,Kopā!$A$4:$Q$203,14,),"")</f>
        <v/>
      </c>
      <c r="AY95" s="80" t="str">
        <f>_xlfn.IFNA(VLOOKUP(AM95,Kopā!$A$4:$Q$203,15,),"")</f>
        <v/>
      </c>
      <c r="AZ95" s="26"/>
      <c r="BA95" s="26"/>
      <c r="BB95" s="26"/>
      <c r="BC95" s="26"/>
      <c r="BD95" s="26"/>
      <c r="BE95" s="26" t="e">
        <f>_xlfn.RANK.EQ(BB95,$BB$4:$BB$93,)+COUNTIF($BB$4:BB95,BB95)-1</f>
        <v>#N/A</v>
      </c>
    </row>
    <row r="96" spans="1:57" x14ac:dyDescent="0.25">
      <c r="A96" s="4"/>
      <c r="B96" s="4"/>
      <c r="C96" s="4"/>
      <c r="D96" s="4"/>
      <c r="E96" s="37"/>
      <c r="F96" s="37"/>
      <c r="G96" s="37"/>
      <c r="H96" s="37"/>
      <c r="I96" s="37"/>
      <c r="J96" s="37"/>
      <c r="K96" s="37"/>
      <c r="L96" s="37"/>
      <c r="M96" s="4"/>
      <c r="N96" s="4"/>
      <c r="O96" s="36"/>
      <c r="P96" s="4"/>
      <c r="Q96" s="4"/>
      <c r="AD96" s="26">
        <v>95</v>
      </c>
      <c r="AE96" s="26"/>
      <c r="AF96" s="26">
        <f>IF(Kopā!F96=$R$3,Kopā!A96,"")</f>
        <v>93</v>
      </c>
      <c r="AG96" s="26" t="str">
        <f>_xlfn.IFNA(VLOOKUP(AF96,Kopā!$A$4:$G$203,7,),"")</f>
        <v>Hm</v>
      </c>
      <c r="AH96" s="26" t="str">
        <f t="shared" si="24"/>
        <v/>
      </c>
      <c r="AI96" s="26" t="e" cm="1">
        <f t="array" ref="AI96">IFERROR(SMALL(IF((COUNTIF($AI$3:AI95, $AH$4:$AH$203)=0)*ISNUMBER($AH$4:$AH$203), $AH$4:$AH$203, "A"), 1),INDEX($AH$4:$AH$203, MATCH(SMALL(IF(ISTEXT($AH$4:$AH$203)*(COUNTIF(AI$3:$AI95,$AH$4:$AH$203)=0), COUNTIF($AH$4:$AH$203, "&lt;"&amp;$AH$4:$AH$203), ""),1),IF(ISTEXT($AH$4:$AH$203), COUNTIF($AH$4:$AH$203, "&lt;"&amp;$AH$4:$AH$203), ""), 0)))</f>
        <v>#NUM!</v>
      </c>
      <c r="AJ96" s="26"/>
      <c r="AK96" s="26"/>
      <c r="AL96" s="26" t="e">
        <f>#REF!</f>
        <v>#REF!</v>
      </c>
      <c r="AM96" s="26"/>
      <c r="AN96" s="26"/>
      <c r="AO96" s="26"/>
      <c r="AP96" s="26"/>
      <c r="AQ96" s="26"/>
      <c r="AR96" s="79" t="str">
        <f>_xlfn.IFNA(VLOOKUP(AM96,Kopā!$A$4:$Q$203,8,),"")</f>
        <v/>
      </c>
      <c r="AS96" s="80" t="str">
        <f>_xlfn.IFNA(VLOOKUP(AM96,Kopā!$A$4:$Q$203,9,),"")</f>
        <v/>
      </c>
      <c r="AT96" s="79" t="str">
        <f>_xlfn.IFNA(VLOOKUP(AM96,Kopā!$A$4:$Q$203,10,),"")</f>
        <v/>
      </c>
      <c r="AU96" s="80" t="str">
        <f>_xlfn.IFNA(VLOOKUP(AM96,Kopā!$A$4:$Q$203,11,),"")</f>
        <v/>
      </c>
      <c r="AV96" s="79" t="str">
        <f>_xlfn.IFNA(VLOOKUP(AM96,Kopā!$A$4:$Q$203,12,),"")</f>
        <v/>
      </c>
      <c r="AW96" s="80" t="str">
        <f>_xlfn.IFNA(VLOOKUP(AM96,Kopā!$A$4:$Q$203,13,),"")</f>
        <v/>
      </c>
      <c r="AX96" s="79" t="str">
        <f>_xlfn.IFNA(VLOOKUP(AM96,Kopā!$A$4:$Q$203,14,),"")</f>
        <v/>
      </c>
      <c r="AY96" s="80" t="str">
        <f>_xlfn.IFNA(VLOOKUP(AM96,Kopā!$A$4:$Q$203,15,),"")</f>
        <v/>
      </c>
      <c r="AZ96" s="26"/>
      <c r="BA96" s="26"/>
      <c r="BB96" s="26"/>
      <c r="BC96" s="26"/>
      <c r="BD96" s="26"/>
      <c r="BE96" s="26" t="e">
        <f>_xlfn.RANK.EQ(BB96,$BB$4:$BB$93,)+COUNTIF($BB$4:BB96,BB96)-1</f>
        <v>#N/A</v>
      </c>
    </row>
    <row r="97" spans="1:57" x14ac:dyDescent="0.25">
      <c r="A97" s="4"/>
      <c r="B97" s="4"/>
      <c r="C97" s="4"/>
      <c r="D97" s="4"/>
      <c r="E97" s="37"/>
      <c r="F97" s="37"/>
      <c r="G97" s="37"/>
      <c r="H97" s="37"/>
      <c r="I97" s="37"/>
      <c r="J97" s="37"/>
      <c r="K97" s="37"/>
      <c r="L97" s="37"/>
      <c r="M97" s="4"/>
      <c r="N97" s="4"/>
      <c r="O97" s="36"/>
      <c r="P97" s="4"/>
      <c r="Q97" s="4"/>
      <c r="AD97" s="26">
        <v>96</v>
      </c>
      <c r="AE97" s="26"/>
      <c r="AF97" s="26">
        <f>IF(Kopā!F97=$R$3,Kopā!A97,"")</f>
        <v>94</v>
      </c>
      <c r="AG97" s="26" t="str">
        <f>_xlfn.IFNA(VLOOKUP(AF97,Kopā!$A$4:$G$203,7,),"")</f>
        <v>E</v>
      </c>
      <c r="AH97" s="26" t="str">
        <f t="shared" si="24"/>
        <v/>
      </c>
      <c r="AI97" s="26" t="e" cm="1">
        <f t="array" ref="AI97">IFERROR(SMALL(IF((COUNTIF($AI$3:AI96, $AH$4:$AH$203)=0)*ISNUMBER($AH$4:$AH$203), $AH$4:$AH$203, "A"), 1),INDEX($AH$4:$AH$203, MATCH(SMALL(IF(ISTEXT($AH$4:$AH$203)*(COUNTIF(AI$3:$AI96,$AH$4:$AH$203)=0), COUNTIF($AH$4:$AH$203, "&lt;"&amp;$AH$4:$AH$203), ""),1),IF(ISTEXT($AH$4:$AH$203), COUNTIF($AH$4:$AH$203, "&lt;"&amp;$AH$4:$AH$203), ""), 0)))</f>
        <v>#NUM!</v>
      </c>
      <c r="AJ97" s="26"/>
      <c r="AK97" s="26"/>
      <c r="AL97" s="26" t="e">
        <f>#REF!</f>
        <v>#REF!</v>
      </c>
      <c r="AM97" s="26"/>
      <c r="AN97" s="26"/>
      <c r="AO97" s="26"/>
      <c r="AP97" s="26"/>
      <c r="AQ97" s="26"/>
      <c r="AR97" s="79" t="str">
        <f>_xlfn.IFNA(VLOOKUP(AM97,Kopā!$A$4:$Q$203,8,),"")</f>
        <v/>
      </c>
      <c r="AS97" s="80" t="str">
        <f>_xlfn.IFNA(VLOOKUP(AM97,Kopā!$A$4:$Q$203,9,),"")</f>
        <v/>
      </c>
      <c r="AT97" s="79" t="str">
        <f>_xlfn.IFNA(VLOOKUP(AM97,Kopā!$A$4:$Q$203,10,),"")</f>
        <v/>
      </c>
      <c r="AU97" s="80" t="str">
        <f>_xlfn.IFNA(VLOOKUP(AM97,Kopā!$A$4:$Q$203,11,),"")</f>
        <v/>
      </c>
      <c r="AV97" s="79" t="str">
        <f>_xlfn.IFNA(VLOOKUP(AM97,Kopā!$A$4:$Q$203,12,),"")</f>
        <v/>
      </c>
      <c r="AW97" s="80" t="str">
        <f>_xlfn.IFNA(VLOOKUP(AM97,Kopā!$A$4:$Q$203,13,),"")</f>
        <v/>
      </c>
      <c r="AX97" s="79" t="str">
        <f>_xlfn.IFNA(VLOOKUP(AM97,Kopā!$A$4:$Q$203,14,),"")</f>
        <v/>
      </c>
      <c r="AY97" s="80" t="str">
        <f>_xlfn.IFNA(VLOOKUP(AM97,Kopā!$A$4:$Q$203,15,),"")</f>
        <v/>
      </c>
      <c r="AZ97" s="26"/>
      <c r="BA97" s="26"/>
      <c r="BB97" s="26"/>
      <c r="BC97" s="26"/>
      <c r="BD97" s="26"/>
      <c r="BE97" s="26" t="e">
        <f>_xlfn.RANK.EQ(BB97,$BB$4:$BB$93,)+COUNTIF($BB$4:BB97,BB97)-1</f>
        <v>#N/A</v>
      </c>
    </row>
    <row r="98" spans="1:57" x14ac:dyDescent="0.25">
      <c r="A98" s="4"/>
      <c r="B98" s="4"/>
      <c r="C98" s="4"/>
      <c r="D98" s="4"/>
      <c r="E98" s="37"/>
      <c r="F98" s="37"/>
      <c r="G98" s="37"/>
      <c r="H98" s="37"/>
      <c r="I98" s="37"/>
      <c r="J98" s="37"/>
      <c r="K98" s="37"/>
      <c r="L98" s="37"/>
      <c r="M98" s="4"/>
      <c r="N98" s="4"/>
      <c r="O98" s="36"/>
      <c r="P98" s="4"/>
      <c r="Q98" s="4"/>
      <c r="AD98" s="26">
        <v>97</v>
      </c>
      <c r="AE98" s="26"/>
      <c r="AF98" s="26" t="str">
        <f>IF(Kopā!F98=$R$3,Kopā!A98,"")</f>
        <v/>
      </c>
      <c r="AG98" s="26" t="str">
        <f>_xlfn.IFNA(VLOOKUP(AF98,Kopā!$A$4:$G$203,7,),"")</f>
        <v/>
      </c>
      <c r="AH98" s="26" t="str">
        <f t="shared" si="24"/>
        <v/>
      </c>
      <c r="AI98" s="26" t="e" cm="1">
        <f t="array" ref="AI98">IFERROR(SMALL(IF((COUNTIF($AI$3:AI97, $AH$4:$AH$203)=0)*ISNUMBER($AH$4:$AH$203), $AH$4:$AH$203, "A"), 1),INDEX($AH$4:$AH$203, MATCH(SMALL(IF(ISTEXT($AH$4:$AH$203)*(COUNTIF(AI$3:$AI97,$AH$4:$AH$203)=0), COUNTIF($AH$4:$AH$203, "&lt;"&amp;$AH$4:$AH$203), ""),1),IF(ISTEXT($AH$4:$AH$203), COUNTIF($AH$4:$AH$203, "&lt;"&amp;$AH$4:$AH$203), ""), 0)))</f>
        <v>#NUM!</v>
      </c>
      <c r="AJ98" s="26"/>
      <c r="AK98" s="26"/>
      <c r="AL98" s="26" t="e">
        <f>#REF!</f>
        <v>#REF!</v>
      </c>
      <c r="AM98" s="26"/>
      <c r="AN98" s="26"/>
      <c r="AO98" s="26"/>
      <c r="AP98" s="26"/>
      <c r="AQ98" s="26"/>
      <c r="AR98" s="79" t="str">
        <f>_xlfn.IFNA(VLOOKUP(AM98,Kopā!$A$4:$Q$203,8,),"")</f>
        <v/>
      </c>
      <c r="AS98" s="80" t="str">
        <f>_xlfn.IFNA(VLOOKUP(AM98,Kopā!$A$4:$Q$203,9,),"")</f>
        <v/>
      </c>
      <c r="AT98" s="79" t="str">
        <f>_xlfn.IFNA(VLOOKUP(AM98,Kopā!$A$4:$Q$203,10,),"")</f>
        <v/>
      </c>
      <c r="AU98" s="80" t="str">
        <f>_xlfn.IFNA(VLOOKUP(AM98,Kopā!$A$4:$Q$203,11,),"")</f>
        <v/>
      </c>
      <c r="AV98" s="79" t="str">
        <f>_xlfn.IFNA(VLOOKUP(AM98,Kopā!$A$4:$Q$203,12,),"")</f>
        <v/>
      </c>
      <c r="AW98" s="80" t="str">
        <f>_xlfn.IFNA(VLOOKUP(AM98,Kopā!$A$4:$Q$203,13,),"")</f>
        <v/>
      </c>
      <c r="AX98" s="79" t="str">
        <f>_xlfn.IFNA(VLOOKUP(AM98,Kopā!$A$4:$Q$203,14,),"")</f>
        <v/>
      </c>
      <c r="AY98" s="80" t="str">
        <f>_xlfn.IFNA(VLOOKUP(AM98,Kopā!$A$4:$Q$203,15,),"")</f>
        <v/>
      </c>
      <c r="AZ98" s="26"/>
      <c r="BA98" s="26"/>
      <c r="BB98" s="26"/>
      <c r="BC98" s="26"/>
      <c r="BD98" s="26"/>
      <c r="BE98" s="26" t="e">
        <f>_xlfn.RANK.EQ(BB98,$BB$4:$BB$93,)+COUNTIF($BB$4:BB98,BB98)-1</f>
        <v>#N/A</v>
      </c>
    </row>
    <row r="99" spans="1:57" x14ac:dyDescent="0.25">
      <c r="A99" s="4"/>
      <c r="B99" s="4"/>
      <c r="C99" s="4"/>
      <c r="D99" s="4"/>
      <c r="E99" s="37"/>
      <c r="F99" s="37"/>
      <c r="G99" s="37"/>
      <c r="H99" s="37"/>
      <c r="I99" s="37"/>
      <c r="J99" s="37"/>
      <c r="K99" s="37"/>
      <c r="L99" s="37"/>
      <c r="M99" s="4"/>
      <c r="N99" s="4"/>
      <c r="O99" s="36"/>
      <c r="P99" s="4"/>
      <c r="Q99" s="4"/>
      <c r="AD99" s="26">
        <v>98</v>
      </c>
      <c r="AE99" s="26"/>
      <c r="AF99" s="26">
        <f>IF(Kopā!F99=$R$3,Kopā!A99,"")</f>
        <v>96</v>
      </c>
      <c r="AG99" s="26" t="str">
        <f>_xlfn.IFNA(VLOOKUP(AF99,Kopā!$A$4:$G$203,7,),"")</f>
        <v>D</v>
      </c>
      <c r="AH99" s="26">
        <f t="shared" si="24"/>
        <v>96</v>
      </c>
      <c r="AI99" s="26" t="e" cm="1">
        <f t="array" ref="AI99">IFERROR(SMALL(IF((COUNTIF($AI$3:AI98, $AH$4:$AH$203)=0)*ISNUMBER($AH$4:$AH$203), $AH$4:$AH$203, "A"), 1),INDEX($AH$4:$AH$203, MATCH(SMALL(IF(ISTEXT($AH$4:$AH$203)*(COUNTIF(AI$3:$AI98,$AH$4:$AH$203)=0), COUNTIF($AH$4:$AH$203, "&lt;"&amp;$AH$4:$AH$203), ""),1),IF(ISTEXT($AH$4:$AH$203), COUNTIF($AH$4:$AH$203, "&lt;"&amp;$AH$4:$AH$203), ""), 0)))</f>
        <v>#NUM!</v>
      </c>
      <c r="AJ99" s="26"/>
      <c r="AK99" s="26"/>
      <c r="AL99" s="26" t="e">
        <f>#REF!</f>
        <v>#REF!</v>
      </c>
      <c r="AM99" s="26"/>
      <c r="AN99" s="26"/>
      <c r="AO99" s="26"/>
      <c r="AP99" s="26"/>
      <c r="AQ99" s="26"/>
      <c r="AR99" s="79" t="str">
        <f>_xlfn.IFNA(VLOOKUP(AM99,Kopā!$A$4:$Q$203,8,),"")</f>
        <v/>
      </c>
      <c r="AS99" s="80" t="str">
        <f>_xlfn.IFNA(VLOOKUP(AM99,Kopā!$A$4:$Q$203,9,),"")</f>
        <v/>
      </c>
      <c r="AT99" s="79" t="str">
        <f>_xlfn.IFNA(VLOOKUP(AM99,Kopā!$A$4:$Q$203,10,),"")</f>
        <v/>
      </c>
      <c r="AU99" s="80" t="str">
        <f>_xlfn.IFNA(VLOOKUP(AM99,Kopā!$A$4:$Q$203,11,),"")</f>
        <v/>
      </c>
      <c r="AV99" s="79" t="str">
        <f>_xlfn.IFNA(VLOOKUP(AM99,Kopā!$A$4:$Q$203,12,),"")</f>
        <v/>
      </c>
      <c r="AW99" s="80" t="str">
        <f>_xlfn.IFNA(VLOOKUP(AM99,Kopā!$A$4:$Q$203,13,),"")</f>
        <v/>
      </c>
      <c r="AX99" s="79" t="str">
        <f>_xlfn.IFNA(VLOOKUP(AM99,Kopā!$A$4:$Q$203,14,),"")</f>
        <v/>
      </c>
      <c r="AY99" s="80" t="str">
        <f>_xlfn.IFNA(VLOOKUP(AM99,Kopā!$A$4:$Q$203,15,),"")</f>
        <v/>
      </c>
      <c r="AZ99" s="26"/>
      <c r="BA99" s="26"/>
      <c r="BB99" s="26"/>
      <c r="BC99" s="26"/>
      <c r="BD99" s="26"/>
      <c r="BE99" s="26" t="e">
        <f>_xlfn.RANK.EQ(BB99,$BB$4:$BB$93,)+COUNTIF($BB$4:BB99,BB99)-1</f>
        <v>#N/A</v>
      </c>
    </row>
    <row r="100" spans="1:57" x14ac:dyDescent="0.25">
      <c r="A100" s="4"/>
      <c r="B100" s="4"/>
      <c r="C100" s="4"/>
      <c r="D100" s="4"/>
      <c r="E100" s="37"/>
      <c r="F100" s="37"/>
      <c r="G100" s="37"/>
      <c r="H100" s="37"/>
      <c r="I100" s="37"/>
      <c r="J100" s="37"/>
      <c r="K100" s="37"/>
      <c r="L100" s="37"/>
      <c r="M100" s="4"/>
      <c r="N100" s="4"/>
      <c r="O100" s="36"/>
      <c r="P100" s="4"/>
      <c r="Q100" s="4"/>
      <c r="AD100" s="26">
        <v>99</v>
      </c>
      <c r="AE100" s="26"/>
      <c r="AF100" s="26">
        <f>IF(Kopā!F100=$R$3,Kopā!A100,"")</f>
        <v>97</v>
      </c>
      <c r="AG100" s="26" t="str">
        <f>_xlfn.IFNA(VLOOKUP(AF100,Kopā!$A$4:$G$203,7,),"")</f>
        <v>D</v>
      </c>
      <c r="AH100" s="26">
        <f t="shared" ref="AH100:AH131" si="45">IF(AG100=$S$3,AF100,"")</f>
        <v>97</v>
      </c>
      <c r="AI100" s="26" t="e" cm="1">
        <f t="array" ref="AI100">IFERROR(SMALL(IF((COUNTIF($AI$3:AI99, $AH$4:$AH$203)=0)*ISNUMBER($AH$4:$AH$203), $AH$4:$AH$203, "A"), 1),INDEX($AH$4:$AH$203, MATCH(SMALL(IF(ISTEXT($AH$4:$AH$203)*(COUNTIF(AI$3:$AI99,$AH$4:$AH$203)=0), COUNTIF($AH$4:$AH$203, "&lt;"&amp;$AH$4:$AH$203), ""),1),IF(ISTEXT($AH$4:$AH$203), COUNTIF($AH$4:$AH$203, "&lt;"&amp;$AH$4:$AH$203), ""), 0)))</f>
        <v>#NUM!</v>
      </c>
      <c r="AJ100" s="26"/>
      <c r="AK100" s="26"/>
      <c r="AL100" s="26" t="e">
        <f>#REF!</f>
        <v>#REF!</v>
      </c>
      <c r="AM100" s="26"/>
      <c r="AN100" s="26"/>
      <c r="AO100" s="26"/>
      <c r="AP100" s="26"/>
      <c r="AQ100" s="26"/>
      <c r="AR100" s="79" t="str">
        <f>_xlfn.IFNA(VLOOKUP(AM100,Kopā!$A$4:$Q$203,8,),"")</f>
        <v/>
      </c>
      <c r="AS100" s="80" t="str">
        <f>_xlfn.IFNA(VLOOKUP(AM100,Kopā!$A$4:$Q$203,9,),"")</f>
        <v/>
      </c>
      <c r="AT100" s="79" t="str">
        <f>_xlfn.IFNA(VLOOKUP(AM100,Kopā!$A$4:$Q$203,10,),"")</f>
        <v/>
      </c>
      <c r="AU100" s="80" t="str">
        <f>_xlfn.IFNA(VLOOKUP(AM100,Kopā!$A$4:$Q$203,11,),"")</f>
        <v/>
      </c>
      <c r="AV100" s="79" t="str">
        <f>_xlfn.IFNA(VLOOKUP(AM100,Kopā!$A$4:$Q$203,12,),"")</f>
        <v/>
      </c>
      <c r="AW100" s="80" t="str">
        <f>_xlfn.IFNA(VLOOKUP(AM100,Kopā!$A$4:$Q$203,13,),"")</f>
        <v/>
      </c>
      <c r="AX100" s="79" t="str">
        <f>_xlfn.IFNA(VLOOKUP(AM100,Kopā!$A$4:$Q$203,14,),"")</f>
        <v/>
      </c>
      <c r="AY100" s="80" t="str">
        <f>_xlfn.IFNA(VLOOKUP(AM100,Kopā!$A$4:$Q$203,15,),"")</f>
        <v/>
      </c>
      <c r="AZ100" s="26"/>
      <c r="BA100" s="26"/>
      <c r="BB100" s="26"/>
      <c r="BC100" s="26"/>
      <c r="BD100" s="26"/>
      <c r="BE100" s="26" t="e">
        <f>_xlfn.RANK.EQ(BB100,$BB$4:$BB$93,)+COUNTIF($BB$4:BB100,BB100)-1</f>
        <v>#N/A</v>
      </c>
    </row>
    <row r="101" spans="1:57" x14ac:dyDescent="0.25">
      <c r="A101" s="4"/>
      <c r="B101" s="4"/>
      <c r="C101" s="4"/>
      <c r="D101" s="4"/>
      <c r="E101" s="37"/>
      <c r="F101" s="37"/>
      <c r="G101" s="37"/>
      <c r="H101" s="37"/>
      <c r="I101" s="37"/>
      <c r="J101" s="37"/>
      <c r="K101" s="37"/>
      <c r="L101" s="37"/>
      <c r="M101" s="4"/>
      <c r="N101" s="4"/>
      <c r="O101" s="36"/>
      <c r="P101" s="4"/>
      <c r="Q101" s="4"/>
      <c r="AD101" s="26">
        <v>100</v>
      </c>
      <c r="AE101" s="26"/>
      <c r="AF101" s="26">
        <f>IF(Kopā!F101=$R$3,Kopā!A101,"")</f>
        <v>98</v>
      </c>
      <c r="AG101" s="26" t="str">
        <f>_xlfn.IFNA(VLOOKUP(AF101,Kopā!$A$4:$G$203,7,),"")</f>
        <v>D</v>
      </c>
      <c r="AH101" s="26">
        <f t="shared" si="45"/>
        <v>98</v>
      </c>
      <c r="AI101" s="26" t="e" cm="1">
        <f t="array" ref="AI101">IFERROR(SMALL(IF((COUNTIF($AI$3:AI100, $AH$4:$AH$203)=0)*ISNUMBER($AH$4:$AH$203), $AH$4:$AH$203, "A"), 1),INDEX($AH$4:$AH$203, MATCH(SMALL(IF(ISTEXT($AH$4:$AH$203)*(COUNTIF(AI$3:$AI100,$AH$4:$AH$203)=0), COUNTIF($AH$4:$AH$203, "&lt;"&amp;$AH$4:$AH$203), ""),1),IF(ISTEXT($AH$4:$AH$203), COUNTIF($AH$4:$AH$203, "&lt;"&amp;$AH$4:$AH$203), ""), 0)))</f>
        <v>#NUM!</v>
      </c>
      <c r="AJ101" s="26"/>
      <c r="AK101" s="26"/>
      <c r="AL101" s="26" t="e">
        <f>#REF!</f>
        <v>#REF!</v>
      </c>
      <c r="AM101" s="26"/>
      <c r="AN101" s="26"/>
      <c r="AO101" s="26"/>
      <c r="AP101" s="26"/>
      <c r="AQ101" s="26"/>
      <c r="AR101" s="79" t="str">
        <f>_xlfn.IFNA(VLOOKUP(AM101,Kopā!$A$4:$Q$203,8,),"")</f>
        <v/>
      </c>
      <c r="AS101" s="80" t="str">
        <f>_xlfn.IFNA(VLOOKUP(AM101,Kopā!$A$4:$Q$203,9,),"")</f>
        <v/>
      </c>
      <c r="AT101" s="79" t="str">
        <f>_xlfn.IFNA(VLOOKUP(AM101,Kopā!$A$4:$Q$203,10,),"")</f>
        <v/>
      </c>
      <c r="AU101" s="80" t="str">
        <f>_xlfn.IFNA(VLOOKUP(AM101,Kopā!$A$4:$Q$203,11,),"")</f>
        <v/>
      </c>
      <c r="AV101" s="79" t="str">
        <f>_xlfn.IFNA(VLOOKUP(AM101,Kopā!$A$4:$Q$203,12,),"")</f>
        <v/>
      </c>
      <c r="AW101" s="80" t="str">
        <f>_xlfn.IFNA(VLOOKUP(AM101,Kopā!$A$4:$Q$203,13,),"")</f>
        <v/>
      </c>
      <c r="AX101" s="79" t="str">
        <f>_xlfn.IFNA(VLOOKUP(AM101,Kopā!$A$4:$Q$203,14,),"")</f>
        <v/>
      </c>
      <c r="AY101" s="80" t="str">
        <f>_xlfn.IFNA(VLOOKUP(AM101,Kopā!$A$4:$Q$203,15,),"")</f>
        <v/>
      </c>
      <c r="AZ101" s="26"/>
      <c r="BA101" s="26"/>
      <c r="BB101" s="26"/>
      <c r="BC101" s="26"/>
      <c r="BD101" s="26"/>
      <c r="BE101" s="26" t="e">
        <f>_xlfn.RANK.EQ(BB101,$BB$4:$BB$93,)+COUNTIF($BB$4:BB101,BB101)-1</f>
        <v>#N/A</v>
      </c>
    </row>
    <row r="102" spans="1:57" x14ac:dyDescent="0.25">
      <c r="A102" s="4"/>
      <c r="B102" s="4"/>
      <c r="C102" s="4"/>
      <c r="D102" s="4"/>
      <c r="E102" s="37"/>
      <c r="F102" s="37"/>
      <c r="G102" s="37"/>
      <c r="H102" s="37"/>
      <c r="I102" s="37"/>
      <c r="J102" s="37"/>
      <c r="K102" s="37"/>
      <c r="L102" s="37"/>
      <c r="M102" s="4"/>
      <c r="N102" s="4"/>
      <c r="O102" s="36"/>
      <c r="P102" s="4"/>
      <c r="Q102" s="4"/>
      <c r="AD102" s="26">
        <v>101</v>
      </c>
      <c r="AE102" s="26"/>
      <c r="AF102" s="26">
        <f>IF(Kopā!F102=$R$3,Kopā!A102,"")</f>
        <v>99</v>
      </c>
      <c r="AG102" s="26" t="str">
        <f>_xlfn.IFNA(VLOOKUP(AF102,Kopā!$A$4:$G$203,7,),"")</f>
        <v>D</v>
      </c>
      <c r="AH102" s="26">
        <f t="shared" si="45"/>
        <v>99</v>
      </c>
      <c r="AI102" s="26" t="e" cm="1">
        <f t="array" ref="AI102">IFERROR(SMALL(IF((COUNTIF($AI$3:AI101, $AH$4:$AH$203)=0)*ISNUMBER($AH$4:$AH$203), $AH$4:$AH$203, "A"), 1),INDEX($AH$4:$AH$203, MATCH(SMALL(IF(ISTEXT($AH$4:$AH$203)*(COUNTIF(AI$3:$AI101,$AH$4:$AH$203)=0), COUNTIF($AH$4:$AH$203, "&lt;"&amp;$AH$4:$AH$203), ""),1),IF(ISTEXT($AH$4:$AH$203), COUNTIF($AH$4:$AH$203, "&lt;"&amp;$AH$4:$AH$203), ""), 0)))</f>
        <v>#NUM!</v>
      </c>
      <c r="AJ102" s="26"/>
      <c r="AK102" s="26"/>
      <c r="AL102" s="26" t="e">
        <f>#REF!</f>
        <v>#REF!</v>
      </c>
      <c r="AM102" s="26"/>
      <c r="AN102" s="26"/>
      <c r="AO102" s="26"/>
      <c r="AP102" s="26"/>
      <c r="AQ102" s="26"/>
      <c r="AR102" s="79" t="str">
        <f>_xlfn.IFNA(VLOOKUP(AM102,Kopā!$A$4:$Q$203,8,),"")</f>
        <v/>
      </c>
      <c r="AS102" s="80" t="str">
        <f>_xlfn.IFNA(VLOOKUP(AM102,Kopā!$A$4:$Q$203,9,),"")</f>
        <v/>
      </c>
      <c r="AT102" s="79" t="str">
        <f>_xlfn.IFNA(VLOOKUP(AM102,Kopā!$A$4:$Q$203,10,),"")</f>
        <v/>
      </c>
      <c r="AU102" s="80" t="str">
        <f>_xlfn.IFNA(VLOOKUP(AM102,Kopā!$A$4:$Q$203,11,),"")</f>
        <v/>
      </c>
      <c r="AV102" s="79" t="str">
        <f>_xlfn.IFNA(VLOOKUP(AM102,Kopā!$A$4:$Q$203,12,),"")</f>
        <v/>
      </c>
      <c r="AW102" s="80" t="str">
        <f>_xlfn.IFNA(VLOOKUP(AM102,Kopā!$A$4:$Q$203,13,),"")</f>
        <v/>
      </c>
      <c r="AX102" s="79" t="str">
        <f>_xlfn.IFNA(VLOOKUP(AM102,Kopā!$A$4:$Q$203,14,),"")</f>
        <v/>
      </c>
      <c r="AY102" s="80" t="str">
        <f>_xlfn.IFNA(VLOOKUP(AM102,Kopā!$A$4:$Q$203,15,),"")</f>
        <v/>
      </c>
      <c r="AZ102" s="26"/>
      <c r="BA102" s="26"/>
      <c r="BB102" s="26"/>
      <c r="BC102" s="26"/>
      <c r="BD102" s="26"/>
      <c r="BE102" s="26" t="e">
        <f>_xlfn.RANK.EQ(BB102,$BB$4:$BB$93,)+COUNTIF($BB$4:BB102,BB102)-1</f>
        <v>#N/A</v>
      </c>
    </row>
    <row r="103" spans="1:57" x14ac:dyDescent="0.25">
      <c r="A103" s="4"/>
      <c r="B103" s="4"/>
      <c r="C103" s="4"/>
      <c r="D103" s="4"/>
      <c r="E103" s="37"/>
      <c r="F103" s="37"/>
      <c r="G103" s="37"/>
      <c r="H103" s="37"/>
      <c r="I103" s="37"/>
      <c r="J103" s="37"/>
      <c r="K103" s="37"/>
      <c r="L103" s="37"/>
      <c r="M103" s="4"/>
      <c r="N103" s="4"/>
      <c r="O103" s="36"/>
      <c r="P103" s="4"/>
      <c r="Q103" s="4"/>
      <c r="AD103" s="26">
        <v>102</v>
      </c>
      <c r="AE103" s="26"/>
      <c r="AF103" s="26">
        <f>IF(Kopā!F103=$R$3,Kopā!A103,"")</f>
        <v>100</v>
      </c>
      <c r="AG103" s="26" t="str">
        <f>_xlfn.IFNA(VLOOKUP(AF103,Kopā!$A$4:$G$203,7,),"")</f>
        <v>D</v>
      </c>
      <c r="AH103" s="26">
        <f t="shared" si="45"/>
        <v>100</v>
      </c>
      <c r="AI103" s="26" t="e" cm="1">
        <f t="array" ref="AI103">IFERROR(SMALL(IF((COUNTIF($AI$3:AI102, $AH$4:$AH$203)=0)*ISNUMBER($AH$4:$AH$203), $AH$4:$AH$203, "A"), 1),INDEX($AH$4:$AH$203, MATCH(SMALL(IF(ISTEXT($AH$4:$AH$203)*(COUNTIF(AI$3:$AI102,$AH$4:$AH$203)=0), COUNTIF($AH$4:$AH$203, "&lt;"&amp;$AH$4:$AH$203), ""),1),IF(ISTEXT($AH$4:$AH$203), COUNTIF($AH$4:$AH$203, "&lt;"&amp;$AH$4:$AH$203), ""), 0)))</f>
        <v>#NUM!</v>
      </c>
      <c r="AJ103" s="26"/>
      <c r="AK103" s="26"/>
      <c r="AL103" s="26" t="e">
        <f>#REF!</f>
        <v>#REF!</v>
      </c>
      <c r="AM103" s="26"/>
      <c r="AN103" s="26"/>
      <c r="AO103" s="26"/>
      <c r="AP103" s="26"/>
      <c r="AQ103" s="26"/>
      <c r="AR103" s="79" t="str">
        <f>_xlfn.IFNA(VLOOKUP(AM103,Kopā!$A$4:$Q$203,8,),"")</f>
        <v/>
      </c>
      <c r="AS103" s="80" t="str">
        <f>_xlfn.IFNA(VLOOKUP(AM103,Kopā!$A$4:$Q$203,9,),"")</f>
        <v/>
      </c>
      <c r="AT103" s="79" t="str">
        <f>_xlfn.IFNA(VLOOKUP(AM103,Kopā!$A$4:$Q$203,10,),"")</f>
        <v/>
      </c>
      <c r="AU103" s="80" t="str">
        <f>_xlfn.IFNA(VLOOKUP(AM103,Kopā!$A$4:$Q$203,11,),"")</f>
        <v/>
      </c>
      <c r="AV103" s="79" t="str">
        <f>_xlfn.IFNA(VLOOKUP(AM103,Kopā!$A$4:$Q$203,12,),"")</f>
        <v/>
      </c>
      <c r="AW103" s="80" t="str">
        <f>_xlfn.IFNA(VLOOKUP(AM103,Kopā!$A$4:$Q$203,13,),"")</f>
        <v/>
      </c>
      <c r="AX103" s="79" t="str">
        <f>_xlfn.IFNA(VLOOKUP(AM103,Kopā!$A$4:$Q$203,14,),"")</f>
        <v/>
      </c>
      <c r="AY103" s="80" t="str">
        <f>_xlfn.IFNA(VLOOKUP(AM103,Kopā!$A$4:$Q$203,15,),"")</f>
        <v/>
      </c>
      <c r="AZ103" s="26"/>
      <c r="BA103" s="26"/>
      <c r="BB103" s="26"/>
      <c r="BC103" s="26"/>
      <c r="BD103" s="26"/>
      <c r="BE103" s="26" t="e">
        <f>_xlfn.RANK.EQ(BB103,$BB$4:$BB$93,)+COUNTIF($BB$4:BB103,BB103)-1</f>
        <v>#N/A</v>
      </c>
    </row>
    <row r="104" spans="1:57" x14ac:dyDescent="0.25">
      <c r="A104" s="4"/>
      <c r="B104" s="4"/>
      <c r="C104" s="4"/>
      <c r="D104" s="4"/>
      <c r="E104" s="37"/>
      <c r="F104" s="37"/>
      <c r="G104" s="37"/>
      <c r="H104" s="37"/>
      <c r="I104" s="37"/>
      <c r="J104" s="37"/>
      <c r="K104" s="37"/>
      <c r="L104" s="37"/>
      <c r="M104" s="4"/>
      <c r="N104" s="4"/>
      <c r="O104" s="36"/>
      <c r="P104" s="4"/>
      <c r="Q104" s="4"/>
      <c r="AD104" s="26">
        <v>103</v>
      </c>
      <c r="AE104" s="26"/>
      <c r="AF104" s="26">
        <f>IF(Kopā!F104=$R$3,Kopā!A104,"")</f>
        <v>101</v>
      </c>
      <c r="AG104" s="26" t="str">
        <f>_xlfn.IFNA(VLOOKUP(AF104,Kopā!$A$4:$G$203,7,),"")</f>
        <v>H</v>
      </c>
      <c r="AH104" s="26" t="str">
        <f t="shared" si="45"/>
        <v/>
      </c>
      <c r="AI104" s="26" t="e" cm="1">
        <f t="array" ref="AI104">IFERROR(SMALL(IF((COUNTIF($AI$3:AI103, $AH$4:$AH$203)=0)*ISNUMBER($AH$4:$AH$203), $AH$4:$AH$203, "A"), 1),INDEX($AH$4:$AH$203, MATCH(SMALL(IF(ISTEXT($AH$4:$AH$203)*(COUNTIF(AI$3:$AI103,$AH$4:$AH$203)=0), COUNTIF($AH$4:$AH$203, "&lt;"&amp;$AH$4:$AH$203), ""),1),IF(ISTEXT($AH$4:$AH$203), COUNTIF($AH$4:$AH$203, "&lt;"&amp;$AH$4:$AH$203), ""), 0)))</f>
        <v>#NUM!</v>
      </c>
      <c r="AJ104" s="26"/>
      <c r="AK104" s="26"/>
      <c r="AL104" s="26" t="e">
        <f>#REF!</f>
        <v>#REF!</v>
      </c>
      <c r="AM104" s="26"/>
      <c r="AN104" s="26"/>
      <c r="AO104" s="26"/>
      <c r="AP104" s="26"/>
      <c r="AQ104" s="26"/>
      <c r="AR104" s="79" t="str">
        <f>_xlfn.IFNA(VLOOKUP(AM104,Kopā!$A$4:$Q$203,8,),"")</f>
        <v/>
      </c>
      <c r="AS104" s="80" t="str">
        <f>_xlfn.IFNA(VLOOKUP(AM104,Kopā!$A$4:$Q$203,9,),"")</f>
        <v/>
      </c>
      <c r="AT104" s="79" t="str">
        <f>_xlfn.IFNA(VLOOKUP(AM104,Kopā!$A$4:$Q$203,10,),"")</f>
        <v/>
      </c>
      <c r="AU104" s="80" t="str">
        <f>_xlfn.IFNA(VLOOKUP(AM104,Kopā!$A$4:$Q$203,11,),"")</f>
        <v/>
      </c>
      <c r="AV104" s="79" t="str">
        <f>_xlfn.IFNA(VLOOKUP(AM104,Kopā!$A$4:$Q$203,12,),"")</f>
        <v/>
      </c>
      <c r="AW104" s="80" t="str">
        <f>_xlfn.IFNA(VLOOKUP(AM104,Kopā!$A$4:$Q$203,13,),"")</f>
        <v/>
      </c>
      <c r="AX104" s="79" t="str">
        <f>_xlfn.IFNA(VLOOKUP(AM104,Kopā!$A$4:$Q$203,14,),"")</f>
        <v/>
      </c>
      <c r="AY104" s="80" t="str">
        <f>_xlfn.IFNA(VLOOKUP(AM104,Kopā!$A$4:$Q$203,15,),"")</f>
        <v/>
      </c>
      <c r="AZ104" s="26"/>
      <c r="BA104" s="26"/>
      <c r="BB104" s="26"/>
      <c r="BC104" s="26"/>
      <c r="BD104" s="26"/>
      <c r="BE104" s="26" t="e">
        <f>_xlfn.RANK.EQ(BB104,$BB$4:$BB$93,)+COUNTIF($BB$4:BB104,BB104)-1</f>
        <v>#N/A</v>
      </c>
    </row>
    <row r="105" spans="1:57" x14ac:dyDescent="0.25">
      <c r="A105" s="4"/>
      <c r="B105" s="4"/>
      <c r="C105" s="4"/>
      <c r="D105" s="4"/>
      <c r="E105" s="37"/>
      <c r="F105" s="37"/>
      <c r="G105" s="37"/>
      <c r="H105" s="37"/>
      <c r="I105" s="37"/>
      <c r="J105" s="37"/>
      <c r="K105" s="37"/>
      <c r="L105" s="37"/>
      <c r="M105" s="4"/>
      <c r="N105" s="4"/>
      <c r="O105" s="36"/>
      <c r="P105" s="4"/>
      <c r="Q105" s="4"/>
      <c r="AD105" s="26">
        <v>104</v>
      </c>
      <c r="AE105" s="26"/>
      <c r="AF105" s="26">
        <f>IF(Kopā!F105=$R$3,Kopā!A105,"")</f>
        <v>102</v>
      </c>
      <c r="AG105" s="26" t="str">
        <f>_xlfn.IFNA(VLOOKUP(AF105,Kopā!$A$4:$G$203,7,),"")</f>
        <v>D</v>
      </c>
      <c r="AH105" s="26">
        <f t="shared" si="45"/>
        <v>102</v>
      </c>
      <c r="AI105" s="26" t="e" cm="1">
        <f t="array" ref="AI105">IFERROR(SMALL(IF((COUNTIF($AI$3:AI104, $AH$4:$AH$203)=0)*ISNUMBER($AH$4:$AH$203), $AH$4:$AH$203, "A"), 1),INDEX($AH$4:$AH$203, MATCH(SMALL(IF(ISTEXT($AH$4:$AH$203)*(COUNTIF(AI$3:$AI104,$AH$4:$AH$203)=0), COUNTIF($AH$4:$AH$203, "&lt;"&amp;$AH$4:$AH$203), ""),1),IF(ISTEXT($AH$4:$AH$203), COUNTIF($AH$4:$AH$203, "&lt;"&amp;$AH$4:$AH$203), ""), 0)))</f>
        <v>#NUM!</v>
      </c>
      <c r="AJ105" s="26"/>
      <c r="AK105" s="26"/>
      <c r="AL105" s="26" t="e">
        <f>#REF!</f>
        <v>#REF!</v>
      </c>
      <c r="AM105" s="26"/>
      <c r="AN105" s="26"/>
      <c r="AO105" s="26"/>
      <c r="AP105" s="26"/>
      <c r="AQ105" s="26"/>
      <c r="AR105" s="79" t="str">
        <f>_xlfn.IFNA(VLOOKUP(AM105,Kopā!$A$4:$Q$203,8,),"")</f>
        <v/>
      </c>
      <c r="AS105" s="80" t="str">
        <f>_xlfn.IFNA(VLOOKUP(AM105,Kopā!$A$4:$Q$203,9,),"")</f>
        <v/>
      </c>
      <c r="AT105" s="79" t="str">
        <f>_xlfn.IFNA(VLOOKUP(AM105,Kopā!$A$4:$Q$203,10,),"")</f>
        <v/>
      </c>
      <c r="AU105" s="80" t="str">
        <f>_xlfn.IFNA(VLOOKUP(AM105,Kopā!$A$4:$Q$203,11,),"")</f>
        <v/>
      </c>
      <c r="AV105" s="79" t="str">
        <f>_xlfn.IFNA(VLOOKUP(AM105,Kopā!$A$4:$Q$203,12,),"")</f>
        <v/>
      </c>
      <c r="AW105" s="80" t="str">
        <f>_xlfn.IFNA(VLOOKUP(AM105,Kopā!$A$4:$Q$203,13,),"")</f>
        <v/>
      </c>
      <c r="AX105" s="79" t="str">
        <f>_xlfn.IFNA(VLOOKUP(AM105,Kopā!$A$4:$Q$203,14,),"")</f>
        <v/>
      </c>
      <c r="AY105" s="80" t="str">
        <f>_xlfn.IFNA(VLOOKUP(AM105,Kopā!$A$4:$Q$203,15,),"")</f>
        <v/>
      </c>
      <c r="AZ105" s="26"/>
      <c r="BA105" s="26"/>
      <c r="BB105" s="26"/>
      <c r="BC105" s="26"/>
      <c r="BD105" s="26"/>
      <c r="BE105" s="26" t="e">
        <f>_xlfn.RANK.EQ(BB105,$BB$4:$BB$93,)+COUNTIF($BB$4:BB105,BB105)-1</f>
        <v>#N/A</v>
      </c>
    </row>
    <row r="106" spans="1:57" x14ac:dyDescent="0.25">
      <c r="A106" s="4"/>
      <c r="B106" s="4"/>
      <c r="C106" s="4"/>
      <c r="D106" s="4"/>
      <c r="E106" s="37"/>
      <c r="F106" s="37"/>
      <c r="G106" s="37"/>
      <c r="H106" s="37"/>
      <c r="I106" s="37"/>
      <c r="J106" s="37"/>
      <c r="K106" s="37"/>
      <c r="L106" s="37"/>
      <c r="M106" s="4"/>
      <c r="N106" s="4"/>
      <c r="O106" s="36"/>
      <c r="P106" s="4"/>
      <c r="Q106" s="4"/>
      <c r="AD106" s="26">
        <v>105</v>
      </c>
      <c r="AE106" s="26"/>
      <c r="AF106" s="26">
        <f>IF(Kopā!F106=$R$3,Kopā!A106,"")</f>
        <v>103</v>
      </c>
      <c r="AG106" s="26" t="str">
        <f>_xlfn.IFNA(VLOOKUP(AF106,Kopā!$A$4:$G$203,7,),"")</f>
        <v>D</v>
      </c>
      <c r="AH106" s="26">
        <f t="shared" si="45"/>
        <v>103</v>
      </c>
      <c r="AI106" s="26" t="e" cm="1">
        <f t="array" ref="AI106">IFERROR(SMALL(IF((COUNTIF($AI$3:AI105, $AH$4:$AH$203)=0)*ISNUMBER($AH$4:$AH$203), $AH$4:$AH$203, "A"), 1),INDEX($AH$4:$AH$203, MATCH(SMALL(IF(ISTEXT($AH$4:$AH$203)*(COUNTIF(AI$3:$AI105,$AH$4:$AH$203)=0), COUNTIF($AH$4:$AH$203, "&lt;"&amp;$AH$4:$AH$203), ""),1),IF(ISTEXT($AH$4:$AH$203), COUNTIF($AH$4:$AH$203, "&lt;"&amp;$AH$4:$AH$203), ""), 0)))</f>
        <v>#NUM!</v>
      </c>
      <c r="AJ106" s="26"/>
      <c r="AK106" s="26"/>
      <c r="AL106" s="26" t="e">
        <f>#REF!</f>
        <v>#REF!</v>
      </c>
      <c r="AM106" s="26"/>
      <c r="AN106" s="26"/>
      <c r="AO106" s="26"/>
      <c r="AP106" s="26"/>
      <c r="AQ106" s="26"/>
      <c r="AR106" s="79" t="str">
        <f>_xlfn.IFNA(VLOOKUP(AM106,Kopā!$A$4:$Q$203,8,),"")</f>
        <v/>
      </c>
      <c r="AS106" s="80" t="str">
        <f>_xlfn.IFNA(VLOOKUP(AM106,Kopā!$A$4:$Q$203,9,),"")</f>
        <v/>
      </c>
      <c r="AT106" s="79" t="str">
        <f>_xlfn.IFNA(VLOOKUP(AM106,Kopā!$A$4:$Q$203,10,),"")</f>
        <v/>
      </c>
      <c r="AU106" s="80" t="str">
        <f>_xlfn.IFNA(VLOOKUP(AM106,Kopā!$A$4:$Q$203,11,),"")</f>
        <v/>
      </c>
      <c r="AV106" s="79" t="str">
        <f>_xlfn.IFNA(VLOOKUP(AM106,Kopā!$A$4:$Q$203,12,),"")</f>
        <v/>
      </c>
      <c r="AW106" s="80" t="str">
        <f>_xlfn.IFNA(VLOOKUP(AM106,Kopā!$A$4:$Q$203,13,),"")</f>
        <v/>
      </c>
      <c r="AX106" s="79" t="str">
        <f>_xlfn.IFNA(VLOOKUP(AM106,Kopā!$A$4:$Q$203,14,),"")</f>
        <v/>
      </c>
      <c r="AY106" s="80" t="str">
        <f>_xlfn.IFNA(VLOOKUP(AM106,Kopā!$A$4:$Q$203,15,),"")</f>
        <v/>
      </c>
      <c r="AZ106" s="26"/>
      <c r="BA106" s="26"/>
      <c r="BB106" s="26"/>
      <c r="BC106" s="26"/>
      <c r="BD106" s="26"/>
      <c r="BE106" s="26" t="e">
        <f>_xlfn.RANK.EQ(BB106,$BB$4:$BB$93,)+COUNTIF($BB$4:BB106,BB106)-1</f>
        <v>#N/A</v>
      </c>
    </row>
    <row r="107" spans="1:57" x14ac:dyDescent="0.25">
      <c r="A107" s="4"/>
      <c r="B107" s="4"/>
      <c r="C107" s="4"/>
      <c r="D107" s="4"/>
      <c r="E107" s="37"/>
      <c r="F107" s="37"/>
      <c r="G107" s="37"/>
      <c r="H107" s="37"/>
      <c r="I107" s="37"/>
      <c r="J107" s="37"/>
      <c r="K107" s="37"/>
      <c r="L107" s="37"/>
      <c r="M107" s="4"/>
      <c r="N107" s="4"/>
      <c r="O107" s="36"/>
      <c r="P107" s="4"/>
      <c r="Q107" s="4"/>
      <c r="AD107" s="26">
        <v>106</v>
      </c>
      <c r="AE107" s="26"/>
      <c r="AF107" s="26" t="str">
        <f>IF(Kopā!F107=$R$3,Kopā!A107,"")</f>
        <v/>
      </c>
      <c r="AG107" s="26" t="str">
        <f>_xlfn.IFNA(VLOOKUP(AF107,Kopā!$A$4:$G$203,7,),"")</f>
        <v/>
      </c>
      <c r="AH107" s="26" t="str">
        <f t="shared" si="45"/>
        <v/>
      </c>
      <c r="AI107" s="26" t="e" cm="1">
        <f t="array" ref="AI107">IFERROR(SMALL(IF((COUNTIF($AI$3:AI106, $AH$4:$AH$203)=0)*ISNUMBER($AH$4:$AH$203), $AH$4:$AH$203, "A"), 1),INDEX($AH$4:$AH$203, MATCH(SMALL(IF(ISTEXT($AH$4:$AH$203)*(COUNTIF(AI$3:$AI106,$AH$4:$AH$203)=0), COUNTIF($AH$4:$AH$203, "&lt;"&amp;$AH$4:$AH$203), ""),1),IF(ISTEXT($AH$4:$AH$203), COUNTIF($AH$4:$AH$203, "&lt;"&amp;$AH$4:$AH$203), ""), 0)))</f>
        <v>#NUM!</v>
      </c>
      <c r="AJ107" s="26"/>
      <c r="AK107" s="26"/>
      <c r="AL107" s="26" t="e">
        <f>#REF!</f>
        <v>#REF!</v>
      </c>
      <c r="AM107" s="26"/>
      <c r="AN107" s="26"/>
      <c r="AO107" s="26"/>
      <c r="AP107" s="26"/>
      <c r="AQ107" s="26"/>
      <c r="AR107" s="79" t="str">
        <f>_xlfn.IFNA(VLOOKUP(AM107,Kopā!$A$4:$Q$203,8,),"")</f>
        <v/>
      </c>
      <c r="AS107" s="80" t="str">
        <f>_xlfn.IFNA(VLOOKUP(AM107,Kopā!$A$4:$Q$203,9,),"")</f>
        <v/>
      </c>
      <c r="AT107" s="79" t="str">
        <f>_xlfn.IFNA(VLOOKUP(AM107,Kopā!$A$4:$Q$203,10,),"")</f>
        <v/>
      </c>
      <c r="AU107" s="80" t="str">
        <f>_xlfn.IFNA(VLOOKUP(AM107,Kopā!$A$4:$Q$203,11,),"")</f>
        <v/>
      </c>
      <c r="AV107" s="79" t="str">
        <f>_xlfn.IFNA(VLOOKUP(AM107,Kopā!$A$4:$Q$203,12,),"")</f>
        <v/>
      </c>
      <c r="AW107" s="80" t="str">
        <f>_xlfn.IFNA(VLOOKUP(AM107,Kopā!$A$4:$Q$203,13,),"")</f>
        <v/>
      </c>
      <c r="AX107" s="79" t="str">
        <f>_xlfn.IFNA(VLOOKUP(AM107,Kopā!$A$4:$Q$203,14,),"")</f>
        <v/>
      </c>
      <c r="AY107" s="80" t="str">
        <f>_xlfn.IFNA(VLOOKUP(AM107,Kopā!$A$4:$Q$203,15,),"")</f>
        <v/>
      </c>
      <c r="AZ107" s="26"/>
      <c r="BA107" s="26"/>
      <c r="BB107" s="26"/>
      <c r="BC107" s="26"/>
      <c r="BD107" s="26"/>
      <c r="BE107" s="26" t="e">
        <f>_xlfn.RANK.EQ(BB107,$BB$4:$BB$93,)+COUNTIF($BB$4:BB107,BB107)-1</f>
        <v>#N/A</v>
      </c>
    </row>
    <row r="108" spans="1:57" x14ac:dyDescent="0.25">
      <c r="A108" s="4"/>
      <c r="B108" s="4"/>
      <c r="C108" s="4"/>
      <c r="D108" s="4"/>
      <c r="E108" s="37"/>
      <c r="F108" s="37"/>
      <c r="G108" s="37"/>
      <c r="H108" s="37"/>
      <c r="I108" s="37"/>
      <c r="J108" s="37"/>
      <c r="K108" s="37"/>
      <c r="L108" s="37"/>
      <c r="M108" s="4"/>
      <c r="N108" s="4"/>
      <c r="O108" s="36"/>
      <c r="P108" s="4"/>
      <c r="Q108" s="4"/>
      <c r="AD108" s="26">
        <v>107</v>
      </c>
      <c r="AE108" s="26"/>
      <c r="AF108" s="26" t="str">
        <f>IF(Kopā!F108=$R$3,Kopā!A108,"")</f>
        <v/>
      </c>
      <c r="AG108" s="26" t="str">
        <f>_xlfn.IFNA(VLOOKUP(AF108,Kopā!$A$4:$G$203,7,),"")</f>
        <v/>
      </c>
      <c r="AH108" s="26" t="str">
        <f t="shared" si="45"/>
        <v/>
      </c>
      <c r="AI108" s="26" t="e" cm="1">
        <f t="array" ref="AI108">IFERROR(SMALL(IF((COUNTIF($AI$3:AI107, $AH$4:$AH$203)=0)*ISNUMBER($AH$4:$AH$203), $AH$4:$AH$203, "A"), 1),INDEX($AH$4:$AH$203, MATCH(SMALL(IF(ISTEXT($AH$4:$AH$203)*(COUNTIF(AI$3:$AI107,$AH$4:$AH$203)=0), COUNTIF($AH$4:$AH$203, "&lt;"&amp;$AH$4:$AH$203), ""),1),IF(ISTEXT($AH$4:$AH$203), COUNTIF($AH$4:$AH$203, "&lt;"&amp;$AH$4:$AH$203), ""), 0)))</f>
        <v>#NUM!</v>
      </c>
      <c r="AJ108" s="26"/>
      <c r="AK108" s="26"/>
      <c r="AL108" s="26" t="e">
        <f>#REF!</f>
        <v>#REF!</v>
      </c>
      <c r="AM108" s="26"/>
      <c r="AN108" s="26"/>
      <c r="AO108" s="26"/>
      <c r="AP108" s="26"/>
      <c r="AQ108" s="26"/>
      <c r="AR108" s="79" t="str">
        <f>_xlfn.IFNA(VLOOKUP(AM108,Kopā!$A$4:$Q$203,8,),"")</f>
        <v/>
      </c>
      <c r="AS108" s="80" t="str">
        <f>_xlfn.IFNA(VLOOKUP(AM108,Kopā!$A$4:$Q$203,9,),"")</f>
        <v/>
      </c>
      <c r="AT108" s="79" t="str">
        <f>_xlfn.IFNA(VLOOKUP(AM108,Kopā!$A$4:$Q$203,10,),"")</f>
        <v/>
      </c>
      <c r="AU108" s="80" t="str">
        <f>_xlfn.IFNA(VLOOKUP(AM108,Kopā!$A$4:$Q$203,11,),"")</f>
        <v/>
      </c>
      <c r="AV108" s="79" t="str">
        <f>_xlfn.IFNA(VLOOKUP(AM108,Kopā!$A$4:$Q$203,12,),"")</f>
        <v/>
      </c>
      <c r="AW108" s="80" t="str">
        <f>_xlfn.IFNA(VLOOKUP(AM108,Kopā!$A$4:$Q$203,13,),"")</f>
        <v/>
      </c>
      <c r="AX108" s="79" t="str">
        <f>_xlfn.IFNA(VLOOKUP(AM108,Kopā!$A$4:$Q$203,14,),"")</f>
        <v/>
      </c>
      <c r="AY108" s="80" t="str">
        <f>_xlfn.IFNA(VLOOKUP(AM108,Kopā!$A$4:$Q$203,15,),"")</f>
        <v/>
      </c>
      <c r="AZ108" s="26"/>
      <c r="BA108" s="26"/>
      <c r="BB108" s="26"/>
      <c r="BC108" s="26"/>
      <c r="BD108" s="26"/>
      <c r="BE108" s="26" t="e">
        <f>_xlfn.RANK.EQ(BB108,$BB$4:$BB$93,)+COUNTIF($BB$4:BB108,BB108)-1</f>
        <v>#N/A</v>
      </c>
    </row>
    <row r="109" spans="1:57" x14ac:dyDescent="0.25">
      <c r="A109" s="4"/>
      <c r="B109" s="4"/>
      <c r="C109" s="4"/>
      <c r="D109" s="4"/>
      <c r="E109" s="37"/>
      <c r="F109" s="37"/>
      <c r="G109" s="37"/>
      <c r="H109" s="37"/>
      <c r="I109" s="37"/>
      <c r="J109" s="37"/>
      <c r="K109" s="37"/>
      <c r="L109" s="37"/>
      <c r="M109" s="4"/>
      <c r="N109" s="4"/>
      <c r="O109" s="36"/>
      <c r="P109" s="4"/>
      <c r="Q109" s="4"/>
      <c r="AD109" s="26">
        <v>108</v>
      </c>
      <c r="AE109" s="26"/>
      <c r="AF109" s="26" t="str">
        <f>IF(Kopā!F109=$R$3,Kopā!A109,"")</f>
        <v/>
      </c>
      <c r="AG109" s="26" t="str">
        <f>_xlfn.IFNA(VLOOKUP(AF109,Kopā!$A$4:$G$203,7,),"")</f>
        <v/>
      </c>
      <c r="AH109" s="26" t="str">
        <f t="shared" si="45"/>
        <v/>
      </c>
      <c r="AI109" s="26" t="e" cm="1">
        <f t="array" ref="AI109">IFERROR(SMALL(IF((COUNTIF($AI$3:AI108, $AH$4:$AH$203)=0)*ISNUMBER($AH$4:$AH$203), $AH$4:$AH$203, "A"), 1),INDEX($AH$4:$AH$203, MATCH(SMALL(IF(ISTEXT($AH$4:$AH$203)*(COUNTIF(AI$3:$AI108,$AH$4:$AH$203)=0), COUNTIF($AH$4:$AH$203, "&lt;"&amp;$AH$4:$AH$203), ""),1),IF(ISTEXT($AH$4:$AH$203), COUNTIF($AH$4:$AH$203, "&lt;"&amp;$AH$4:$AH$203), ""), 0)))</f>
        <v>#NUM!</v>
      </c>
      <c r="AJ109" s="26"/>
      <c r="AK109" s="26"/>
      <c r="AL109" s="26" t="e">
        <f>#REF!</f>
        <v>#REF!</v>
      </c>
      <c r="AM109" s="26"/>
      <c r="AN109" s="26"/>
      <c r="AO109" s="26"/>
      <c r="AP109" s="26"/>
      <c r="AQ109" s="26"/>
      <c r="AR109" s="79" t="str">
        <f>_xlfn.IFNA(VLOOKUP(AM109,Kopā!$A$4:$Q$203,8,),"")</f>
        <v/>
      </c>
      <c r="AS109" s="80" t="str">
        <f>_xlfn.IFNA(VLOOKUP(AM109,Kopā!$A$4:$Q$203,9,),"")</f>
        <v/>
      </c>
      <c r="AT109" s="79" t="str">
        <f>_xlfn.IFNA(VLOOKUP(AM109,Kopā!$A$4:$Q$203,10,),"")</f>
        <v/>
      </c>
      <c r="AU109" s="80" t="str">
        <f>_xlfn.IFNA(VLOOKUP(AM109,Kopā!$A$4:$Q$203,11,),"")</f>
        <v/>
      </c>
      <c r="AV109" s="79" t="str">
        <f>_xlfn.IFNA(VLOOKUP(AM109,Kopā!$A$4:$Q$203,12,),"")</f>
        <v/>
      </c>
      <c r="AW109" s="80" t="str">
        <f>_xlfn.IFNA(VLOOKUP(AM109,Kopā!$A$4:$Q$203,13,),"")</f>
        <v/>
      </c>
      <c r="AX109" s="79" t="str">
        <f>_xlfn.IFNA(VLOOKUP(AM109,Kopā!$A$4:$Q$203,14,),"")</f>
        <v/>
      </c>
      <c r="AY109" s="80" t="str">
        <f>_xlfn.IFNA(VLOOKUP(AM109,Kopā!$A$4:$Q$203,15,),"")</f>
        <v/>
      </c>
      <c r="AZ109" s="26"/>
      <c r="BA109" s="26"/>
      <c r="BB109" s="26"/>
      <c r="BC109" s="26"/>
      <c r="BD109" s="26"/>
      <c r="BE109" s="26" t="e">
        <f>_xlfn.RANK.EQ(BB109,$BB$4:$BB$93,)+COUNTIF($BB$4:BB109,BB109)-1</f>
        <v>#N/A</v>
      </c>
    </row>
    <row r="110" spans="1:57" x14ac:dyDescent="0.25">
      <c r="A110" s="4"/>
      <c r="B110" s="4"/>
      <c r="C110" s="4"/>
      <c r="D110" s="4"/>
      <c r="E110" s="37"/>
      <c r="F110" s="37"/>
      <c r="G110" s="37"/>
      <c r="H110" s="37"/>
      <c r="I110" s="37"/>
      <c r="J110" s="37"/>
      <c r="K110" s="37"/>
      <c r="L110" s="37"/>
      <c r="M110" s="4"/>
      <c r="N110" s="4"/>
      <c r="O110" s="36"/>
      <c r="P110" s="4"/>
      <c r="Q110" s="4"/>
      <c r="AD110" s="26">
        <v>109</v>
      </c>
      <c r="AE110" s="26"/>
      <c r="AF110" s="26" t="str">
        <f>IF(Kopā!F110=$R$3,Kopā!A110,"")</f>
        <v/>
      </c>
      <c r="AG110" s="26" t="str">
        <f>_xlfn.IFNA(VLOOKUP(AF110,Kopā!$A$4:$G$203,7,),"")</f>
        <v/>
      </c>
      <c r="AH110" s="26" t="str">
        <f t="shared" si="45"/>
        <v/>
      </c>
      <c r="AI110" s="26" t="e" cm="1">
        <f t="array" ref="AI110">IFERROR(SMALL(IF((COUNTIF($AI$3:AI109, $AH$4:$AH$203)=0)*ISNUMBER($AH$4:$AH$203), $AH$4:$AH$203, "A"), 1),INDEX($AH$4:$AH$203, MATCH(SMALL(IF(ISTEXT($AH$4:$AH$203)*(COUNTIF(AI$3:$AI109,$AH$4:$AH$203)=0), COUNTIF($AH$4:$AH$203, "&lt;"&amp;$AH$4:$AH$203), ""),1),IF(ISTEXT($AH$4:$AH$203), COUNTIF($AH$4:$AH$203, "&lt;"&amp;$AH$4:$AH$203), ""), 0)))</f>
        <v>#NUM!</v>
      </c>
      <c r="AJ110" s="26"/>
      <c r="AK110" s="26"/>
      <c r="AL110" s="26" t="e">
        <f>#REF!</f>
        <v>#REF!</v>
      </c>
      <c r="AM110" s="26"/>
      <c r="AN110" s="26"/>
      <c r="AO110" s="26"/>
      <c r="AP110" s="26"/>
      <c r="AQ110" s="26"/>
      <c r="AR110" s="79" t="str">
        <f>_xlfn.IFNA(VLOOKUP(AM110,Kopā!$A$4:$Q$203,8,),"")</f>
        <v/>
      </c>
      <c r="AS110" s="80" t="str">
        <f>_xlfn.IFNA(VLOOKUP(AM110,Kopā!$A$4:$Q$203,9,),"")</f>
        <v/>
      </c>
      <c r="AT110" s="79" t="str">
        <f>_xlfn.IFNA(VLOOKUP(AM110,Kopā!$A$4:$Q$203,10,),"")</f>
        <v/>
      </c>
      <c r="AU110" s="80" t="str">
        <f>_xlfn.IFNA(VLOOKUP(AM110,Kopā!$A$4:$Q$203,11,),"")</f>
        <v/>
      </c>
      <c r="AV110" s="79" t="str">
        <f>_xlfn.IFNA(VLOOKUP(AM110,Kopā!$A$4:$Q$203,12,),"")</f>
        <v/>
      </c>
      <c r="AW110" s="80" t="str">
        <f>_xlfn.IFNA(VLOOKUP(AM110,Kopā!$A$4:$Q$203,13,),"")</f>
        <v/>
      </c>
      <c r="AX110" s="79" t="str">
        <f>_xlfn.IFNA(VLOOKUP(AM110,Kopā!$A$4:$Q$203,14,),"")</f>
        <v/>
      </c>
      <c r="AY110" s="80" t="str">
        <f>_xlfn.IFNA(VLOOKUP(AM110,Kopā!$A$4:$Q$203,15,),"")</f>
        <v/>
      </c>
      <c r="AZ110" s="26"/>
      <c r="BA110" s="26"/>
      <c r="BB110" s="26"/>
      <c r="BC110" s="26"/>
      <c r="BD110" s="26"/>
      <c r="BE110" s="26" t="e">
        <f>_xlfn.RANK.EQ(BB110,$BB$4:$BB$93,)+COUNTIF($BB$4:BB110,BB110)-1</f>
        <v>#N/A</v>
      </c>
    </row>
    <row r="111" spans="1:57" x14ac:dyDescent="0.25">
      <c r="A111" s="4"/>
      <c r="B111" s="4"/>
      <c r="C111" s="4"/>
      <c r="D111" s="4"/>
      <c r="E111" s="37"/>
      <c r="F111" s="37"/>
      <c r="G111" s="37"/>
      <c r="H111" s="37"/>
      <c r="I111" s="37"/>
      <c r="J111" s="37"/>
      <c r="K111" s="37"/>
      <c r="L111" s="37"/>
      <c r="M111" s="4"/>
      <c r="N111" s="4"/>
      <c r="O111" s="36"/>
      <c r="P111" s="4"/>
      <c r="Q111" s="4"/>
      <c r="AD111" s="26">
        <v>110</v>
      </c>
      <c r="AE111" s="26"/>
      <c r="AF111" s="26" t="str">
        <f>IF(Kopā!F111=$R$3,Kopā!A111,"")</f>
        <v/>
      </c>
      <c r="AG111" s="26" t="str">
        <f>_xlfn.IFNA(VLOOKUP(AF111,Kopā!$A$4:$G$203,7,),"")</f>
        <v/>
      </c>
      <c r="AH111" s="26" t="str">
        <f t="shared" si="45"/>
        <v/>
      </c>
      <c r="AI111" s="26" t="e" cm="1">
        <f t="array" ref="AI111">IFERROR(SMALL(IF((COUNTIF($AI$3:AI110, $AH$4:$AH$203)=0)*ISNUMBER($AH$4:$AH$203), $AH$4:$AH$203, "A"), 1),INDEX($AH$4:$AH$203, MATCH(SMALL(IF(ISTEXT($AH$4:$AH$203)*(COUNTIF(AI$3:$AI110,$AH$4:$AH$203)=0), COUNTIF($AH$4:$AH$203, "&lt;"&amp;$AH$4:$AH$203), ""),1),IF(ISTEXT($AH$4:$AH$203), COUNTIF($AH$4:$AH$203, "&lt;"&amp;$AH$4:$AH$203), ""), 0)))</f>
        <v>#NUM!</v>
      </c>
      <c r="AJ111" s="26"/>
      <c r="AK111" s="26"/>
      <c r="AL111" s="26" t="e">
        <f>#REF!</f>
        <v>#REF!</v>
      </c>
      <c r="AM111" s="26"/>
      <c r="AN111" s="26"/>
      <c r="AO111" s="26"/>
      <c r="AP111" s="26"/>
      <c r="AQ111" s="26"/>
      <c r="AR111" s="79" t="str">
        <f>_xlfn.IFNA(VLOOKUP(AM111,Kopā!$A$4:$Q$203,8,),"")</f>
        <v/>
      </c>
      <c r="AS111" s="80" t="str">
        <f>_xlfn.IFNA(VLOOKUP(AM111,Kopā!$A$4:$Q$203,9,),"")</f>
        <v/>
      </c>
      <c r="AT111" s="79" t="str">
        <f>_xlfn.IFNA(VLOOKUP(AM111,Kopā!$A$4:$Q$203,10,),"")</f>
        <v/>
      </c>
      <c r="AU111" s="80" t="str">
        <f>_xlfn.IFNA(VLOOKUP(AM111,Kopā!$A$4:$Q$203,11,),"")</f>
        <v/>
      </c>
      <c r="AV111" s="79" t="str">
        <f>_xlfn.IFNA(VLOOKUP(AM111,Kopā!$A$4:$Q$203,12,),"")</f>
        <v/>
      </c>
      <c r="AW111" s="80" t="str">
        <f>_xlfn.IFNA(VLOOKUP(AM111,Kopā!$A$4:$Q$203,13,),"")</f>
        <v/>
      </c>
      <c r="AX111" s="79" t="str">
        <f>_xlfn.IFNA(VLOOKUP(AM111,Kopā!$A$4:$Q$203,14,),"")</f>
        <v/>
      </c>
      <c r="AY111" s="80" t="str">
        <f>_xlfn.IFNA(VLOOKUP(AM111,Kopā!$A$4:$Q$203,15,),"")</f>
        <v/>
      </c>
      <c r="AZ111" s="26"/>
      <c r="BA111" s="26"/>
      <c r="BB111" s="26"/>
      <c r="BC111" s="26"/>
      <c r="BD111" s="26"/>
      <c r="BE111" s="26" t="e">
        <f>_xlfn.RANK.EQ(BB111,$BB$4:$BB$93,)+COUNTIF($BB$4:BB111,BB111)-1</f>
        <v>#N/A</v>
      </c>
    </row>
    <row r="112" spans="1:57" x14ac:dyDescent="0.25">
      <c r="A112" s="4"/>
      <c r="B112" s="4"/>
      <c r="C112" s="4"/>
      <c r="D112" s="4"/>
      <c r="E112" s="37"/>
      <c r="F112" s="37"/>
      <c r="G112" s="37"/>
      <c r="H112" s="37"/>
      <c r="I112" s="37"/>
      <c r="J112" s="37"/>
      <c r="K112" s="37"/>
      <c r="L112" s="37"/>
      <c r="M112" s="4"/>
      <c r="N112" s="4"/>
      <c r="O112" s="36"/>
      <c r="P112" s="4"/>
      <c r="Q112" s="4"/>
      <c r="AD112" s="26">
        <v>111</v>
      </c>
      <c r="AE112" s="26"/>
      <c r="AF112" s="26" t="str">
        <f>IF(Kopā!F112=$R$3,Kopā!A112,"")</f>
        <v/>
      </c>
      <c r="AG112" s="26" t="str">
        <f>_xlfn.IFNA(VLOOKUP(AF112,Kopā!$A$4:$G$203,7,),"")</f>
        <v/>
      </c>
      <c r="AH112" s="26" t="str">
        <f t="shared" si="45"/>
        <v/>
      </c>
      <c r="AI112" s="26" t="e" cm="1">
        <f t="array" ref="AI112">IFERROR(SMALL(IF((COUNTIF($AI$3:AI111, $AH$4:$AH$203)=0)*ISNUMBER($AH$4:$AH$203), $AH$4:$AH$203, "A"), 1),INDEX($AH$4:$AH$203, MATCH(SMALL(IF(ISTEXT($AH$4:$AH$203)*(COUNTIF(AI$3:$AI111,$AH$4:$AH$203)=0), COUNTIF($AH$4:$AH$203, "&lt;"&amp;$AH$4:$AH$203), ""),1),IF(ISTEXT($AH$4:$AH$203), COUNTIF($AH$4:$AH$203, "&lt;"&amp;$AH$4:$AH$203), ""), 0)))</f>
        <v>#NUM!</v>
      </c>
      <c r="AJ112" s="26"/>
      <c r="AK112" s="26"/>
      <c r="AL112" s="26" t="e">
        <f>#REF!</f>
        <v>#REF!</v>
      </c>
      <c r="AM112" s="26"/>
      <c r="AN112" s="26"/>
      <c r="AO112" s="26"/>
      <c r="AP112" s="26"/>
      <c r="AQ112" s="26"/>
      <c r="AR112" s="79" t="str">
        <f>_xlfn.IFNA(VLOOKUP(AM112,Kopā!$A$4:$Q$203,8,),"")</f>
        <v/>
      </c>
      <c r="AS112" s="80" t="str">
        <f>_xlfn.IFNA(VLOOKUP(AM112,Kopā!$A$4:$Q$203,9,),"")</f>
        <v/>
      </c>
      <c r="AT112" s="79" t="str">
        <f>_xlfn.IFNA(VLOOKUP(AM112,Kopā!$A$4:$Q$203,10,),"")</f>
        <v/>
      </c>
      <c r="AU112" s="80" t="str">
        <f>_xlfn.IFNA(VLOOKUP(AM112,Kopā!$A$4:$Q$203,11,),"")</f>
        <v/>
      </c>
      <c r="AV112" s="79" t="str">
        <f>_xlfn.IFNA(VLOOKUP(AM112,Kopā!$A$4:$Q$203,12,),"")</f>
        <v/>
      </c>
      <c r="AW112" s="80" t="str">
        <f>_xlfn.IFNA(VLOOKUP(AM112,Kopā!$A$4:$Q$203,13,),"")</f>
        <v/>
      </c>
      <c r="AX112" s="79" t="str">
        <f>_xlfn.IFNA(VLOOKUP(AM112,Kopā!$A$4:$Q$203,14,),"")</f>
        <v/>
      </c>
      <c r="AY112" s="80" t="str">
        <f>_xlfn.IFNA(VLOOKUP(AM112,Kopā!$A$4:$Q$203,15,),"")</f>
        <v/>
      </c>
      <c r="AZ112" s="26"/>
      <c r="BA112" s="26"/>
      <c r="BB112" s="26"/>
      <c r="BC112" s="26"/>
      <c r="BD112" s="26"/>
      <c r="BE112" s="26" t="e">
        <f>_xlfn.RANK.EQ(BB112,$BB$4:$BB$93,)+COUNTIF($BB$4:BB112,BB112)-1</f>
        <v>#N/A</v>
      </c>
    </row>
    <row r="113" spans="1:57" x14ac:dyDescent="0.25">
      <c r="A113" s="4"/>
      <c r="B113" s="4"/>
      <c r="C113" s="4"/>
      <c r="D113" s="4"/>
      <c r="E113" s="37"/>
      <c r="F113" s="37"/>
      <c r="G113" s="37"/>
      <c r="H113" s="37"/>
      <c r="I113" s="37"/>
      <c r="J113" s="37"/>
      <c r="K113" s="37"/>
      <c r="L113" s="37"/>
      <c r="M113" s="4"/>
      <c r="N113" s="4"/>
      <c r="O113" s="36"/>
      <c r="P113" s="4"/>
      <c r="Q113" s="4"/>
      <c r="AD113" s="26">
        <v>112</v>
      </c>
      <c r="AE113" s="26"/>
      <c r="AF113" s="26" t="str">
        <f>IF(Kopā!F113=$R$3,Kopā!A113,"")</f>
        <v/>
      </c>
      <c r="AG113" s="26" t="str">
        <f>_xlfn.IFNA(VLOOKUP(AF113,Kopā!$A$4:$G$203,7,),"")</f>
        <v/>
      </c>
      <c r="AH113" s="26" t="str">
        <f t="shared" si="45"/>
        <v/>
      </c>
      <c r="AI113" s="26" t="e" cm="1">
        <f t="array" ref="AI113">IFERROR(SMALL(IF((COUNTIF($AI$3:AI112, $AH$4:$AH$203)=0)*ISNUMBER($AH$4:$AH$203), $AH$4:$AH$203, "A"), 1),INDEX($AH$4:$AH$203, MATCH(SMALL(IF(ISTEXT($AH$4:$AH$203)*(COUNTIF(AI$3:$AI112,$AH$4:$AH$203)=0), COUNTIF($AH$4:$AH$203, "&lt;"&amp;$AH$4:$AH$203), ""),1),IF(ISTEXT($AH$4:$AH$203), COUNTIF($AH$4:$AH$203, "&lt;"&amp;$AH$4:$AH$203), ""), 0)))</f>
        <v>#NUM!</v>
      </c>
      <c r="AJ113" s="26"/>
      <c r="AK113" s="26"/>
      <c r="AL113" s="26" t="e">
        <f>#REF!</f>
        <v>#REF!</v>
      </c>
      <c r="AM113" s="26"/>
      <c r="AN113" s="26"/>
      <c r="AO113" s="26"/>
      <c r="AP113" s="26"/>
      <c r="AQ113" s="26"/>
      <c r="AR113" s="79" t="str">
        <f>_xlfn.IFNA(VLOOKUP(AM113,Kopā!$A$4:$Q$203,8,),"")</f>
        <v/>
      </c>
      <c r="AS113" s="80" t="str">
        <f>_xlfn.IFNA(VLOOKUP(AM113,Kopā!$A$4:$Q$203,9,),"")</f>
        <v/>
      </c>
      <c r="AT113" s="79" t="str">
        <f>_xlfn.IFNA(VLOOKUP(AM113,Kopā!$A$4:$Q$203,10,),"")</f>
        <v/>
      </c>
      <c r="AU113" s="80" t="str">
        <f>_xlfn.IFNA(VLOOKUP(AM113,Kopā!$A$4:$Q$203,11,),"")</f>
        <v/>
      </c>
      <c r="AV113" s="79" t="str">
        <f>_xlfn.IFNA(VLOOKUP(AM113,Kopā!$A$4:$Q$203,12,),"")</f>
        <v/>
      </c>
      <c r="AW113" s="80" t="str">
        <f>_xlfn.IFNA(VLOOKUP(AM113,Kopā!$A$4:$Q$203,13,),"")</f>
        <v/>
      </c>
      <c r="AX113" s="79" t="str">
        <f>_xlfn.IFNA(VLOOKUP(AM113,Kopā!$A$4:$Q$203,14,),"")</f>
        <v/>
      </c>
      <c r="AY113" s="80" t="str">
        <f>_xlfn.IFNA(VLOOKUP(AM113,Kopā!$A$4:$Q$203,15,),"")</f>
        <v/>
      </c>
      <c r="AZ113" s="26"/>
      <c r="BA113" s="26"/>
      <c r="BB113" s="26"/>
      <c r="BC113" s="26"/>
      <c r="BD113" s="26"/>
      <c r="BE113" s="26" t="e">
        <f>_xlfn.RANK.EQ(BB113,$BB$4:$BB$93,)+COUNTIF($BB$4:BB113,BB113)-1</f>
        <v>#N/A</v>
      </c>
    </row>
    <row r="114" spans="1:57" x14ac:dyDescent="0.25">
      <c r="A114" s="4"/>
      <c r="B114" s="4"/>
      <c r="C114" s="4"/>
      <c r="D114" s="4"/>
      <c r="E114" s="37"/>
      <c r="F114" s="37"/>
      <c r="G114" s="37"/>
      <c r="H114" s="37"/>
      <c r="I114" s="37"/>
      <c r="J114" s="37"/>
      <c r="K114" s="37"/>
      <c r="L114" s="37"/>
      <c r="M114" s="4"/>
      <c r="N114" s="4"/>
      <c r="O114" s="36"/>
      <c r="P114" s="4"/>
      <c r="Q114" s="4"/>
      <c r="AD114" s="26">
        <v>113</v>
      </c>
      <c r="AE114" s="26"/>
      <c r="AF114" s="26" t="str">
        <f>IF(Kopā!F114=$R$3,Kopā!A114,"")</f>
        <v/>
      </c>
      <c r="AG114" s="26" t="str">
        <f>_xlfn.IFNA(VLOOKUP(AF114,Kopā!$A$4:$G$203,7,),"")</f>
        <v/>
      </c>
      <c r="AH114" s="26" t="str">
        <f t="shared" si="45"/>
        <v/>
      </c>
      <c r="AI114" s="26" t="e" cm="1">
        <f t="array" ref="AI114">IFERROR(SMALL(IF((COUNTIF($AI$3:AI113, $AH$4:$AH$203)=0)*ISNUMBER($AH$4:$AH$203), $AH$4:$AH$203, "A"), 1),INDEX($AH$4:$AH$203, MATCH(SMALL(IF(ISTEXT($AH$4:$AH$203)*(COUNTIF(AI$3:$AI113,$AH$4:$AH$203)=0), COUNTIF($AH$4:$AH$203, "&lt;"&amp;$AH$4:$AH$203), ""),1),IF(ISTEXT($AH$4:$AH$203), COUNTIF($AH$4:$AH$203, "&lt;"&amp;$AH$4:$AH$203), ""), 0)))</f>
        <v>#NUM!</v>
      </c>
      <c r="AJ114" s="26"/>
      <c r="AK114" s="26"/>
      <c r="AL114" s="26" t="e">
        <f>#REF!</f>
        <v>#REF!</v>
      </c>
      <c r="AM114" s="26"/>
      <c r="AN114" s="26"/>
      <c r="AO114" s="26"/>
      <c r="AP114" s="26"/>
      <c r="AQ114" s="26"/>
      <c r="AR114" s="79" t="str">
        <f>_xlfn.IFNA(VLOOKUP(AM114,Kopā!$A$4:$Q$203,8,),"")</f>
        <v/>
      </c>
      <c r="AS114" s="80" t="str">
        <f>_xlfn.IFNA(VLOOKUP(AM114,Kopā!$A$4:$Q$203,9,),"")</f>
        <v/>
      </c>
      <c r="AT114" s="79" t="str">
        <f>_xlfn.IFNA(VLOOKUP(AM114,Kopā!$A$4:$Q$203,10,),"")</f>
        <v/>
      </c>
      <c r="AU114" s="80" t="str">
        <f>_xlfn.IFNA(VLOOKUP(AM114,Kopā!$A$4:$Q$203,11,),"")</f>
        <v/>
      </c>
      <c r="AV114" s="79" t="str">
        <f>_xlfn.IFNA(VLOOKUP(AM114,Kopā!$A$4:$Q$203,12,),"")</f>
        <v/>
      </c>
      <c r="AW114" s="80" t="str">
        <f>_xlfn.IFNA(VLOOKUP(AM114,Kopā!$A$4:$Q$203,13,),"")</f>
        <v/>
      </c>
      <c r="AX114" s="79" t="str">
        <f>_xlfn.IFNA(VLOOKUP(AM114,Kopā!$A$4:$Q$203,14,),"")</f>
        <v/>
      </c>
      <c r="AY114" s="80" t="str">
        <f>_xlfn.IFNA(VLOOKUP(AM114,Kopā!$A$4:$Q$203,15,),"")</f>
        <v/>
      </c>
      <c r="AZ114" s="26"/>
      <c r="BA114" s="26"/>
      <c r="BB114" s="26"/>
      <c r="BC114" s="26"/>
      <c r="BD114" s="26"/>
      <c r="BE114" s="26" t="e">
        <f>_xlfn.RANK.EQ(BB114,$BB$4:$BB$93,)+COUNTIF($BB$4:BB114,BB114)-1</f>
        <v>#N/A</v>
      </c>
    </row>
    <row r="115" spans="1:57" x14ac:dyDescent="0.25">
      <c r="A115" s="4"/>
      <c r="B115" s="4"/>
      <c r="C115" s="4"/>
      <c r="D115" s="4"/>
      <c r="E115" s="37"/>
      <c r="F115" s="37"/>
      <c r="G115" s="37"/>
      <c r="H115" s="37"/>
      <c r="I115" s="37"/>
      <c r="J115" s="37"/>
      <c r="K115" s="37"/>
      <c r="L115" s="37"/>
      <c r="M115" s="4"/>
      <c r="N115" s="4"/>
      <c r="O115" s="36"/>
      <c r="P115" s="4"/>
      <c r="Q115" s="4"/>
      <c r="AD115" s="26">
        <v>114</v>
      </c>
      <c r="AE115" s="26"/>
      <c r="AF115" s="26" t="str">
        <f>IF(Kopā!F115=$R$3,Kopā!A115,"")</f>
        <v/>
      </c>
      <c r="AG115" s="26" t="str">
        <f>_xlfn.IFNA(VLOOKUP(AF115,Kopā!$A$4:$G$203,7,),"")</f>
        <v/>
      </c>
      <c r="AH115" s="26" t="str">
        <f t="shared" si="45"/>
        <v/>
      </c>
      <c r="AI115" s="26" t="e" cm="1">
        <f t="array" ref="AI115">IFERROR(SMALL(IF((COUNTIF($AI$3:AI114, $AH$4:$AH$203)=0)*ISNUMBER($AH$4:$AH$203), $AH$4:$AH$203, "A"), 1),INDEX($AH$4:$AH$203, MATCH(SMALL(IF(ISTEXT($AH$4:$AH$203)*(COUNTIF(AI$3:$AI114,$AH$4:$AH$203)=0), COUNTIF($AH$4:$AH$203, "&lt;"&amp;$AH$4:$AH$203), ""),1),IF(ISTEXT($AH$4:$AH$203), COUNTIF($AH$4:$AH$203, "&lt;"&amp;$AH$4:$AH$203), ""), 0)))</f>
        <v>#NUM!</v>
      </c>
      <c r="AJ115" s="26"/>
      <c r="AK115" s="26"/>
      <c r="AL115" s="26" t="e">
        <f>#REF!</f>
        <v>#REF!</v>
      </c>
      <c r="AM115" s="26"/>
      <c r="AN115" s="26"/>
      <c r="AO115" s="26"/>
      <c r="AP115" s="26"/>
      <c r="AQ115" s="26"/>
      <c r="AR115" s="79" t="str">
        <f>_xlfn.IFNA(VLOOKUP(AM115,Kopā!$A$4:$Q$203,8,),"")</f>
        <v/>
      </c>
      <c r="AS115" s="80" t="str">
        <f>_xlfn.IFNA(VLOOKUP(AM115,Kopā!$A$4:$Q$203,9,),"")</f>
        <v/>
      </c>
      <c r="AT115" s="79" t="str">
        <f>_xlfn.IFNA(VLOOKUP(AM115,Kopā!$A$4:$Q$203,10,),"")</f>
        <v/>
      </c>
      <c r="AU115" s="80" t="str">
        <f>_xlfn.IFNA(VLOOKUP(AM115,Kopā!$A$4:$Q$203,11,),"")</f>
        <v/>
      </c>
      <c r="AV115" s="79" t="str">
        <f>_xlfn.IFNA(VLOOKUP(AM115,Kopā!$A$4:$Q$203,12,),"")</f>
        <v/>
      </c>
      <c r="AW115" s="80" t="str">
        <f>_xlfn.IFNA(VLOOKUP(AM115,Kopā!$A$4:$Q$203,13,),"")</f>
        <v/>
      </c>
      <c r="AX115" s="79" t="str">
        <f>_xlfn.IFNA(VLOOKUP(AM115,Kopā!$A$4:$Q$203,14,),"")</f>
        <v/>
      </c>
      <c r="AY115" s="80" t="str">
        <f>_xlfn.IFNA(VLOOKUP(AM115,Kopā!$A$4:$Q$203,15,),"")</f>
        <v/>
      </c>
      <c r="AZ115" s="26"/>
      <c r="BA115" s="26"/>
      <c r="BB115" s="26"/>
      <c r="BC115" s="26"/>
      <c r="BD115" s="26"/>
      <c r="BE115" s="26" t="e">
        <f>_xlfn.RANK.EQ(BB115,$BB$4:$BB$93,)+COUNTIF($BB$4:BB115,BB115)-1</f>
        <v>#N/A</v>
      </c>
    </row>
    <row r="116" spans="1:57" x14ac:dyDescent="0.25">
      <c r="A116" s="4"/>
      <c r="B116" s="4"/>
      <c r="C116" s="4"/>
      <c r="D116" s="4"/>
      <c r="E116" s="37"/>
      <c r="F116" s="37"/>
      <c r="G116" s="37"/>
      <c r="H116" s="37"/>
      <c r="I116" s="37"/>
      <c r="J116" s="37"/>
      <c r="K116" s="37"/>
      <c r="L116" s="37"/>
      <c r="M116" s="4"/>
      <c r="N116" s="4"/>
      <c r="O116" s="36"/>
      <c r="P116" s="4"/>
      <c r="Q116" s="4"/>
      <c r="AD116" s="26">
        <v>115</v>
      </c>
      <c r="AE116" s="26"/>
      <c r="AF116" s="26" t="str">
        <f>IF(Kopā!F116=$R$3,Kopā!A116,"")</f>
        <v/>
      </c>
      <c r="AG116" s="26" t="str">
        <f>_xlfn.IFNA(VLOOKUP(AF116,Kopā!$A$4:$G$203,7,),"")</f>
        <v/>
      </c>
      <c r="AH116" s="26" t="str">
        <f t="shared" si="45"/>
        <v/>
      </c>
      <c r="AI116" s="26" t="e" cm="1">
        <f t="array" ref="AI116">IFERROR(SMALL(IF((COUNTIF($AI$3:AI115, $AH$4:$AH$203)=0)*ISNUMBER($AH$4:$AH$203), $AH$4:$AH$203, "A"), 1),INDEX($AH$4:$AH$203, MATCH(SMALL(IF(ISTEXT($AH$4:$AH$203)*(COUNTIF(AI$3:$AI115,$AH$4:$AH$203)=0), COUNTIF($AH$4:$AH$203, "&lt;"&amp;$AH$4:$AH$203), ""),1),IF(ISTEXT($AH$4:$AH$203), COUNTIF($AH$4:$AH$203, "&lt;"&amp;$AH$4:$AH$203), ""), 0)))</f>
        <v>#NUM!</v>
      </c>
      <c r="AJ116" s="26"/>
      <c r="AK116" s="26"/>
      <c r="AL116" s="26" t="e">
        <f>#REF!</f>
        <v>#REF!</v>
      </c>
      <c r="AM116" s="26"/>
      <c r="AN116" s="26"/>
      <c r="AO116" s="26"/>
      <c r="AP116" s="26"/>
      <c r="AQ116" s="26"/>
      <c r="AR116" s="79" t="str">
        <f>_xlfn.IFNA(VLOOKUP(AM116,Kopā!$A$4:$Q$203,8,),"")</f>
        <v/>
      </c>
      <c r="AS116" s="80" t="str">
        <f>_xlfn.IFNA(VLOOKUP(AM116,Kopā!$A$4:$Q$203,9,),"")</f>
        <v/>
      </c>
      <c r="AT116" s="79" t="str">
        <f>_xlfn.IFNA(VLOOKUP(AM116,Kopā!$A$4:$Q$203,10,),"")</f>
        <v/>
      </c>
      <c r="AU116" s="80" t="str">
        <f>_xlfn.IFNA(VLOOKUP(AM116,Kopā!$A$4:$Q$203,11,),"")</f>
        <v/>
      </c>
      <c r="AV116" s="79" t="str">
        <f>_xlfn.IFNA(VLOOKUP(AM116,Kopā!$A$4:$Q$203,12,),"")</f>
        <v/>
      </c>
      <c r="AW116" s="80" t="str">
        <f>_xlfn.IFNA(VLOOKUP(AM116,Kopā!$A$4:$Q$203,13,),"")</f>
        <v/>
      </c>
      <c r="AX116" s="79" t="str">
        <f>_xlfn.IFNA(VLOOKUP(AM116,Kopā!$A$4:$Q$203,14,),"")</f>
        <v/>
      </c>
      <c r="AY116" s="80" t="str">
        <f>_xlfn.IFNA(VLOOKUP(AM116,Kopā!$A$4:$Q$203,15,),"")</f>
        <v/>
      </c>
      <c r="AZ116" s="26"/>
      <c r="BA116" s="26"/>
      <c r="BB116" s="26"/>
      <c r="BC116" s="26"/>
      <c r="BD116" s="26"/>
      <c r="BE116" s="26" t="e">
        <f>_xlfn.RANK.EQ(BB116,$BB$4:$BB$93,)+COUNTIF($BB$4:BB116,BB116)-1</f>
        <v>#N/A</v>
      </c>
    </row>
    <row r="117" spans="1:57" x14ac:dyDescent="0.25">
      <c r="A117" s="4"/>
      <c r="B117" s="4"/>
      <c r="C117" s="4"/>
      <c r="D117" s="4"/>
      <c r="E117" s="37"/>
      <c r="F117" s="37"/>
      <c r="G117" s="37"/>
      <c r="H117" s="37"/>
      <c r="I117" s="37"/>
      <c r="J117" s="37"/>
      <c r="K117" s="37"/>
      <c r="L117" s="37"/>
      <c r="M117" s="4"/>
      <c r="N117" s="4"/>
      <c r="O117" s="36"/>
      <c r="P117" s="4"/>
      <c r="Q117" s="4"/>
      <c r="AD117" s="26">
        <v>116</v>
      </c>
      <c r="AE117" s="26"/>
      <c r="AF117" s="26" t="str">
        <f>IF(Kopā!F117=$R$3,Kopā!A117,"")</f>
        <v/>
      </c>
      <c r="AG117" s="26" t="str">
        <f>_xlfn.IFNA(VLOOKUP(AF117,Kopā!$A$4:$G$203,7,),"")</f>
        <v/>
      </c>
      <c r="AH117" s="26" t="str">
        <f t="shared" si="45"/>
        <v/>
      </c>
      <c r="AI117" s="26" t="e" cm="1">
        <f t="array" ref="AI117">IFERROR(SMALL(IF((COUNTIF($AI$3:AI116, $AH$4:$AH$203)=0)*ISNUMBER($AH$4:$AH$203), $AH$4:$AH$203, "A"), 1),INDEX($AH$4:$AH$203, MATCH(SMALL(IF(ISTEXT($AH$4:$AH$203)*(COUNTIF(AI$3:$AI116,$AH$4:$AH$203)=0), COUNTIF($AH$4:$AH$203, "&lt;"&amp;$AH$4:$AH$203), ""),1),IF(ISTEXT($AH$4:$AH$203), COUNTIF($AH$4:$AH$203, "&lt;"&amp;$AH$4:$AH$203), ""), 0)))</f>
        <v>#NUM!</v>
      </c>
      <c r="AJ117" s="26"/>
      <c r="AK117" s="26"/>
      <c r="AL117" s="26" t="e">
        <f>#REF!</f>
        <v>#REF!</v>
      </c>
      <c r="AM117" s="26"/>
      <c r="AN117" s="26"/>
      <c r="AO117" s="26"/>
      <c r="AP117" s="26"/>
      <c r="AQ117" s="26"/>
      <c r="AR117" s="79" t="str">
        <f>_xlfn.IFNA(VLOOKUP(AM117,Kopā!$A$4:$Q$203,8,),"")</f>
        <v/>
      </c>
      <c r="AS117" s="80" t="str">
        <f>_xlfn.IFNA(VLOOKUP(AM117,Kopā!$A$4:$Q$203,9,),"")</f>
        <v/>
      </c>
      <c r="AT117" s="79" t="str">
        <f>_xlfn.IFNA(VLOOKUP(AM117,Kopā!$A$4:$Q$203,10,),"")</f>
        <v/>
      </c>
      <c r="AU117" s="80" t="str">
        <f>_xlfn.IFNA(VLOOKUP(AM117,Kopā!$A$4:$Q$203,11,),"")</f>
        <v/>
      </c>
      <c r="AV117" s="79" t="str">
        <f>_xlfn.IFNA(VLOOKUP(AM117,Kopā!$A$4:$Q$203,12,),"")</f>
        <v/>
      </c>
      <c r="AW117" s="80" t="str">
        <f>_xlfn.IFNA(VLOOKUP(AM117,Kopā!$A$4:$Q$203,13,),"")</f>
        <v/>
      </c>
      <c r="AX117" s="79" t="str">
        <f>_xlfn.IFNA(VLOOKUP(AM117,Kopā!$A$4:$Q$203,14,),"")</f>
        <v/>
      </c>
      <c r="AY117" s="80" t="str">
        <f>_xlfn.IFNA(VLOOKUP(AM117,Kopā!$A$4:$Q$203,15,),"")</f>
        <v/>
      </c>
      <c r="AZ117" s="26"/>
      <c r="BA117" s="26"/>
      <c r="BB117" s="26"/>
      <c r="BC117" s="26"/>
      <c r="BD117" s="26"/>
      <c r="BE117" s="26" t="e">
        <f>_xlfn.RANK.EQ(BB117,$BB$4:$BB$93,)+COUNTIF($BB$4:BB117,BB117)-1</f>
        <v>#N/A</v>
      </c>
    </row>
    <row r="118" spans="1:57" x14ac:dyDescent="0.25">
      <c r="A118" s="4"/>
      <c r="B118" s="4"/>
      <c r="C118" s="4"/>
      <c r="D118" s="4"/>
      <c r="E118" s="37"/>
      <c r="F118" s="37"/>
      <c r="G118" s="37"/>
      <c r="H118" s="37"/>
      <c r="I118" s="37"/>
      <c r="J118" s="37"/>
      <c r="K118" s="37"/>
      <c r="L118" s="37"/>
      <c r="M118" s="4"/>
      <c r="N118" s="4"/>
      <c r="O118" s="36"/>
      <c r="P118" s="4"/>
      <c r="Q118" s="4"/>
      <c r="AD118" s="26">
        <v>117</v>
      </c>
      <c r="AE118" s="26"/>
      <c r="AF118" s="26" t="str">
        <f>IF(Kopā!F118=$R$3,Kopā!A118,"")</f>
        <v/>
      </c>
      <c r="AG118" s="26" t="str">
        <f>_xlfn.IFNA(VLOOKUP(AF118,Kopā!$A$4:$G$203,7,),"")</f>
        <v/>
      </c>
      <c r="AH118" s="26" t="str">
        <f t="shared" si="45"/>
        <v/>
      </c>
      <c r="AI118" s="26" t="e" cm="1">
        <f t="array" ref="AI118">IFERROR(SMALL(IF((COUNTIF($AI$3:AI117, $AH$4:$AH$203)=0)*ISNUMBER($AH$4:$AH$203), $AH$4:$AH$203, "A"), 1),INDEX($AH$4:$AH$203, MATCH(SMALL(IF(ISTEXT($AH$4:$AH$203)*(COUNTIF(AI$3:$AI117,$AH$4:$AH$203)=0), COUNTIF($AH$4:$AH$203, "&lt;"&amp;$AH$4:$AH$203), ""),1),IF(ISTEXT($AH$4:$AH$203), COUNTIF($AH$4:$AH$203, "&lt;"&amp;$AH$4:$AH$203), ""), 0)))</f>
        <v>#NUM!</v>
      </c>
      <c r="AJ118" s="26"/>
      <c r="AK118" s="26"/>
      <c r="AL118" s="26" t="e">
        <f>#REF!</f>
        <v>#REF!</v>
      </c>
      <c r="AM118" s="26"/>
      <c r="AN118" s="26"/>
      <c r="AO118" s="26"/>
      <c r="AP118" s="26"/>
      <c r="AQ118" s="26"/>
      <c r="AR118" s="79" t="str">
        <f>_xlfn.IFNA(VLOOKUP(AM118,Kopā!$A$4:$Q$203,8,),"")</f>
        <v/>
      </c>
      <c r="AS118" s="80" t="str">
        <f>_xlfn.IFNA(VLOOKUP(AM118,Kopā!$A$4:$Q$203,9,),"")</f>
        <v/>
      </c>
      <c r="AT118" s="79" t="str">
        <f>_xlfn.IFNA(VLOOKUP(AM118,Kopā!$A$4:$Q$203,10,),"")</f>
        <v/>
      </c>
      <c r="AU118" s="80" t="str">
        <f>_xlfn.IFNA(VLOOKUP(AM118,Kopā!$A$4:$Q$203,11,),"")</f>
        <v/>
      </c>
      <c r="AV118" s="79" t="str">
        <f>_xlfn.IFNA(VLOOKUP(AM118,Kopā!$A$4:$Q$203,12,),"")</f>
        <v/>
      </c>
      <c r="AW118" s="80" t="str">
        <f>_xlfn.IFNA(VLOOKUP(AM118,Kopā!$A$4:$Q$203,13,),"")</f>
        <v/>
      </c>
      <c r="AX118" s="79" t="str">
        <f>_xlfn.IFNA(VLOOKUP(AM118,Kopā!$A$4:$Q$203,14,),"")</f>
        <v/>
      </c>
      <c r="AY118" s="80" t="str">
        <f>_xlfn.IFNA(VLOOKUP(AM118,Kopā!$A$4:$Q$203,15,),"")</f>
        <v/>
      </c>
      <c r="AZ118" s="26"/>
      <c r="BA118" s="26"/>
      <c r="BB118" s="26"/>
      <c r="BC118" s="26"/>
      <c r="BD118" s="26"/>
      <c r="BE118" s="26" t="e">
        <f>_xlfn.RANK.EQ(BB118,$BB$4:$BB$93,)+COUNTIF($BB$4:BB118,BB118)-1</f>
        <v>#N/A</v>
      </c>
    </row>
    <row r="119" spans="1:57" x14ac:dyDescent="0.25">
      <c r="A119" s="4"/>
      <c r="B119" s="4"/>
      <c r="C119" s="4"/>
      <c r="D119" s="4"/>
      <c r="E119" s="37"/>
      <c r="F119" s="37"/>
      <c r="G119" s="37"/>
      <c r="H119" s="37"/>
      <c r="I119" s="37"/>
      <c r="J119" s="37"/>
      <c r="K119" s="37"/>
      <c r="L119" s="37"/>
      <c r="M119" s="4"/>
      <c r="N119" s="4"/>
      <c r="O119" s="36"/>
      <c r="P119" s="4"/>
      <c r="Q119" s="4"/>
      <c r="AD119" s="26">
        <v>118</v>
      </c>
      <c r="AE119" s="26"/>
      <c r="AF119" s="26" t="str">
        <f>IF(Kopā!F119=$R$3,Kopā!A119,"")</f>
        <v/>
      </c>
      <c r="AG119" s="26" t="str">
        <f>_xlfn.IFNA(VLOOKUP(AF119,Kopā!$A$4:$G$203,7,),"")</f>
        <v/>
      </c>
      <c r="AH119" s="26" t="str">
        <f t="shared" si="45"/>
        <v/>
      </c>
      <c r="AI119" s="26" t="e" cm="1">
        <f t="array" ref="AI119">IFERROR(SMALL(IF((COUNTIF($AI$3:AI118, $AH$4:$AH$203)=0)*ISNUMBER($AH$4:$AH$203), $AH$4:$AH$203, "A"), 1),INDEX($AH$4:$AH$203, MATCH(SMALL(IF(ISTEXT($AH$4:$AH$203)*(COUNTIF(AI$3:$AI118,$AH$4:$AH$203)=0), COUNTIF($AH$4:$AH$203, "&lt;"&amp;$AH$4:$AH$203), ""),1),IF(ISTEXT($AH$4:$AH$203), COUNTIF($AH$4:$AH$203, "&lt;"&amp;$AH$4:$AH$203), ""), 0)))</f>
        <v>#NUM!</v>
      </c>
      <c r="AJ119" s="26"/>
      <c r="AK119" s="26"/>
      <c r="AL119" s="26" t="e">
        <f>#REF!</f>
        <v>#REF!</v>
      </c>
      <c r="AM119" s="26"/>
      <c r="AN119" s="26"/>
      <c r="AO119" s="26"/>
      <c r="AP119" s="26"/>
      <c r="AQ119" s="26"/>
      <c r="AR119" s="79" t="str">
        <f>_xlfn.IFNA(VLOOKUP(AM119,Kopā!$A$4:$Q$203,8,),"")</f>
        <v/>
      </c>
      <c r="AS119" s="80" t="str">
        <f>_xlfn.IFNA(VLOOKUP(AM119,Kopā!$A$4:$Q$203,9,),"")</f>
        <v/>
      </c>
      <c r="AT119" s="79" t="str">
        <f>_xlfn.IFNA(VLOOKUP(AM119,Kopā!$A$4:$Q$203,10,),"")</f>
        <v/>
      </c>
      <c r="AU119" s="80" t="str">
        <f>_xlfn.IFNA(VLOOKUP(AM119,Kopā!$A$4:$Q$203,11,),"")</f>
        <v/>
      </c>
      <c r="AV119" s="79" t="str">
        <f>_xlfn.IFNA(VLOOKUP(AM119,Kopā!$A$4:$Q$203,12,),"")</f>
        <v/>
      </c>
      <c r="AW119" s="80" t="str">
        <f>_xlfn.IFNA(VLOOKUP(AM119,Kopā!$A$4:$Q$203,13,),"")</f>
        <v/>
      </c>
      <c r="AX119" s="79" t="str">
        <f>_xlfn.IFNA(VLOOKUP(AM119,Kopā!$A$4:$Q$203,14,),"")</f>
        <v/>
      </c>
      <c r="AY119" s="80" t="str">
        <f>_xlfn.IFNA(VLOOKUP(AM119,Kopā!$A$4:$Q$203,15,),"")</f>
        <v/>
      </c>
      <c r="AZ119" s="26"/>
      <c r="BA119" s="26"/>
      <c r="BB119" s="26"/>
      <c r="BC119" s="26"/>
      <c r="BD119" s="26"/>
      <c r="BE119" s="26" t="e">
        <f>_xlfn.RANK.EQ(BB119,$BB$4:$BB$93,)+COUNTIF($BB$4:BB119,BB119)-1</f>
        <v>#N/A</v>
      </c>
    </row>
    <row r="120" spans="1:57" x14ac:dyDescent="0.25">
      <c r="A120" s="4"/>
      <c r="B120" s="4"/>
      <c r="C120" s="4"/>
      <c r="D120" s="4"/>
      <c r="E120" s="37"/>
      <c r="F120" s="37"/>
      <c r="G120" s="37"/>
      <c r="H120" s="37"/>
      <c r="I120" s="37"/>
      <c r="J120" s="37"/>
      <c r="K120" s="37"/>
      <c r="L120" s="37"/>
      <c r="M120" s="4"/>
      <c r="N120" s="4"/>
      <c r="O120" s="36"/>
      <c r="P120" s="4"/>
      <c r="Q120" s="4"/>
      <c r="AD120" s="26">
        <v>119</v>
      </c>
      <c r="AE120" s="26"/>
      <c r="AF120" s="26" t="str">
        <f>IF(Kopā!F120=$R$3,Kopā!A120,"")</f>
        <v/>
      </c>
      <c r="AG120" s="26" t="str">
        <f>_xlfn.IFNA(VLOOKUP(AF120,Kopā!$A$4:$G$203,7,),"")</f>
        <v/>
      </c>
      <c r="AH120" s="26" t="str">
        <f t="shared" si="45"/>
        <v/>
      </c>
      <c r="AI120" s="26" t="e" cm="1">
        <f t="array" ref="AI120">IFERROR(SMALL(IF((COUNTIF($AI$3:AI119, $AH$4:$AH$203)=0)*ISNUMBER($AH$4:$AH$203), $AH$4:$AH$203, "A"), 1),INDEX($AH$4:$AH$203, MATCH(SMALL(IF(ISTEXT($AH$4:$AH$203)*(COUNTIF(AI$3:$AI119,$AH$4:$AH$203)=0), COUNTIF($AH$4:$AH$203, "&lt;"&amp;$AH$4:$AH$203), ""),1),IF(ISTEXT($AH$4:$AH$203), COUNTIF($AH$4:$AH$203, "&lt;"&amp;$AH$4:$AH$203), ""), 0)))</f>
        <v>#NUM!</v>
      </c>
      <c r="AJ120" s="26"/>
      <c r="AK120" s="26"/>
      <c r="AL120" s="26" t="e">
        <f>#REF!</f>
        <v>#REF!</v>
      </c>
      <c r="AM120" s="26"/>
      <c r="AN120" s="26"/>
      <c r="AO120" s="26"/>
      <c r="AP120" s="26"/>
      <c r="AQ120" s="26"/>
      <c r="AR120" s="79" t="str">
        <f>_xlfn.IFNA(VLOOKUP(AM120,Kopā!$A$4:$Q$203,8,),"")</f>
        <v/>
      </c>
      <c r="AS120" s="80" t="str">
        <f>_xlfn.IFNA(VLOOKUP(AM120,Kopā!$A$4:$Q$203,9,),"")</f>
        <v/>
      </c>
      <c r="AT120" s="79" t="str">
        <f>_xlfn.IFNA(VLOOKUP(AM120,Kopā!$A$4:$Q$203,10,),"")</f>
        <v/>
      </c>
      <c r="AU120" s="80" t="str">
        <f>_xlfn.IFNA(VLOOKUP(AM120,Kopā!$A$4:$Q$203,11,),"")</f>
        <v/>
      </c>
      <c r="AV120" s="79" t="str">
        <f>_xlfn.IFNA(VLOOKUP(AM120,Kopā!$A$4:$Q$203,12,),"")</f>
        <v/>
      </c>
      <c r="AW120" s="80" t="str">
        <f>_xlfn.IFNA(VLOOKUP(AM120,Kopā!$A$4:$Q$203,13,),"")</f>
        <v/>
      </c>
      <c r="AX120" s="79" t="str">
        <f>_xlfn.IFNA(VLOOKUP(AM120,Kopā!$A$4:$Q$203,14,),"")</f>
        <v/>
      </c>
      <c r="AY120" s="80" t="str">
        <f>_xlfn.IFNA(VLOOKUP(AM120,Kopā!$A$4:$Q$203,15,),"")</f>
        <v/>
      </c>
      <c r="AZ120" s="26"/>
      <c r="BA120" s="26"/>
      <c r="BB120" s="26"/>
      <c r="BC120" s="26"/>
      <c r="BD120" s="26"/>
      <c r="BE120" s="26" t="e">
        <f>_xlfn.RANK.EQ(BB120,$BB$4:$BB$93,)+COUNTIF($BB$4:BB120,BB120)-1</f>
        <v>#N/A</v>
      </c>
    </row>
    <row r="121" spans="1:57" x14ac:dyDescent="0.25">
      <c r="A121" s="4"/>
      <c r="B121" s="4"/>
      <c r="C121" s="4"/>
      <c r="D121" s="4"/>
      <c r="E121" s="37"/>
      <c r="F121" s="37"/>
      <c r="G121" s="37"/>
      <c r="H121" s="37"/>
      <c r="I121" s="37"/>
      <c r="J121" s="37"/>
      <c r="K121" s="37"/>
      <c r="L121" s="37"/>
      <c r="M121" s="4"/>
      <c r="N121" s="4"/>
      <c r="O121" s="36"/>
      <c r="P121" s="4"/>
      <c r="Q121" s="4"/>
      <c r="AD121" s="26">
        <v>120</v>
      </c>
      <c r="AE121" s="26"/>
      <c r="AF121" s="26" t="str">
        <f>IF(Kopā!F121=$R$3,Kopā!A121,"")</f>
        <v/>
      </c>
      <c r="AG121" s="26" t="str">
        <f>_xlfn.IFNA(VLOOKUP(AF121,Kopā!$A$4:$G$203,7,),"")</f>
        <v/>
      </c>
      <c r="AH121" s="26" t="str">
        <f t="shared" si="45"/>
        <v/>
      </c>
      <c r="AI121" s="26" t="e" cm="1">
        <f t="array" ref="AI121">IFERROR(SMALL(IF((COUNTIF($AI$3:AI120, $AH$4:$AH$203)=0)*ISNUMBER($AH$4:$AH$203), $AH$4:$AH$203, "A"), 1),INDEX($AH$4:$AH$203, MATCH(SMALL(IF(ISTEXT($AH$4:$AH$203)*(COUNTIF(AI$3:$AI120,$AH$4:$AH$203)=0), COUNTIF($AH$4:$AH$203, "&lt;"&amp;$AH$4:$AH$203), ""),1),IF(ISTEXT($AH$4:$AH$203), COUNTIF($AH$4:$AH$203, "&lt;"&amp;$AH$4:$AH$203), ""), 0)))</f>
        <v>#NUM!</v>
      </c>
      <c r="AJ121" s="26"/>
      <c r="AK121" s="26"/>
      <c r="AL121" s="26" t="e">
        <f>#REF!</f>
        <v>#REF!</v>
      </c>
      <c r="AM121" s="26"/>
      <c r="AN121" s="26"/>
      <c r="AO121" s="26"/>
      <c r="AP121" s="26"/>
      <c r="AQ121" s="26"/>
      <c r="AR121" s="79" t="str">
        <f>_xlfn.IFNA(VLOOKUP(AM121,Kopā!$A$4:$Q$203,8,),"")</f>
        <v/>
      </c>
      <c r="AS121" s="80" t="str">
        <f>_xlfn.IFNA(VLOOKUP(AM121,Kopā!$A$4:$Q$203,9,),"")</f>
        <v/>
      </c>
      <c r="AT121" s="79" t="str">
        <f>_xlfn.IFNA(VLOOKUP(AM121,Kopā!$A$4:$Q$203,10,),"")</f>
        <v/>
      </c>
      <c r="AU121" s="80" t="str">
        <f>_xlfn.IFNA(VLOOKUP(AM121,Kopā!$A$4:$Q$203,11,),"")</f>
        <v/>
      </c>
      <c r="AV121" s="79" t="str">
        <f>_xlfn.IFNA(VLOOKUP(AM121,Kopā!$A$4:$Q$203,12,),"")</f>
        <v/>
      </c>
      <c r="AW121" s="80" t="str">
        <f>_xlfn.IFNA(VLOOKUP(AM121,Kopā!$A$4:$Q$203,13,),"")</f>
        <v/>
      </c>
      <c r="AX121" s="79" t="str">
        <f>_xlfn.IFNA(VLOOKUP(AM121,Kopā!$A$4:$Q$203,14,),"")</f>
        <v/>
      </c>
      <c r="AY121" s="80" t="str">
        <f>_xlfn.IFNA(VLOOKUP(AM121,Kopā!$A$4:$Q$203,15,),"")</f>
        <v/>
      </c>
      <c r="AZ121" s="26"/>
      <c r="BA121" s="26"/>
      <c r="BB121" s="26"/>
      <c r="BC121" s="26"/>
      <c r="BD121" s="26"/>
      <c r="BE121" s="26" t="e">
        <f>_xlfn.RANK.EQ(BB121,$BB$4:$BB$93,)+COUNTIF($BB$4:BB121,BB121)-1</f>
        <v>#N/A</v>
      </c>
    </row>
    <row r="122" spans="1:57" x14ac:dyDescent="0.25">
      <c r="A122" s="4"/>
      <c r="B122" s="4"/>
      <c r="C122" s="4"/>
      <c r="D122" s="4"/>
      <c r="E122" s="37"/>
      <c r="F122" s="37"/>
      <c r="G122" s="37"/>
      <c r="H122" s="37"/>
      <c r="I122" s="37"/>
      <c r="J122" s="37"/>
      <c r="K122" s="37"/>
      <c r="L122" s="37"/>
      <c r="M122" s="4"/>
      <c r="N122" s="4"/>
      <c r="O122" s="36"/>
      <c r="P122" s="4"/>
      <c r="Q122" s="4"/>
      <c r="AD122" s="26">
        <v>121</v>
      </c>
      <c r="AE122" s="26"/>
      <c r="AF122" s="26" t="str">
        <f>IF(Kopā!F122=$R$3,Kopā!A122,"")</f>
        <v/>
      </c>
      <c r="AG122" s="26" t="str">
        <f>_xlfn.IFNA(VLOOKUP(AF122,Kopā!$A$4:$G$203,7,),"")</f>
        <v/>
      </c>
      <c r="AH122" s="26" t="str">
        <f t="shared" si="45"/>
        <v/>
      </c>
      <c r="AI122" s="26" t="e" cm="1">
        <f t="array" ref="AI122">IFERROR(SMALL(IF((COUNTIF($AI$3:AI121, $AH$4:$AH$203)=0)*ISNUMBER($AH$4:$AH$203), $AH$4:$AH$203, "A"), 1),INDEX($AH$4:$AH$203, MATCH(SMALL(IF(ISTEXT($AH$4:$AH$203)*(COUNTIF(AI$3:$AI121,$AH$4:$AH$203)=0), COUNTIF($AH$4:$AH$203, "&lt;"&amp;$AH$4:$AH$203), ""),1),IF(ISTEXT($AH$4:$AH$203), COUNTIF($AH$4:$AH$203, "&lt;"&amp;$AH$4:$AH$203), ""), 0)))</f>
        <v>#NUM!</v>
      </c>
      <c r="AJ122" s="26"/>
      <c r="AK122" s="26"/>
      <c r="AL122" s="26" t="e">
        <f>#REF!</f>
        <v>#REF!</v>
      </c>
      <c r="AM122" s="26"/>
      <c r="AN122" s="26"/>
      <c r="AO122" s="26"/>
      <c r="AP122" s="26"/>
      <c r="AQ122" s="26"/>
      <c r="AR122" s="79" t="str">
        <f>_xlfn.IFNA(VLOOKUP(AM122,Kopā!$A$4:$Q$203,8,),"")</f>
        <v/>
      </c>
      <c r="AS122" s="80" t="str">
        <f>_xlfn.IFNA(VLOOKUP(AM122,Kopā!$A$4:$Q$203,9,),"")</f>
        <v/>
      </c>
      <c r="AT122" s="79" t="str">
        <f>_xlfn.IFNA(VLOOKUP(AM122,Kopā!$A$4:$Q$203,10,),"")</f>
        <v/>
      </c>
      <c r="AU122" s="80" t="str">
        <f>_xlfn.IFNA(VLOOKUP(AM122,Kopā!$A$4:$Q$203,11,),"")</f>
        <v/>
      </c>
      <c r="AV122" s="79" t="str">
        <f>_xlfn.IFNA(VLOOKUP(AM122,Kopā!$A$4:$Q$203,12,),"")</f>
        <v/>
      </c>
      <c r="AW122" s="80" t="str">
        <f>_xlfn.IFNA(VLOOKUP(AM122,Kopā!$A$4:$Q$203,13,),"")</f>
        <v/>
      </c>
      <c r="AX122" s="79" t="str">
        <f>_xlfn.IFNA(VLOOKUP(AM122,Kopā!$A$4:$Q$203,14,),"")</f>
        <v/>
      </c>
      <c r="AY122" s="80" t="str">
        <f>_xlfn.IFNA(VLOOKUP(AM122,Kopā!$A$4:$Q$203,15,),"")</f>
        <v/>
      </c>
      <c r="AZ122" s="26"/>
      <c r="BA122" s="26"/>
      <c r="BB122" s="26"/>
      <c r="BC122" s="26"/>
      <c r="BD122" s="26"/>
      <c r="BE122" s="26" t="e">
        <f>_xlfn.RANK.EQ(BB122,$BB$4:$BB$93,)+COUNTIF($BB$4:BB122,BB122)-1</f>
        <v>#N/A</v>
      </c>
    </row>
    <row r="123" spans="1:57" x14ac:dyDescent="0.25">
      <c r="A123" s="4"/>
      <c r="B123" s="4"/>
      <c r="C123" s="4"/>
      <c r="D123" s="4"/>
      <c r="E123" s="37"/>
      <c r="F123" s="37"/>
      <c r="G123" s="37"/>
      <c r="H123" s="37"/>
      <c r="I123" s="37"/>
      <c r="J123" s="37"/>
      <c r="K123" s="37"/>
      <c r="L123" s="37"/>
      <c r="M123" s="4"/>
      <c r="N123" s="4"/>
      <c r="O123" s="36"/>
      <c r="P123" s="4"/>
      <c r="Q123" s="4"/>
      <c r="AD123" s="26">
        <v>122</v>
      </c>
      <c r="AE123" s="26"/>
      <c r="AF123" s="26" t="str">
        <f>IF(Kopā!F123=$R$3,Kopā!A123,"")</f>
        <v/>
      </c>
      <c r="AG123" s="26" t="str">
        <f>_xlfn.IFNA(VLOOKUP(AF123,Kopā!$A$4:$G$203,7,),"")</f>
        <v/>
      </c>
      <c r="AH123" s="26" t="str">
        <f t="shared" si="45"/>
        <v/>
      </c>
      <c r="AI123" s="26" t="e" cm="1">
        <f t="array" ref="AI123">IFERROR(SMALL(IF((COUNTIF($AI$3:AI122, $AH$4:$AH$203)=0)*ISNUMBER($AH$4:$AH$203), $AH$4:$AH$203, "A"), 1),INDEX($AH$4:$AH$203, MATCH(SMALL(IF(ISTEXT($AH$4:$AH$203)*(COUNTIF(AI$3:$AI122,$AH$4:$AH$203)=0), COUNTIF($AH$4:$AH$203, "&lt;"&amp;$AH$4:$AH$203), ""),1),IF(ISTEXT($AH$4:$AH$203), COUNTIF($AH$4:$AH$203, "&lt;"&amp;$AH$4:$AH$203), ""), 0)))</f>
        <v>#NUM!</v>
      </c>
      <c r="AJ123" s="26"/>
      <c r="AK123" s="26"/>
      <c r="AL123" s="26" t="e">
        <f>#REF!</f>
        <v>#REF!</v>
      </c>
      <c r="AM123" s="26"/>
      <c r="AN123" s="26"/>
      <c r="AO123" s="26"/>
      <c r="AP123" s="26"/>
      <c r="AQ123" s="26"/>
      <c r="AR123" s="79" t="str">
        <f>_xlfn.IFNA(VLOOKUP(AM123,Kopā!$A$4:$Q$203,8,),"")</f>
        <v/>
      </c>
      <c r="AS123" s="80" t="str">
        <f>_xlfn.IFNA(VLOOKUP(AM123,Kopā!$A$4:$Q$203,9,),"")</f>
        <v/>
      </c>
      <c r="AT123" s="79" t="str">
        <f>_xlfn.IFNA(VLOOKUP(AM123,Kopā!$A$4:$Q$203,10,),"")</f>
        <v/>
      </c>
      <c r="AU123" s="80" t="str">
        <f>_xlfn.IFNA(VLOOKUP(AM123,Kopā!$A$4:$Q$203,11,),"")</f>
        <v/>
      </c>
      <c r="AV123" s="79" t="str">
        <f>_xlfn.IFNA(VLOOKUP(AM123,Kopā!$A$4:$Q$203,12,),"")</f>
        <v/>
      </c>
      <c r="AW123" s="80" t="str">
        <f>_xlfn.IFNA(VLOOKUP(AM123,Kopā!$A$4:$Q$203,13,),"")</f>
        <v/>
      </c>
      <c r="AX123" s="79" t="str">
        <f>_xlfn.IFNA(VLOOKUP(AM123,Kopā!$A$4:$Q$203,14,),"")</f>
        <v/>
      </c>
      <c r="AY123" s="80" t="str">
        <f>_xlfn.IFNA(VLOOKUP(AM123,Kopā!$A$4:$Q$203,15,),"")</f>
        <v/>
      </c>
      <c r="AZ123" s="26"/>
      <c r="BA123" s="26"/>
      <c r="BB123" s="26"/>
      <c r="BC123" s="26"/>
      <c r="BD123" s="26"/>
      <c r="BE123" s="26" t="e">
        <f>_xlfn.RANK.EQ(BB123,$BB$4:$BB$93,)+COUNTIF($BB$4:BB123,BB123)-1</f>
        <v>#N/A</v>
      </c>
    </row>
    <row r="124" spans="1:57" x14ac:dyDescent="0.25">
      <c r="A124" s="4"/>
      <c r="B124" s="4"/>
      <c r="C124" s="4"/>
      <c r="D124" s="4"/>
      <c r="E124" s="37"/>
      <c r="F124" s="37"/>
      <c r="G124" s="37"/>
      <c r="H124" s="37"/>
      <c r="I124" s="37"/>
      <c r="J124" s="37"/>
      <c r="K124" s="37"/>
      <c r="L124" s="37"/>
      <c r="M124" s="4"/>
      <c r="N124" s="4"/>
      <c r="O124" s="36"/>
      <c r="P124" s="4"/>
      <c r="Q124" s="4"/>
      <c r="AD124" s="26">
        <v>123</v>
      </c>
      <c r="AE124" s="26"/>
      <c r="AF124" s="26" t="str">
        <f>IF(Kopā!F124=$R$3,Kopā!A124,"")</f>
        <v/>
      </c>
      <c r="AG124" s="26" t="str">
        <f>_xlfn.IFNA(VLOOKUP(AF124,Kopā!$A$4:$G$203,7,),"")</f>
        <v/>
      </c>
      <c r="AH124" s="26" t="str">
        <f t="shared" si="45"/>
        <v/>
      </c>
      <c r="AI124" s="26" t="e" cm="1">
        <f t="array" ref="AI124">IFERROR(SMALL(IF((COUNTIF($AI$3:AI123, $AH$4:$AH$203)=0)*ISNUMBER($AH$4:$AH$203), $AH$4:$AH$203, "A"), 1),INDEX($AH$4:$AH$203, MATCH(SMALL(IF(ISTEXT($AH$4:$AH$203)*(COUNTIF(AI$3:$AI123,$AH$4:$AH$203)=0), COUNTIF($AH$4:$AH$203, "&lt;"&amp;$AH$4:$AH$203), ""),1),IF(ISTEXT($AH$4:$AH$203), COUNTIF($AH$4:$AH$203, "&lt;"&amp;$AH$4:$AH$203), ""), 0)))</f>
        <v>#NUM!</v>
      </c>
      <c r="AJ124" s="26"/>
      <c r="AK124" s="26"/>
      <c r="AL124" s="26" t="e">
        <f>#REF!</f>
        <v>#REF!</v>
      </c>
      <c r="AM124" s="26"/>
      <c r="AN124" s="26"/>
      <c r="AO124" s="26"/>
      <c r="AP124" s="26"/>
      <c r="AQ124" s="26"/>
      <c r="AR124" s="79" t="str">
        <f>_xlfn.IFNA(VLOOKUP(AM124,Kopā!$A$4:$Q$203,8,),"")</f>
        <v/>
      </c>
      <c r="AS124" s="80" t="str">
        <f>_xlfn.IFNA(VLOOKUP(AM124,Kopā!$A$4:$Q$203,9,),"")</f>
        <v/>
      </c>
      <c r="AT124" s="79" t="str">
        <f>_xlfn.IFNA(VLOOKUP(AM124,Kopā!$A$4:$Q$203,10,),"")</f>
        <v/>
      </c>
      <c r="AU124" s="80" t="str">
        <f>_xlfn.IFNA(VLOOKUP(AM124,Kopā!$A$4:$Q$203,11,),"")</f>
        <v/>
      </c>
      <c r="AV124" s="79" t="str">
        <f>_xlfn.IFNA(VLOOKUP(AM124,Kopā!$A$4:$Q$203,12,),"")</f>
        <v/>
      </c>
      <c r="AW124" s="80" t="str">
        <f>_xlfn.IFNA(VLOOKUP(AM124,Kopā!$A$4:$Q$203,13,),"")</f>
        <v/>
      </c>
      <c r="AX124" s="79" t="str">
        <f>_xlfn.IFNA(VLOOKUP(AM124,Kopā!$A$4:$Q$203,14,),"")</f>
        <v/>
      </c>
      <c r="AY124" s="80" t="str">
        <f>_xlfn.IFNA(VLOOKUP(AM124,Kopā!$A$4:$Q$203,15,),"")</f>
        <v/>
      </c>
      <c r="AZ124" s="26"/>
      <c r="BA124" s="26"/>
      <c r="BB124" s="26"/>
      <c r="BC124" s="26"/>
      <c r="BD124" s="26"/>
      <c r="BE124" s="26" t="e">
        <f>_xlfn.RANK.EQ(BB124,$BB$4:$BB$93,)+COUNTIF($BB$4:BB124,BB124)-1</f>
        <v>#N/A</v>
      </c>
    </row>
    <row r="125" spans="1:57" x14ac:dyDescent="0.25">
      <c r="A125" s="4"/>
      <c r="B125" s="4"/>
      <c r="C125" s="4"/>
      <c r="D125" s="4"/>
      <c r="E125" s="37"/>
      <c r="F125" s="37"/>
      <c r="G125" s="37"/>
      <c r="H125" s="37"/>
      <c r="I125" s="37"/>
      <c r="J125" s="37"/>
      <c r="K125" s="37"/>
      <c r="L125" s="37"/>
      <c r="M125" s="4"/>
      <c r="N125" s="4"/>
      <c r="O125" s="36"/>
      <c r="P125" s="4"/>
      <c r="Q125" s="4"/>
      <c r="AD125" s="26">
        <v>124</v>
      </c>
      <c r="AE125" s="26"/>
      <c r="AF125" s="26" t="str">
        <f>IF(Kopā!F125=$R$3,Kopā!A125,"")</f>
        <v/>
      </c>
      <c r="AG125" s="26" t="str">
        <f>_xlfn.IFNA(VLOOKUP(AF125,Kopā!$A$4:$G$203,7,),"")</f>
        <v/>
      </c>
      <c r="AH125" s="26" t="str">
        <f t="shared" si="45"/>
        <v/>
      </c>
      <c r="AI125" s="26" t="e" cm="1">
        <f t="array" ref="AI125">IFERROR(SMALL(IF((COUNTIF($AI$3:AI124, $AH$4:$AH$203)=0)*ISNUMBER($AH$4:$AH$203), $AH$4:$AH$203, "A"), 1),INDEX($AH$4:$AH$203, MATCH(SMALL(IF(ISTEXT($AH$4:$AH$203)*(COUNTIF(AI$3:$AI124,$AH$4:$AH$203)=0), COUNTIF($AH$4:$AH$203, "&lt;"&amp;$AH$4:$AH$203), ""),1),IF(ISTEXT($AH$4:$AH$203), COUNTIF($AH$4:$AH$203, "&lt;"&amp;$AH$4:$AH$203), ""), 0)))</f>
        <v>#NUM!</v>
      </c>
      <c r="AJ125" s="26"/>
      <c r="AK125" s="26"/>
      <c r="AL125" s="26" t="e">
        <f>#REF!</f>
        <v>#REF!</v>
      </c>
      <c r="AM125" s="26"/>
      <c r="AN125" s="26"/>
      <c r="AO125" s="26"/>
      <c r="AP125" s="26"/>
      <c r="AQ125" s="26"/>
      <c r="AR125" s="79" t="str">
        <f>_xlfn.IFNA(VLOOKUP(AM125,Kopā!$A$4:$Q$203,8,),"")</f>
        <v/>
      </c>
      <c r="AS125" s="80" t="str">
        <f>_xlfn.IFNA(VLOOKUP(AM125,Kopā!$A$4:$Q$203,9,),"")</f>
        <v/>
      </c>
      <c r="AT125" s="79" t="str">
        <f>_xlfn.IFNA(VLOOKUP(AM125,Kopā!$A$4:$Q$203,10,),"")</f>
        <v/>
      </c>
      <c r="AU125" s="80" t="str">
        <f>_xlfn.IFNA(VLOOKUP(AM125,Kopā!$A$4:$Q$203,11,),"")</f>
        <v/>
      </c>
      <c r="AV125" s="79" t="str">
        <f>_xlfn.IFNA(VLOOKUP(AM125,Kopā!$A$4:$Q$203,12,),"")</f>
        <v/>
      </c>
      <c r="AW125" s="80" t="str">
        <f>_xlfn.IFNA(VLOOKUP(AM125,Kopā!$A$4:$Q$203,13,),"")</f>
        <v/>
      </c>
      <c r="AX125" s="79" t="str">
        <f>_xlfn.IFNA(VLOOKUP(AM125,Kopā!$A$4:$Q$203,14,),"")</f>
        <v/>
      </c>
      <c r="AY125" s="80" t="str">
        <f>_xlfn.IFNA(VLOOKUP(AM125,Kopā!$A$4:$Q$203,15,),"")</f>
        <v/>
      </c>
      <c r="AZ125" s="26"/>
      <c r="BA125" s="26"/>
      <c r="BB125" s="26"/>
      <c r="BC125" s="26"/>
      <c r="BD125" s="26"/>
      <c r="BE125" s="26" t="e">
        <f>_xlfn.RANK.EQ(BB125,$BB$4:$BB$93,)+COUNTIF($BB$4:BB125,BB125)-1</f>
        <v>#N/A</v>
      </c>
    </row>
    <row r="126" spans="1:57" x14ac:dyDescent="0.25">
      <c r="A126" s="4"/>
      <c r="B126" s="4"/>
      <c r="C126" s="4"/>
      <c r="D126" s="4"/>
      <c r="E126" s="37"/>
      <c r="F126" s="37"/>
      <c r="G126" s="37"/>
      <c r="H126" s="37"/>
      <c r="I126" s="37"/>
      <c r="J126" s="37"/>
      <c r="K126" s="37"/>
      <c r="L126" s="37"/>
      <c r="M126" s="4"/>
      <c r="N126" s="4"/>
      <c r="O126" s="36"/>
      <c r="P126" s="4"/>
      <c r="Q126" s="4"/>
      <c r="AD126" s="26">
        <v>125</v>
      </c>
      <c r="AE126" s="26"/>
      <c r="AF126" s="26" t="str">
        <f>IF(Kopā!F126=$R$3,Kopā!A126,"")</f>
        <v/>
      </c>
      <c r="AG126" s="26" t="str">
        <f>_xlfn.IFNA(VLOOKUP(AF126,Kopā!$A$4:$G$203,7,),"")</f>
        <v/>
      </c>
      <c r="AH126" s="26" t="str">
        <f t="shared" si="45"/>
        <v/>
      </c>
      <c r="AI126" s="26" t="e" cm="1">
        <f t="array" ref="AI126">IFERROR(SMALL(IF((COUNTIF($AI$3:AI125, $AH$4:$AH$203)=0)*ISNUMBER($AH$4:$AH$203), $AH$4:$AH$203, "A"), 1),INDEX($AH$4:$AH$203, MATCH(SMALL(IF(ISTEXT($AH$4:$AH$203)*(COUNTIF(AI$3:$AI125,$AH$4:$AH$203)=0), COUNTIF($AH$4:$AH$203, "&lt;"&amp;$AH$4:$AH$203), ""),1),IF(ISTEXT($AH$4:$AH$203), COUNTIF($AH$4:$AH$203, "&lt;"&amp;$AH$4:$AH$203), ""), 0)))</f>
        <v>#NUM!</v>
      </c>
      <c r="AJ126" s="26"/>
      <c r="AK126" s="26"/>
      <c r="AL126" s="26" t="e">
        <f>#REF!</f>
        <v>#REF!</v>
      </c>
      <c r="AM126" s="26"/>
      <c r="AN126" s="26"/>
      <c r="AO126" s="26"/>
      <c r="AP126" s="26"/>
      <c r="AQ126" s="26"/>
      <c r="AR126" s="79" t="str">
        <f>_xlfn.IFNA(VLOOKUP(AM126,Kopā!$A$4:$Q$203,8,),"")</f>
        <v/>
      </c>
      <c r="AS126" s="80" t="str">
        <f>_xlfn.IFNA(VLOOKUP(AM126,Kopā!$A$4:$Q$203,9,),"")</f>
        <v/>
      </c>
      <c r="AT126" s="79" t="str">
        <f>_xlfn.IFNA(VLOOKUP(AM126,Kopā!$A$4:$Q$203,10,),"")</f>
        <v/>
      </c>
      <c r="AU126" s="80" t="str">
        <f>_xlfn.IFNA(VLOOKUP(AM126,Kopā!$A$4:$Q$203,11,),"")</f>
        <v/>
      </c>
      <c r="AV126" s="79" t="str">
        <f>_xlfn.IFNA(VLOOKUP(AM126,Kopā!$A$4:$Q$203,12,),"")</f>
        <v/>
      </c>
      <c r="AW126" s="80" t="str">
        <f>_xlfn.IFNA(VLOOKUP(AM126,Kopā!$A$4:$Q$203,13,),"")</f>
        <v/>
      </c>
      <c r="AX126" s="79" t="str">
        <f>_xlfn.IFNA(VLOOKUP(AM126,Kopā!$A$4:$Q$203,14,),"")</f>
        <v/>
      </c>
      <c r="AY126" s="80" t="str">
        <f>_xlfn.IFNA(VLOOKUP(AM126,Kopā!$A$4:$Q$203,15,),"")</f>
        <v/>
      </c>
      <c r="AZ126" s="26"/>
      <c r="BA126" s="26"/>
      <c r="BB126" s="26"/>
      <c r="BC126" s="26"/>
      <c r="BD126" s="26"/>
      <c r="BE126" s="26" t="e">
        <f>_xlfn.RANK.EQ(BB126,$BB$4:$BB$93,)+COUNTIF($BB$4:BB126,BB126)-1</f>
        <v>#N/A</v>
      </c>
    </row>
    <row r="127" spans="1:57" x14ac:dyDescent="0.25">
      <c r="A127" s="4"/>
      <c r="B127" s="4"/>
      <c r="C127" s="4"/>
      <c r="D127" s="4"/>
      <c r="E127" s="37"/>
      <c r="F127" s="37"/>
      <c r="G127" s="37"/>
      <c r="H127" s="37"/>
      <c r="I127" s="37"/>
      <c r="J127" s="37"/>
      <c r="K127" s="37"/>
      <c r="L127" s="37"/>
      <c r="M127" s="4"/>
      <c r="N127" s="4"/>
      <c r="O127" s="36"/>
      <c r="P127" s="4"/>
      <c r="Q127" s="4"/>
      <c r="AD127" s="26">
        <v>126</v>
      </c>
      <c r="AE127" s="26"/>
      <c r="AF127" s="26" t="str">
        <f>IF(Kopā!F127=$R$3,Kopā!A127,"")</f>
        <v/>
      </c>
      <c r="AG127" s="26" t="str">
        <f>_xlfn.IFNA(VLOOKUP(AF127,Kopā!$A$4:$G$203,7,),"")</f>
        <v/>
      </c>
      <c r="AH127" s="26" t="str">
        <f t="shared" si="45"/>
        <v/>
      </c>
      <c r="AI127" s="26" t="e" cm="1">
        <f t="array" ref="AI127">IFERROR(SMALL(IF((COUNTIF($AI$3:AI126, $AH$4:$AH$203)=0)*ISNUMBER($AH$4:$AH$203), $AH$4:$AH$203, "A"), 1),INDEX($AH$4:$AH$203, MATCH(SMALL(IF(ISTEXT($AH$4:$AH$203)*(COUNTIF(AI$3:$AI126,$AH$4:$AH$203)=0), COUNTIF($AH$4:$AH$203, "&lt;"&amp;$AH$4:$AH$203), ""),1),IF(ISTEXT($AH$4:$AH$203), COUNTIF($AH$4:$AH$203, "&lt;"&amp;$AH$4:$AH$203), ""), 0)))</f>
        <v>#NUM!</v>
      </c>
      <c r="AJ127" s="26"/>
      <c r="AK127" s="26"/>
      <c r="AL127" s="26" t="e">
        <f>#REF!</f>
        <v>#REF!</v>
      </c>
      <c r="AM127" s="26"/>
      <c r="AN127" s="26"/>
      <c r="AO127" s="26"/>
      <c r="AP127" s="26"/>
      <c r="AQ127" s="26"/>
      <c r="AR127" s="79" t="str">
        <f>_xlfn.IFNA(VLOOKUP(AM127,Kopā!$A$4:$Q$203,8,),"")</f>
        <v/>
      </c>
      <c r="AS127" s="80" t="str">
        <f>_xlfn.IFNA(VLOOKUP(AM127,Kopā!$A$4:$Q$203,9,),"")</f>
        <v/>
      </c>
      <c r="AT127" s="79" t="str">
        <f>_xlfn.IFNA(VLOOKUP(AM127,Kopā!$A$4:$Q$203,10,),"")</f>
        <v/>
      </c>
      <c r="AU127" s="80" t="str">
        <f>_xlfn.IFNA(VLOOKUP(AM127,Kopā!$A$4:$Q$203,11,),"")</f>
        <v/>
      </c>
      <c r="AV127" s="79" t="str">
        <f>_xlfn.IFNA(VLOOKUP(AM127,Kopā!$A$4:$Q$203,12,),"")</f>
        <v/>
      </c>
      <c r="AW127" s="80" t="str">
        <f>_xlfn.IFNA(VLOOKUP(AM127,Kopā!$A$4:$Q$203,13,),"")</f>
        <v/>
      </c>
      <c r="AX127" s="79" t="str">
        <f>_xlfn.IFNA(VLOOKUP(AM127,Kopā!$A$4:$Q$203,14,),"")</f>
        <v/>
      </c>
      <c r="AY127" s="80" t="str">
        <f>_xlfn.IFNA(VLOOKUP(AM127,Kopā!$A$4:$Q$203,15,),"")</f>
        <v/>
      </c>
      <c r="AZ127" s="26"/>
      <c r="BA127" s="26"/>
      <c r="BB127" s="26"/>
      <c r="BC127" s="26"/>
      <c r="BD127" s="26"/>
      <c r="BE127" s="26" t="e">
        <f>_xlfn.RANK.EQ(BB127,$BB$4:$BB$93,)+COUNTIF($BB$4:BB127,BB127)-1</f>
        <v>#N/A</v>
      </c>
    </row>
    <row r="128" spans="1:57" x14ac:dyDescent="0.25">
      <c r="A128" s="4"/>
      <c r="B128" s="4"/>
      <c r="C128" s="4"/>
      <c r="D128" s="4"/>
      <c r="E128" s="37"/>
      <c r="F128" s="37"/>
      <c r="G128" s="37"/>
      <c r="H128" s="37"/>
      <c r="I128" s="37"/>
      <c r="J128" s="37"/>
      <c r="K128" s="37"/>
      <c r="L128" s="37"/>
      <c r="M128" s="4"/>
      <c r="N128" s="4"/>
      <c r="O128" s="36"/>
      <c r="P128" s="4"/>
      <c r="Q128" s="4"/>
      <c r="AD128" s="26">
        <v>127</v>
      </c>
      <c r="AE128" s="26"/>
      <c r="AF128" s="26" t="str">
        <f>IF(Kopā!F128=$R$3,Kopā!A128,"")</f>
        <v/>
      </c>
      <c r="AG128" s="26" t="str">
        <f>_xlfn.IFNA(VLOOKUP(AF128,Kopā!$A$4:$G$203,7,),"")</f>
        <v/>
      </c>
      <c r="AH128" s="26" t="str">
        <f t="shared" si="45"/>
        <v/>
      </c>
      <c r="AI128" s="26" t="e" cm="1">
        <f t="array" ref="AI128">IFERROR(SMALL(IF((COUNTIF($AI$3:AI127, $AH$4:$AH$203)=0)*ISNUMBER($AH$4:$AH$203), $AH$4:$AH$203, "A"), 1),INDEX($AH$4:$AH$203, MATCH(SMALL(IF(ISTEXT($AH$4:$AH$203)*(COUNTIF(AI$3:$AI127,$AH$4:$AH$203)=0), COUNTIF($AH$4:$AH$203, "&lt;"&amp;$AH$4:$AH$203), ""),1),IF(ISTEXT($AH$4:$AH$203), COUNTIF($AH$4:$AH$203, "&lt;"&amp;$AH$4:$AH$203), ""), 0)))</f>
        <v>#NUM!</v>
      </c>
      <c r="AJ128" s="26"/>
      <c r="AK128" s="26"/>
      <c r="AL128" s="26" t="e">
        <f>#REF!</f>
        <v>#REF!</v>
      </c>
      <c r="AM128" s="26"/>
      <c r="AN128" s="26"/>
      <c r="AO128" s="26"/>
      <c r="AP128" s="26"/>
      <c r="AQ128" s="26"/>
      <c r="AR128" s="79" t="str">
        <f>_xlfn.IFNA(VLOOKUP(AM128,Kopā!$A$4:$Q$203,8,),"")</f>
        <v/>
      </c>
      <c r="AS128" s="80" t="str">
        <f>_xlfn.IFNA(VLOOKUP(AM128,Kopā!$A$4:$Q$203,9,),"")</f>
        <v/>
      </c>
      <c r="AT128" s="79" t="str">
        <f>_xlfn.IFNA(VLOOKUP(AM128,Kopā!$A$4:$Q$203,10,),"")</f>
        <v/>
      </c>
      <c r="AU128" s="80" t="str">
        <f>_xlfn.IFNA(VLOOKUP(AM128,Kopā!$A$4:$Q$203,11,),"")</f>
        <v/>
      </c>
      <c r="AV128" s="79" t="str">
        <f>_xlfn.IFNA(VLOOKUP(AM128,Kopā!$A$4:$Q$203,12,),"")</f>
        <v/>
      </c>
      <c r="AW128" s="80" t="str">
        <f>_xlfn.IFNA(VLOOKUP(AM128,Kopā!$A$4:$Q$203,13,),"")</f>
        <v/>
      </c>
      <c r="AX128" s="79" t="str">
        <f>_xlfn.IFNA(VLOOKUP(AM128,Kopā!$A$4:$Q$203,14,),"")</f>
        <v/>
      </c>
      <c r="AY128" s="80" t="str">
        <f>_xlfn.IFNA(VLOOKUP(AM128,Kopā!$A$4:$Q$203,15,),"")</f>
        <v/>
      </c>
      <c r="AZ128" s="26"/>
      <c r="BA128" s="26"/>
      <c r="BB128" s="26"/>
      <c r="BC128" s="26"/>
      <c r="BD128" s="26"/>
      <c r="BE128" s="26" t="e">
        <f>_xlfn.RANK.EQ(BB128,$BB$4:$BB$93,)+COUNTIF($BB$4:BB128,BB128)-1</f>
        <v>#N/A</v>
      </c>
    </row>
    <row r="129" spans="1:57" x14ac:dyDescent="0.25">
      <c r="A129" s="4"/>
      <c r="B129" s="4"/>
      <c r="C129" s="4"/>
      <c r="D129" s="4"/>
      <c r="E129" s="37"/>
      <c r="F129" s="37"/>
      <c r="G129" s="37"/>
      <c r="H129" s="37"/>
      <c r="I129" s="37"/>
      <c r="J129" s="37"/>
      <c r="K129" s="37"/>
      <c r="L129" s="37"/>
      <c r="M129" s="4"/>
      <c r="N129" s="4"/>
      <c r="O129" s="36"/>
      <c r="P129" s="4"/>
      <c r="Q129" s="4"/>
      <c r="AD129" s="26">
        <v>128</v>
      </c>
      <c r="AE129" s="26"/>
      <c r="AF129" s="26" t="str">
        <f>IF(Kopā!F129=$R$3,Kopā!A129,"")</f>
        <v/>
      </c>
      <c r="AG129" s="26" t="str">
        <f>_xlfn.IFNA(VLOOKUP(AF129,Kopā!$A$4:$G$203,7,),"")</f>
        <v/>
      </c>
      <c r="AH129" s="26" t="str">
        <f t="shared" si="45"/>
        <v/>
      </c>
      <c r="AI129" s="26" t="e" cm="1">
        <f t="array" ref="AI129">IFERROR(SMALL(IF((COUNTIF($AI$3:AI128, $AH$4:$AH$203)=0)*ISNUMBER($AH$4:$AH$203), $AH$4:$AH$203, "A"), 1),INDEX($AH$4:$AH$203, MATCH(SMALL(IF(ISTEXT($AH$4:$AH$203)*(COUNTIF(AI$3:$AI128,$AH$4:$AH$203)=0), COUNTIF($AH$4:$AH$203, "&lt;"&amp;$AH$4:$AH$203), ""),1),IF(ISTEXT($AH$4:$AH$203), COUNTIF($AH$4:$AH$203, "&lt;"&amp;$AH$4:$AH$203), ""), 0)))</f>
        <v>#NUM!</v>
      </c>
      <c r="AJ129" s="26"/>
      <c r="AK129" s="26"/>
      <c r="AL129" s="26" t="e">
        <f>#REF!</f>
        <v>#REF!</v>
      </c>
      <c r="AM129" s="26"/>
      <c r="AN129" s="26"/>
      <c r="AO129" s="26"/>
      <c r="AP129" s="26"/>
      <c r="AQ129" s="26"/>
      <c r="AR129" s="79" t="str">
        <f>_xlfn.IFNA(VLOOKUP(AM129,Kopā!$A$4:$Q$203,8,),"")</f>
        <v/>
      </c>
      <c r="AS129" s="80" t="str">
        <f>_xlfn.IFNA(VLOOKUP(AM129,Kopā!$A$4:$Q$203,9,),"")</f>
        <v/>
      </c>
      <c r="AT129" s="79" t="str">
        <f>_xlfn.IFNA(VLOOKUP(AM129,Kopā!$A$4:$Q$203,10,),"")</f>
        <v/>
      </c>
      <c r="AU129" s="80" t="str">
        <f>_xlfn.IFNA(VLOOKUP(AM129,Kopā!$A$4:$Q$203,11,),"")</f>
        <v/>
      </c>
      <c r="AV129" s="79" t="str">
        <f>_xlfn.IFNA(VLOOKUP(AM129,Kopā!$A$4:$Q$203,12,),"")</f>
        <v/>
      </c>
      <c r="AW129" s="80" t="str">
        <f>_xlfn.IFNA(VLOOKUP(AM129,Kopā!$A$4:$Q$203,13,),"")</f>
        <v/>
      </c>
      <c r="AX129" s="79" t="str">
        <f>_xlfn.IFNA(VLOOKUP(AM129,Kopā!$A$4:$Q$203,14,),"")</f>
        <v/>
      </c>
      <c r="AY129" s="80" t="str">
        <f>_xlfn.IFNA(VLOOKUP(AM129,Kopā!$A$4:$Q$203,15,),"")</f>
        <v/>
      </c>
      <c r="AZ129" s="26"/>
      <c r="BA129" s="26"/>
      <c r="BB129" s="26"/>
      <c r="BC129" s="26"/>
      <c r="BD129" s="26"/>
      <c r="BE129" s="26" t="e">
        <f>_xlfn.RANK.EQ(BB129,$BB$4:$BB$93,)+COUNTIF($BB$4:BB129,BB129)-1</f>
        <v>#N/A</v>
      </c>
    </row>
    <row r="130" spans="1:57" x14ac:dyDescent="0.25">
      <c r="A130" s="4"/>
      <c r="B130" s="4"/>
      <c r="C130" s="4"/>
      <c r="D130" s="4"/>
      <c r="E130" s="37"/>
      <c r="F130" s="37"/>
      <c r="G130" s="37"/>
      <c r="H130" s="37"/>
      <c r="I130" s="37"/>
      <c r="J130" s="37"/>
      <c r="K130" s="37"/>
      <c r="L130" s="37"/>
      <c r="M130" s="4"/>
      <c r="N130" s="4"/>
      <c r="O130" s="36"/>
      <c r="P130" s="4"/>
      <c r="Q130" s="4"/>
      <c r="AD130" s="26">
        <v>129</v>
      </c>
      <c r="AE130" s="26"/>
      <c r="AF130" s="26" t="str">
        <f>IF(Kopā!F130=$R$3,Kopā!A130,"")</f>
        <v/>
      </c>
      <c r="AG130" s="26" t="str">
        <f>_xlfn.IFNA(VLOOKUP(AF130,Kopā!$A$4:$G$203,7,),"")</f>
        <v/>
      </c>
      <c r="AH130" s="26" t="str">
        <f t="shared" si="45"/>
        <v/>
      </c>
      <c r="AI130" s="26" t="e" cm="1">
        <f t="array" ref="AI130">IFERROR(SMALL(IF((COUNTIF($AI$3:AI129, $AH$4:$AH$203)=0)*ISNUMBER($AH$4:$AH$203), $AH$4:$AH$203, "A"), 1),INDEX($AH$4:$AH$203, MATCH(SMALL(IF(ISTEXT($AH$4:$AH$203)*(COUNTIF(AI$3:$AI129,$AH$4:$AH$203)=0), COUNTIF($AH$4:$AH$203, "&lt;"&amp;$AH$4:$AH$203), ""),1),IF(ISTEXT($AH$4:$AH$203), COUNTIF($AH$4:$AH$203, "&lt;"&amp;$AH$4:$AH$203), ""), 0)))</f>
        <v>#NUM!</v>
      </c>
      <c r="AJ130" s="26"/>
      <c r="AK130" s="26"/>
      <c r="AL130" s="26" t="e">
        <f>#REF!</f>
        <v>#REF!</v>
      </c>
      <c r="AM130" s="26"/>
      <c r="AN130" s="26"/>
      <c r="AO130" s="26"/>
      <c r="AP130" s="26"/>
      <c r="AQ130" s="26"/>
      <c r="AR130" s="79" t="str">
        <f>_xlfn.IFNA(VLOOKUP(AM130,Kopā!$A$4:$Q$203,8,),"")</f>
        <v/>
      </c>
      <c r="AS130" s="80" t="str">
        <f>_xlfn.IFNA(VLOOKUP(AM130,Kopā!$A$4:$Q$203,9,),"")</f>
        <v/>
      </c>
      <c r="AT130" s="79" t="str">
        <f>_xlfn.IFNA(VLOOKUP(AM130,Kopā!$A$4:$Q$203,10,),"")</f>
        <v/>
      </c>
      <c r="AU130" s="80" t="str">
        <f>_xlfn.IFNA(VLOOKUP(AM130,Kopā!$A$4:$Q$203,11,),"")</f>
        <v/>
      </c>
      <c r="AV130" s="79" t="str">
        <f>_xlfn.IFNA(VLOOKUP(AM130,Kopā!$A$4:$Q$203,12,),"")</f>
        <v/>
      </c>
      <c r="AW130" s="80" t="str">
        <f>_xlfn.IFNA(VLOOKUP(AM130,Kopā!$A$4:$Q$203,13,),"")</f>
        <v/>
      </c>
      <c r="AX130" s="79" t="str">
        <f>_xlfn.IFNA(VLOOKUP(AM130,Kopā!$A$4:$Q$203,14,),"")</f>
        <v/>
      </c>
      <c r="AY130" s="80" t="str">
        <f>_xlfn.IFNA(VLOOKUP(AM130,Kopā!$A$4:$Q$203,15,),"")</f>
        <v/>
      </c>
      <c r="AZ130" s="26"/>
      <c r="BA130" s="26"/>
      <c r="BB130" s="26"/>
      <c r="BC130" s="26"/>
      <c r="BD130" s="26"/>
      <c r="BE130" s="26" t="e">
        <f>_xlfn.RANK.EQ(BB130,$BB$4:$BB$93,)+COUNTIF($BB$4:BB130,BB130)-1</f>
        <v>#N/A</v>
      </c>
    </row>
    <row r="131" spans="1:57" x14ac:dyDescent="0.25">
      <c r="A131" s="4"/>
      <c r="B131" s="4"/>
      <c r="C131" s="4"/>
      <c r="D131" s="4"/>
      <c r="E131" s="37"/>
      <c r="F131" s="37"/>
      <c r="G131" s="37"/>
      <c r="H131" s="37"/>
      <c r="I131" s="37"/>
      <c r="J131" s="37"/>
      <c r="K131" s="37"/>
      <c r="L131" s="37"/>
      <c r="M131" s="4"/>
      <c r="N131" s="4"/>
      <c r="O131" s="36"/>
      <c r="P131" s="4"/>
      <c r="Q131" s="4"/>
      <c r="AD131" s="26">
        <v>130</v>
      </c>
      <c r="AE131" s="26"/>
      <c r="AF131" s="26" t="str">
        <f>IF(Kopā!F131=$R$3,Kopā!A131,"")</f>
        <v/>
      </c>
      <c r="AG131" s="26" t="str">
        <f>_xlfn.IFNA(VLOOKUP(AF131,Kopā!$A$4:$G$203,7,),"")</f>
        <v/>
      </c>
      <c r="AH131" s="26" t="str">
        <f t="shared" si="45"/>
        <v/>
      </c>
      <c r="AI131" s="26" t="e" cm="1">
        <f t="array" ref="AI131">IFERROR(SMALL(IF((COUNTIF($AI$3:AI130, $AH$4:$AH$203)=0)*ISNUMBER($AH$4:$AH$203), $AH$4:$AH$203, "A"), 1),INDEX($AH$4:$AH$203, MATCH(SMALL(IF(ISTEXT($AH$4:$AH$203)*(COUNTIF(AI$3:$AI130,$AH$4:$AH$203)=0), COUNTIF($AH$4:$AH$203, "&lt;"&amp;$AH$4:$AH$203), ""),1),IF(ISTEXT($AH$4:$AH$203), COUNTIF($AH$4:$AH$203, "&lt;"&amp;$AH$4:$AH$203), ""), 0)))</f>
        <v>#NUM!</v>
      </c>
      <c r="AJ131" s="26"/>
      <c r="AK131" s="26"/>
      <c r="AL131" s="26" t="e">
        <f>#REF!</f>
        <v>#REF!</v>
      </c>
      <c r="AM131" s="26"/>
      <c r="AN131" s="26"/>
      <c r="AO131" s="26"/>
      <c r="AP131" s="26"/>
      <c r="AQ131" s="26"/>
      <c r="AR131" s="79" t="str">
        <f>_xlfn.IFNA(VLOOKUP(AM131,Kopā!$A$4:$Q$203,8,),"")</f>
        <v/>
      </c>
      <c r="AS131" s="80" t="str">
        <f>_xlfn.IFNA(VLOOKUP(AM131,Kopā!$A$4:$Q$203,9,),"")</f>
        <v/>
      </c>
      <c r="AT131" s="79" t="str">
        <f>_xlfn.IFNA(VLOOKUP(AM131,Kopā!$A$4:$Q$203,10,),"")</f>
        <v/>
      </c>
      <c r="AU131" s="80" t="str">
        <f>_xlfn.IFNA(VLOOKUP(AM131,Kopā!$A$4:$Q$203,11,),"")</f>
        <v/>
      </c>
      <c r="AV131" s="79" t="str">
        <f>_xlfn.IFNA(VLOOKUP(AM131,Kopā!$A$4:$Q$203,12,),"")</f>
        <v/>
      </c>
      <c r="AW131" s="80" t="str">
        <f>_xlfn.IFNA(VLOOKUP(AM131,Kopā!$A$4:$Q$203,13,),"")</f>
        <v/>
      </c>
      <c r="AX131" s="79" t="str">
        <f>_xlfn.IFNA(VLOOKUP(AM131,Kopā!$A$4:$Q$203,14,),"")</f>
        <v/>
      </c>
      <c r="AY131" s="80" t="str">
        <f>_xlfn.IFNA(VLOOKUP(AM131,Kopā!$A$4:$Q$203,15,),"")</f>
        <v/>
      </c>
      <c r="AZ131" s="26"/>
      <c r="BA131" s="26"/>
      <c r="BB131" s="26"/>
      <c r="BC131" s="26"/>
      <c r="BD131" s="26"/>
      <c r="BE131" s="26" t="e">
        <f>_xlfn.RANK.EQ(BB131,$BB$4:$BB$93,)+COUNTIF($BB$4:BB131,BB131)-1</f>
        <v>#N/A</v>
      </c>
    </row>
    <row r="132" spans="1:57" x14ac:dyDescent="0.25">
      <c r="A132" s="4"/>
      <c r="B132" s="4"/>
      <c r="C132" s="4"/>
      <c r="D132" s="4"/>
      <c r="E132" s="37"/>
      <c r="F132" s="37"/>
      <c r="G132" s="37"/>
      <c r="H132" s="37"/>
      <c r="I132" s="37"/>
      <c r="J132" s="37"/>
      <c r="K132" s="37"/>
      <c r="L132" s="37"/>
      <c r="M132" s="4"/>
      <c r="N132" s="4"/>
      <c r="O132" s="36"/>
      <c r="P132" s="4"/>
      <c r="Q132" s="4"/>
      <c r="AD132" s="26">
        <v>131</v>
      </c>
      <c r="AE132" s="26"/>
      <c r="AF132" s="26" t="str">
        <f>IF(Kopā!F132=$R$3,Kopā!A132,"")</f>
        <v/>
      </c>
      <c r="AG132" s="26" t="str">
        <f>_xlfn.IFNA(VLOOKUP(AF132,Kopā!$A$4:$G$203,7,),"")</f>
        <v/>
      </c>
      <c r="AH132" s="26" t="str">
        <f t="shared" ref="AH132:AH163" si="46">IF(AG132=$S$3,AF132,"")</f>
        <v/>
      </c>
      <c r="AI132" s="26" t="e" cm="1">
        <f t="array" ref="AI132">IFERROR(SMALL(IF((COUNTIF($AI$3:AI131, $AH$4:$AH$203)=0)*ISNUMBER($AH$4:$AH$203), $AH$4:$AH$203, "A"), 1),INDEX($AH$4:$AH$203, MATCH(SMALL(IF(ISTEXT($AH$4:$AH$203)*(COUNTIF(AI$3:$AI131,$AH$4:$AH$203)=0), COUNTIF($AH$4:$AH$203, "&lt;"&amp;$AH$4:$AH$203), ""),1),IF(ISTEXT($AH$4:$AH$203), COUNTIF($AH$4:$AH$203, "&lt;"&amp;$AH$4:$AH$203), ""), 0)))</f>
        <v>#NUM!</v>
      </c>
      <c r="AJ132" s="26"/>
      <c r="AK132" s="26"/>
      <c r="AL132" s="26" t="e">
        <f>#REF!</f>
        <v>#REF!</v>
      </c>
      <c r="AM132" s="26"/>
      <c r="AN132" s="26"/>
      <c r="AO132" s="26"/>
      <c r="AP132" s="26"/>
      <c r="AQ132" s="26"/>
      <c r="AR132" s="79" t="str">
        <f>_xlfn.IFNA(VLOOKUP(AM132,Kopā!$A$4:$Q$203,8,),"")</f>
        <v/>
      </c>
      <c r="AS132" s="80" t="str">
        <f>_xlfn.IFNA(VLOOKUP(AM132,Kopā!$A$4:$Q$203,9,),"")</f>
        <v/>
      </c>
      <c r="AT132" s="79" t="str">
        <f>_xlfn.IFNA(VLOOKUP(AM132,Kopā!$A$4:$Q$203,10,),"")</f>
        <v/>
      </c>
      <c r="AU132" s="80" t="str">
        <f>_xlfn.IFNA(VLOOKUP(AM132,Kopā!$A$4:$Q$203,11,),"")</f>
        <v/>
      </c>
      <c r="AV132" s="79" t="str">
        <f>_xlfn.IFNA(VLOOKUP(AM132,Kopā!$A$4:$Q$203,12,),"")</f>
        <v/>
      </c>
      <c r="AW132" s="80" t="str">
        <f>_xlfn.IFNA(VLOOKUP(AM132,Kopā!$A$4:$Q$203,13,),"")</f>
        <v/>
      </c>
      <c r="AX132" s="79" t="str">
        <f>_xlfn.IFNA(VLOOKUP(AM132,Kopā!$A$4:$Q$203,14,),"")</f>
        <v/>
      </c>
      <c r="AY132" s="80" t="str">
        <f>_xlfn.IFNA(VLOOKUP(AM132,Kopā!$A$4:$Q$203,15,),"")</f>
        <v/>
      </c>
      <c r="AZ132" s="26"/>
      <c r="BA132" s="26"/>
      <c r="BB132" s="26"/>
      <c r="BC132" s="26"/>
      <c r="BD132" s="26"/>
      <c r="BE132" s="26" t="e">
        <f>_xlfn.RANK.EQ(BB132,$BB$4:$BB$93,)+COUNTIF($BB$4:BB132,BB132)-1</f>
        <v>#N/A</v>
      </c>
    </row>
    <row r="133" spans="1:57" x14ac:dyDescent="0.25">
      <c r="A133" s="4"/>
      <c r="B133" s="4"/>
      <c r="C133" s="4"/>
      <c r="D133" s="4"/>
      <c r="E133" s="37"/>
      <c r="F133" s="37"/>
      <c r="G133" s="37"/>
      <c r="H133" s="37"/>
      <c r="I133" s="37"/>
      <c r="J133" s="37"/>
      <c r="K133" s="37"/>
      <c r="L133" s="37"/>
      <c r="M133" s="4"/>
      <c r="N133" s="4"/>
      <c r="O133" s="36"/>
      <c r="P133" s="4"/>
      <c r="Q133" s="4"/>
      <c r="AD133" s="26">
        <v>132</v>
      </c>
      <c r="AE133" s="26"/>
      <c r="AF133" s="26" t="str">
        <f>IF(Kopā!F133=$R$3,Kopā!A133,"")</f>
        <v/>
      </c>
      <c r="AG133" s="26" t="str">
        <f>_xlfn.IFNA(VLOOKUP(AF133,Kopā!$A$4:$G$203,7,),"")</f>
        <v/>
      </c>
      <c r="AH133" s="26" t="str">
        <f t="shared" si="46"/>
        <v/>
      </c>
      <c r="AI133" s="26" t="e" cm="1">
        <f t="array" ref="AI133">IFERROR(SMALL(IF((COUNTIF($AI$3:AI132, $AH$4:$AH$203)=0)*ISNUMBER($AH$4:$AH$203), $AH$4:$AH$203, "A"), 1),INDEX($AH$4:$AH$203, MATCH(SMALL(IF(ISTEXT($AH$4:$AH$203)*(COUNTIF(AI$3:$AI132,$AH$4:$AH$203)=0), COUNTIF($AH$4:$AH$203, "&lt;"&amp;$AH$4:$AH$203), ""),1),IF(ISTEXT($AH$4:$AH$203), COUNTIF($AH$4:$AH$203, "&lt;"&amp;$AH$4:$AH$203), ""), 0)))</f>
        <v>#NUM!</v>
      </c>
      <c r="AJ133" s="26"/>
      <c r="AK133" s="26"/>
      <c r="AL133" s="26" t="e">
        <f>#REF!</f>
        <v>#REF!</v>
      </c>
      <c r="AM133" s="26"/>
      <c r="AN133" s="26"/>
      <c r="AO133" s="26"/>
      <c r="AP133" s="26"/>
      <c r="AQ133" s="26"/>
      <c r="AR133" s="79" t="str">
        <f>_xlfn.IFNA(VLOOKUP(AM133,Kopā!$A$4:$Q$203,8,),"")</f>
        <v/>
      </c>
      <c r="AS133" s="80" t="str">
        <f>_xlfn.IFNA(VLOOKUP(AM133,Kopā!$A$4:$Q$203,9,),"")</f>
        <v/>
      </c>
      <c r="AT133" s="79" t="str">
        <f>_xlfn.IFNA(VLOOKUP(AM133,Kopā!$A$4:$Q$203,10,),"")</f>
        <v/>
      </c>
      <c r="AU133" s="80" t="str">
        <f>_xlfn.IFNA(VLOOKUP(AM133,Kopā!$A$4:$Q$203,11,),"")</f>
        <v/>
      </c>
      <c r="AV133" s="79" t="str">
        <f>_xlfn.IFNA(VLOOKUP(AM133,Kopā!$A$4:$Q$203,12,),"")</f>
        <v/>
      </c>
      <c r="AW133" s="80" t="str">
        <f>_xlfn.IFNA(VLOOKUP(AM133,Kopā!$A$4:$Q$203,13,),"")</f>
        <v/>
      </c>
      <c r="AX133" s="79" t="str">
        <f>_xlfn.IFNA(VLOOKUP(AM133,Kopā!$A$4:$Q$203,14,),"")</f>
        <v/>
      </c>
      <c r="AY133" s="80" t="str">
        <f>_xlfn.IFNA(VLOOKUP(AM133,Kopā!$A$4:$Q$203,15,),"")</f>
        <v/>
      </c>
      <c r="AZ133" s="26"/>
      <c r="BA133" s="26"/>
      <c r="BB133" s="26"/>
      <c r="BC133" s="26"/>
      <c r="BD133" s="26"/>
      <c r="BE133" s="26" t="e">
        <f>_xlfn.RANK.EQ(BB133,$BB$4:$BB$93,)+COUNTIF($BB$4:BB133,BB133)-1</f>
        <v>#N/A</v>
      </c>
    </row>
    <row r="134" spans="1:57" x14ac:dyDescent="0.25">
      <c r="A134" s="4"/>
      <c r="B134" s="4"/>
      <c r="C134" s="4"/>
      <c r="D134" s="4"/>
      <c r="E134" s="37"/>
      <c r="F134" s="37"/>
      <c r="G134" s="37"/>
      <c r="H134" s="37"/>
      <c r="I134" s="37"/>
      <c r="J134" s="37"/>
      <c r="K134" s="37"/>
      <c r="L134" s="37"/>
      <c r="M134" s="4"/>
      <c r="N134" s="4"/>
      <c r="O134" s="36"/>
      <c r="P134" s="4"/>
      <c r="Q134" s="4"/>
      <c r="AD134" s="26">
        <v>133</v>
      </c>
      <c r="AE134" s="26"/>
      <c r="AF134" s="26" t="str">
        <f>IF(Kopā!F134=$R$3,Kopā!A134,"")</f>
        <v/>
      </c>
      <c r="AG134" s="26" t="str">
        <f>_xlfn.IFNA(VLOOKUP(AF134,Kopā!$A$4:$G$203,7,),"")</f>
        <v/>
      </c>
      <c r="AH134" s="26" t="str">
        <f t="shared" si="46"/>
        <v/>
      </c>
      <c r="AI134" s="26" t="e" cm="1">
        <f t="array" ref="AI134">IFERROR(SMALL(IF((COUNTIF($AI$3:AI133, $AH$4:$AH$203)=0)*ISNUMBER($AH$4:$AH$203), $AH$4:$AH$203, "A"), 1),INDEX($AH$4:$AH$203, MATCH(SMALL(IF(ISTEXT($AH$4:$AH$203)*(COUNTIF(AI$3:$AI133,$AH$4:$AH$203)=0), COUNTIF($AH$4:$AH$203, "&lt;"&amp;$AH$4:$AH$203), ""),1),IF(ISTEXT($AH$4:$AH$203), COUNTIF($AH$4:$AH$203, "&lt;"&amp;$AH$4:$AH$203), ""), 0)))</f>
        <v>#NUM!</v>
      </c>
      <c r="AJ134" s="26"/>
      <c r="AK134" s="26"/>
      <c r="AL134" s="26" t="e">
        <f>#REF!</f>
        <v>#REF!</v>
      </c>
      <c r="AM134" s="26"/>
      <c r="AN134" s="26"/>
      <c r="AO134" s="26"/>
      <c r="AP134" s="26"/>
      <c r="AQ134" s="26"/>
      <c r="AR134" s="79" t="str">
        <f>_xlfn.IFNA(VLOOKUP(AM134,Kopā!$A$4:$Q$203,8,),"")</f>
        <v/>
      </c>
      <c r="AS134" s="80" t="str">
        <f>_xlfn.IFNA(VLOOKUP(AM134,Kopā!$A$4:$Q$203,9,),"")</f>
        <v/>
      </c>
      <c r="AT134" s="79" t="str">
        <f>_xlfn.IFNA(VLOOKUP(AM134,Kopā!$A$4:$Q$203,10,),"")</f>
        <v/>
      </c>
      <c r="AU134" s="80" t="str">
        <f>_xlfn.IFNA(VLOOKUP(AM134,Kopā!$A$4:$Q$203,11,),"")</f>
        <v/>
      </c>
      <c r="AV134" s="79" t="str">
        <f>_xlfn.IFNA(VLOOKUP(AM134,Kopā!$A$4:$Q$203,12,),"")</f>
        <v/>
      </c>
      <c r="AW134" s="80" t="str">
        <f>_xlfn.IFNA(VLOOKUP(AM134,Kopā!$A$4:$Q$203,13,),"")</f>
        <v/>
      </c>
      <c r="AX134" s="79" t="str">
        <f>_xlfn.IFNA(VLOOKUP(AM134,Kopā!$A$4:$Q$203,14,),"")</f>
        <v/>
      </c>
      <c r="AY134" s="80" t="str">
        <f>_xlfn.IFNA(VLOOKUP(AM134,Kopā!$A$4:$Q$203,15,),"")</f>
        <v/>
      </c>
      <c r="AZ134" s="26"/>
      <c r="BA134" s="26"/>
      <c r="BB134" s="26"/>
      <c r="BC134" s="26"/>
      <c r="BD134" s="26"/>
      <c r="BE134" s="26" t="e">
        <f>_xlfn.RANK.EQ(BB134,$BB$4:$BB$93,)+COUNTIF($BB$4:BB134,BB134)-1</f>
        <v>#N/A</v>
      </c>
    </row>
    <row r="135" spans="1:57" x14ac:dyDescent="0.25">
      <c r="A135" s="4"/>
      <c r="B135" s="4"/>
      <c r="C135" s="4"/>
      <c r="D135" s="4"/>
      <c r="E135" s="37"/>
      <c r="F135" s="37"/>
      <c r="G135" s="37"/>
      <c r="H135" s="37"/>
      <c r="I135" s="37"/>
      <c r="J135" s="37"/>
      <c r="K135" s="37"/>
      <c r="L135" s="37"/>
      <c r="M135" s="4"/>
      <c r="N135" s="4"/>
      <c r="O135" s="36"/>
      <c r="P135" s="4"/>
      <c r="Q135" s="4"/>
      <c r="AD135" s="26">
        <v>134</v>
      </c>
      <c r="AE135" s="26"/>
      <c r="AF135" s="26" t="str">
        <f>IF(Kopā!F135=$R$3,Kopā!A135,"")</f>
        <v/>
      </c>
      <c r="AG135" s="26" t="str">
        <f>_xlfn.IFNA(VLOOKUP(AF135,Kopā!$A$4:$G$203,7,),"")</f>
        <v/>
      </c>
      <c r="AH135" s="26" t="str">
        <f t="shared" si="46"/>
        <v/>
      </c>
      <c r="AI135" s="26" t="e" cm="1">
        <f t="array" ref="AI135">IFERROR(SMALL(IF((COUNTIF($AI$3:AI134, $AH$4:$AH$203)=0)*ISNUMBER($AH$4:$AH$203), $AH$4:$AH$203, "A"), 1),INDEX($AH$4:$AH$203, MATCH(SMALL(IF(ISTEXT($AH$4:$AH$203)*(COUNTIF(AI$3:$AI134,$AH$4:$AH$203)=0), COUNTIF($AH$4:$AH$203, "&lt;"&amp;$AH$4:$AH$203), ""),1),IF(ISTEXT($AH$4:$AH$203), COUNTIF($AH$4:$AH$203, "&lt;"&amp;$AH$4:$AH$203), ""), 0)))</f>
        <v>#NUM!</v>
      </c>
      <c r="AJ135" s="26"/>
      <c r="AK135" s="26"/>
      <c r="AL135" s="26" t="e">
        <f>#REF!</f>
        <v>#REF!</v>
      </c>
      <c r="AM135" s="26"/>
      <c r="AN135" s="26"/>
      <c r="AO135" s="26"/>
      <c r="AP135" s="26"/>
      <c r="AQ135" s="26"/>
      <c r="AR135" s="79" t="str">
        <f>_xlfn.IFNA(VLOOKUP(AM135,Kopā!$A$4:$Q$203,8,),"")</f>
        <v/>
      </c>
      <c r="AS135" s="80" t="str">
        <f>_xlfn.IFNA(VLOOKUP(AM135,Kopā!$A$4:$Q$203,9,),"")</f>
        <v/>
      </c>
      <c r="AT135" s="79" t="str">
        <f>_xlfn.IFNA(VLOOKUP(AM135,Kopā!$A$4:$Q$203,10,),"")</f>
        <v/>
      </c>
      <c r="AU135" s="80" t="str">
        <f>_xlfn.IFNA(VLOOKUP(AM135,Kopā!$A$4:$Q$203,11,),"")</f>
        <v/>
      </c>
      <c r="AV135" s="79" t="str">
        <f>_xlfn.IFNA(VLOOKUP(AM135,Kopā!$A$4:$Q$203,12,),"")</f>
        <v/>
      </c>
      <c r="AW135" s="80" t="str">
        <f>_xlfn.IFNA(VLOOKUP(AM135,Kopā!$A$4:$Q$203,13,),"")</f>
        <v/>
      </c>
      <c r="AX135" s="79" t="str">
        <f>_xlfn.IFNA(VLOOKUP(AM135,Kopā!$A$4:$Q$203,14,),"")</f>
        <v/>
      </c>
      <c r="AY135" s="80" t="str">
        <f>_xlfn.IFNA(VLOOKUP(AM135,Kopā!$A$4:$Q$203,15,),"")</f>
        <v/>
      </c>
      <c r="AZ135" s="26"/>
      <c r="BA135" s="26"/>
      <c r="BB135" s="26"/>
      <c r="BC135" s="26"/>
      <c r="BD135" s="26"/>
      <c r="BE135" s="26" t="e">
        <f>_xlfn.RANK.EQ(BB135,$BB$4:$BB$93,)+COUNTIF($BB$4:BB135,BB135)-1</f>
        <v>#N/A</v>
      </c>
    </row>
    <row r="136" spans="1:57" x14ac:dyDescent="0.25">
      <c r="A136" s="4"/>
      <c r="B136" s="4"/>
      <c r="C136" s="4"/>
      <c r="D136" s="4"/>
      <c r="E136" s="37"/>
      <c r="F136" s="37"/>
      <c r="G136" s="37"/>
      <c r="H136" s="37"/>
      <c r="I136" s="37"/>
      <c r="J136" s="37"/>
      <c r="K136" s="37"/>
      <c r="L136" s="37"/>
      <c r="M136" s="4"/>
      <c r="N136" s="4"/>
      <c r="O136" s="36"/>
      <c r="P136" s="4"/>
      <c r="Q136" s="4"/>
      <c r="AD136" s="26">
        <v>135</v>
      </c>
      <c r="AE136" s="26"/>
      <c r="AF136" s="26" t="str">
        <f>IF(Kopā!F136=$R$3,Kopā!A136,"")</f>
        <v/>
      </c>
      <c r="AG136" s="26" t="str">
        <f>_xlfn.IFNA(VLOOKUP(AF136,Kopā!$A$4:$G$203,7,),"")</f>
        <v/>
      </c>
      <c r="AH136" s="26" t="str">
        <f t="shared" si="46"/>
        <v/>
      </c>
      <c r="AI136" s="26" t="e" cm="1">
        <f t="array" ref="AI136">IFERROR(SMALL(IF((COUNTIF($AI$3:AI135, $AH$4:$AH$203)=0)*ISNUMBER($AH$4:$AH$203), $AH$4:$AH$203, "A"), 1),INDEX($AH$4:$AH$203, MATCH(SMALL(IF(ISTEXT($AH$4:$AH$203)*(COUNTIF(AI$3:$AI135,$AH$4:$AH$203)=0), COUNTIF($AH$4:$AH$203, "&lt;"&amp;$AH$4:$AH$203), ""),1),IF(ISTEXT($AH$4:$AH$203), COUNTIF($AH$4:$AH$203, "&lt;"&amp;$AH$4:$AH$203), ""), 0)))</f>
        <v>#NUM!</v>
      </c>
      <c r="AJ136" s="26"/>
      <c r="AK136" s="26"/>
      <c r="AL136" s="26" t="e">
        <f>#REF!</f>
        <v>#REF!</v>
      </c>
      <c r="AM136" s="26"/>
      <c r="AN136" s="26"/>
      <c r="AO136" s="26"/>
      <c r="AP136" s="26"/>
      <c r="AQ136" s="26"/>
      <c r="AR136" s="79" t="str">
        <f>_xlfn.IFNA(VLOOKUP(AM136,Kopā!$A$4:$Q$203,8,),"")</f>
        <v/>
      </c>
      <c r="AS136" s="80" t="str">
        <f>_xlfn.IFNA(VLOOKUP(AM136,Kopā!$A$4:$Q$203,9,),"")</f>
        <v/>
      </c>
      <c r="AT136" s="79" t="str">
        <f>_xlfn.IFNA(VLOOKUP(AM136,Kopā!$A$4:$Q$203,10,),"")</f>
        <v/>
      </c>
      <c r="AU136" s="80" t="str">
        <f>_xlfn.IFNA(VLOOKUP(AM136,Kopā!$A$4:$Q$203,11,),"")</f>
        <v/>
      </c>
      <c r="AV136" s="79" t="str">
        <f>_xlfn.IFNA(VLOOKUP(AM136,Kopā!$A$4:$Q$203,12,),"")</f>
        <v/>
      </c>
      <c r="AW136" s="80" t="str">
        <f>_xlfn.IFNA(VLOOKUP(AM136,Kopā!$A$4:$Q$203,13,),"")</f>
        <v/>
      </c>
      <c r="AX136" s="79" t="str">
        <f>_xlfn.IFNA(VLOOKUP(AM136,Kopā!$A$4:$Q$203,14,),"")</f>
        <v/>
      </c>
      <c r="AY136" s="80" t="str">
        <f>_xlfn.IFNA(VLOOKUP(AM136,Kopā!$A$4:$Q$203,15,),"")</f>
        <v/>
      </c>
      <c r="AZ136" s="26"/>
      <c r="BA136" s="26"/>
      <c r="BB136" s="26"/>
      <c r="BC136" s="26"/>
      <c r="BD136" s="26"/>
      <c r="BE136" s="26" t="e">
        <f>_xlfn.RANK.EQ(BB136,$BB$4:$BB$93,)+COUNTIF($BB$4:BB136,BB136)-1</f>
        <v>#N/A</v>
      </c>
    </row>
    <row r="137" spans="1:57" x14ac:dyDescent="0.25">
      <c r="A137" s="4"/>
      <c r="B137" s="4"/>
      <c r="C137" s="4"/>
      <c r="D137" s="4"/>
      <c r="E137" s="37"/>
      <c r="F137" s="37"/>
      <c r="G137" s="37"/>
      <c r="H137" s="37"/>
      <c r="I137" s="37"/>
      <c r="J137" s="37"/>
      <c r="K137" s="37"/>
      <c r="L137" s="37"/>
      <c r="M137" s="4"/>
      <c r="N137" s="4"/>
      <c r="O137" s="36"/>
      <c r="P137" s="4"/>
      <c r="Q137" s="4"/>
      <c r="AD137" s="26">
        <v>136</v>
      </c>
      <c r="AE137" s="26"/>
      <c r="AF137" s="26" t="str">
        <f>IF(Kopā!F137=$R$3,Kopā!A137,"")</f>
        <v/>
      </c>
      <c r="AG137" s="26" t="str">
        <f>_xlfn.IFNA(VLOOKUP(AF137,Kopā!$A$4:$G$203,7,),"")</f>
        <v/>
      </c>
      <c r="AH137" s="26" t="str">
        <f t="shared" si="46"/>
        <v/>
      </c>
      <c r="AI137" s="26" t="e" cm="1">
        <f t="array" ref="AI137">IFERROR(SMALL(IF((COUNTIF($AI$3:AI136, $AH$4:$AH$203)=0)*ISNUMBER($AH$4:$AH$203), $AH$4:$AH$203, "A"), 1),INDEX($AH$4:$AH$203, MATCH(SMALL(IF(ISTEXT($AH$4:$AH$203)*(COUNTIF(AI$3:$AI136,$AH$4:$AH$203)=0), COUNTIF($AH$4:$AH$203, "&lt;"&amp;$AH$4:$AH$203), ""),1),IF(ISTEXT($AH$4:$AH$203), COUNTIF($AH$4:$AH$203, "&lt;"&amp;$AH$4:$AH$203), ""), 0)))</f>
        <v>#NUM!</v>
      </c>
      <c r="AJ137" s="26"/>
      <c r="AK137" s="26"/>
      <c r="AL137" s="26" t="e">
        <f>#REF!</f>
        <v>#REF!</v>
      </c>
      <c r="AM137" s="26"/>
      <c r="AN137" s="26"/>
      <c r="AO137" s="26"/>
      <c r="AP137" s="26"/>
      <c r="AQ137" s="26"/>
      <c r="AR137" s="79" t="str">
        <f>_xlfn.IFNA(VLOOKUP(AM137,Kopā!$A$4:$Q$203,8,),"")</f>
        <v/>
      </c>
      <c r="AS137" s="80" t="str">
        <f>_xlfn.IFNA(VLOOKUP(AM137,Kopā!$A$4:$Q$203,9,),"")</f>
        <v/>
      </c>
      <c r="AT137" s="79" t="str">
        <f>_xlfn.IFNA(VLOOKUP(AM137,Kopā!$A$4:$Q$203,10,),"")</f>
        <v/>
      </c>
      <c r="AU137" s="80" t="str">
        <f>_xlfn.IFNA(VLOOKUP(AM137,Kopā!$A$4:$Q$203,11,),"")</f>
        <v/>
      </c>
      <c r="AV137" s="79" t="str">
        <f>_xlfn.IFNA(VLOOKUP(AM137,Kopā!$A$4:$Q$203,12,),"")</f>
        <v/>
      </c>
      <c r="AW137" s="80" t="str">
        <f>_xlfn.IFNA(VLOOKUP(AM137,Kopā!$A$4:$Q$203,13,),"")</f>
        <v/>
      </c>
      <c r="AX137" s="79" t="str">
        <f>_xlfn.IFNA(VLOOKUP(AM137,Kopā!$A$4:$Q$203,14,),"")</f>
        <v/>
      </c>
      <c r="AY137" s="80" t="str">
        <f>_xlfn.IFNA(VLOOKUP(AM137,Kopā!$A$4:$Q$203,15,),"")</f>
        <v/>
      </c>
      <c r="AZ137" s="26"/>
      <c r="BA137" s="26"/>
      <c r="BB137" s="26"/>
      <c r="BC137" s="26"/>
      <c r="BD137" s="26"/>
      <c r="BE137" s="26" t="e">
        <f>_xlfn.RANK.EQ(BB137,$BB$4:$BB$93,)+COUNTIF($BB$4:BB137,BB137)-1</f>
        <v>#N/A</v>
      </c>
    </row>
    <row r="138" spans="1:57" x14ac:dyDescent="0.25">
      <c r="A138" s="4"/>
      <c r="B138" s="4"/>
      <c r="C138" s="4"/>
      <c r="D138" s="4"/>
      <c r="E138" s="37"/>
      <c r="F138" s="37"/>
      <c r="G138" s="37"/>
      <c r="H138" s="37"/>
      <c r="I138" s="37"/>
      <c r="J138" s="37"/>
      <c r="K138" s="37"/>
      <c r="L138" s="37"/>
      <c r="M138" s="4"/>
      <c r="N138" s="4"/>
      <c r="O138" s="36"/>
      <c r="P138" s="4"/>
      <c r="Q138" s="4"/>
      <c r="AD138" s="26">
        <v>137</v>
      </c>
      <c r="AE138" s="26"/>
      <c r="AF138" s="26" t="str">
        <f>IF(Kopā!F138=$R$3,Kopā!A138,"")</f>
        <v/>
      </c>
      <c r="AG138" s="26" t="str">
        <f>_xlfn.IFNA(VLOOKUP(AF138,Kopā!$A$4:$G$203,7,),"")</f>
        <v/>
      </c>
      <c r="AH138" s="26" t="str">
        <f t="shared" si="46"/>
        <v/>
      </c>
      <c r="AI138" s="26" t="e" cm="1">
        <f t="array" ref="AI138">IFERROR(SMALL(IF((COUNTIF($AI$3:AI137, $AH$4:$AH$203)=0)*ISNUMBER($AH$4:$AH$203), $AH$4:$AH$203, "A"), 1),INDEX($AH$4:$AH$203, MATCH(SMALL(IF(ISTEXT($AH$4:$AH$203)*(COUNTIF(AI$3:$AI137,$AH$4:$AH$203)=0), COUNTIF($AH$4:$AH$203, "&lt;"&amp;$AH$4:$AH$203), ""),1),IF(ISTEXT($AH$4:$AH$203), COUNTIF($AH$4:$AH$203, "&lt;"&amp;$AH$4:$AH$203), ""), 0)))</f>
        <v>#NUM!</v>
      </c>
      <c r="AJ138" s="26"/>
      <c r="AK138" s="26"/>
      <c r="AL138" s="26" t="e">
        <f>#REF!</f>
        <v>#REF!</v>
      </c>
      <c r="AM138" s="26"/>
      <c r="AN138" s="26"/>
      <c r="AO138" s="26"/>
      <c r="AP138" s="26"/>
      <c r="AQ138" s="26"/>
      <c r="AR138" s="79" t="str">
        <f>_xlfn.IFNA(VLOOKUP(AM138,Kopā!$A$4:$Q$203,8,),"")</f>
        <v/>
      </c>
      <c r="AS138" s="80" t="str">
        <f>_xlfn.IFNA(VLOOKUP(AM138,Kopā!$A$4:$Q$203,9,),"")</f>
        <v/>
      </c>
      <c r="AT138" s="79" t="str">
        <f>_xlfn.IFNA(VLOOKUP(AM138,Kopā!$A$4:$Q$203,10,),"")</f>
        <v/>
      </c>
      <c r="AU138" s="80" t="str">
        <f>_xlfn.IFNA(VLOOKUP(AM138,Kopā!$A$4:$Q$203,11,),"")</f>
        <v/>
      </c>
      <c r="AV138" s="79" t="str">
        <f>_xlfn.IFNA(VLOOKUP(AM138,Kopā!$A$4:$Q$203,12,),"")</f>
        <v/>
      </c>
      <c r="AW138" s="80" t="str">
        <f>_xlfn.IFNA(VLOOKUP(AM138,Kopā!$A$4:$Q$203,13,),"")</f>
        <v/>
      </c>
      <c r="AX138" s="79" t="str">
        <f>_xlfn.IFNA(VLOOKUP(AM138,Kopā!$A$4:$Q$203,14,),"")</f>
        <v/>
      </c>
      <c r="AY138" s="80" t="str">
        <f>_xlfn.IFNA(VLOOKUP(AM138,Kopā!$A$4:$Q$203,15,),"")</f>
        <v/>
      </c>
      <c r="AZ138" s="26"/>
      <c r="BA138" s="26"/>
      <c r="BB138" s="26"/>
      <c r="BC138" s="26"/>
      <c r="BD138" s="26"/>
      <c r="BE138" s="26" t="e">
        <f>_xlfn.RANK.EQ(BB138,$BB$4:$BB$93,)+COUNTIF($BB$4:BB138,BB138)-1</f>
        <v>#N/A</v>
      </c>
    </row>
    <row r="139" spans="1:57" x14ac:dyDescent="0.25">
      <c r="A139" s="4"/>
      <c r="B139" s="4"/>
      <c r="C139" s="4"/>
      <c r="D139" s="4"/>
      <c r="E139" s="37"/>
      <c r="F139" s="37"/>
      <c r="G139" s="37"/>
      <c r="H139" s="37"/>
      <c r="I139" s="37"/>
      <c r="J139" s="37"/>
      <c r="K139" s="37"/>
      <c r="L139" s="37"/>
      <c r="M139" s="4"/>
      <c r="N139" s="4"/>
      <c r="O139" s="36"/>
      <c r="P139" s="4"/>
      <c r="Q139" s="4"/>
      <c r="AD139" s="26">
        <v>138</v>
      </c>
      <c r="AE139" s="26"/>
      <c r="AF139" s="26" t="str">
        <f>IF(Kopā!F139=$R$3,Kopā!A139,"")</f>
        <v/>
      </c>
      <c r="AG139" s="26" t="str">
        <f>_xlfn.IFNA(VLOOKUP(AF139,Kopā!$A$4:$G$203,7,),"")</f>
        <v/>
      </c>
      <c r="AH139" s="26" t="str">
        <f t="shared" si="46"/>
        <v/>
      </c>
      <c r="AI139" s="26" t="e" cm="1">
        <f t="array" ref="AI139">IFERROR(SMALL(IF((COUNTIF($AI$3:AI138, $AH$4:$AH$203)=0)*ISNUMBER($AH$4:$AH$203), $AH$4:$AH$203, "A"), 1),INDEX($AH$4:$AH$203, MATCH(SMALL(IF(ISTEXT($AH$4:$AH$203)*(COUNTIF(AI$3:$AI138,$AH$4:$AH$203)=0), COUNTIF($AH$4:$AH$203, "&lt;"&amp;$AH$4:$AH$203), ""),1),IF(ISTEXT($AH$4:$AH$203), COUNTIF($AH$4:$AH$203, "&lt;"&amp;$AH$4:$AH$203), ""), 0)))</f>
        <v>#NUM!</v>
      </c>
      <c r="AJ139" s="26"/>
      <c r="AK139" s="26"/>
      <c r="AL139" s="26" t="e">
        <f>#REF!</f>
        <v>#REF!</v>
      </c>
      <c r="AM139" s="26"/>
      <c r="AN139" s="26"/>
      <c r="AO139" s="26"/>
      <c r="AP139" s="26"/>
      <c r="AQ139" s="26"/>
      <c r="AR139" s="79" t="str">
        <f>_xlfn.IFNA(VLOOKUP(AM139,Kopā!$A$4:$Q$203,8,),"")</f>
        <v/>
      </c>
      <c r="AS139" s="80" t="str">
        <f>_xlfn.IFNA(VLOOKUP(AM139,Kopā!$A$4:$Q$203,9,),"")</f>
        <v/>
      </c>
      <c r="AT139" s="79" t="str">
        <f>_xlfn.IFNA(VLOOKUP(AM139,Kopā!$A$4:$Q$203,10,),"")</f>
        <v/>
      </c>
      <c r="AU139" s="80" t="str">
        <f>_xlfn.IFNA(VLOOKUP(AM139,Kopā!$A$4:$Q$203,11,),"")</f>
        <v/>
      </c>
      <c r="AV139" s="79" t="str">
        <f>_xlfn.IFNA(VLOOKUP(AM139,Kopā!$A$4:$Q$203,12,),"")</f>
        <v/>
      </c>
      <c r="AW139" s="80" t="str">
        <f>_xlfn.IFNA(VLOOKUP(AM139,Kopā!$A$4:$Q$203,13,),"")</f>
        <v/>
      </c>
      <c r="AX139" s="79" t="str">
        <f>_xlfn.IFNA(VLOOKUP(AM139,Kopā!$A$4:$Q$203,14,),"")</f>
        <v/>
      </c>
      <c r="AY139" s="80" t="str">
        <f>_xlfn.IFNA(VLOOKUP(AM139,Kopā!$A$4:$Q$203,15,),"")</f>
        <v/>
      </c>
      <c r="AZ139" s="26"/>
      <c r="BA139" s="26"/>
      <c r="BB139" s="26"/>
      <c r="BC139" s="26"/>
      <c r="BD139" s="26"/>
      <c r="BE139" s="26" t="e">
        <f>_xlfn.RANK.EQ(BB139,$BB$4:$BB$93,)+COUNTIF($BB$4:BB139,BB139)-1</f>
        <v>#N/A</v>
      </c>
    </row>
    <row r="140" spans="1:57" x14ac:dyDescent="0.25">
      <c r="A140" s="4"/>
      <c r="B140" s="4"/>
      <c r="C140" s="4"/>
      <c r="D140" s="4"/>
      <c r="E140" s="37"/>
      <c r="F140" s="37"/>
      <c r="G140" s="37"/>
      <c r="H140" s="37"/>
      <c r="I140" s="37"/>
      <c r="J140" s="37"/>
      <c r="K140" s="37"/>
      <c r="L140" s="37"/>
      <c r="M140" s="4"/>
      <c r="N140" s="4"/>
      <c r="O140" s="36"/>
      <c r="P140" s="4"/>
      <c r="Q140" s="4"/>
      <c r="AD140" s="26">
        <v>139</v>
      </c>
      <c r="AE140" s="26"/>
      <c r="AF140" s="26" t="str">
        <f>IF(Kopā!F140=$R$3,Kopā!A140,"")</f>
        <v/>
      </c>
      <c r="AG140" s="26" t="str">
        <f>_xlfn.IFNA(VLOOKUP(AF140,Kopā!$A$4:$G$203,7,),"")</f>
        <v/>
      </c>
      <c r="AH140" s="26" t="str">
        <f t="shared" si="46"/>
        <v/>
      </c>
      <c r="AI140" s="26" t="e" cm="1">
        <f t="array" ref="AI140">IFERROR(SMALL(IF((COUNTIF($AI$3:AI139, $AH$4:$AH$203)=0)*ISNUMBER($AH$4:$AH$203), $AH$4:$AH$203, "A"), 1),INDEX($AH$4:$AH$203, MATCH(SMALL(IF(ISTEXT($AH$4:$AH$203)*(COUNTIF(AI$3:$AI139,$AH$4:$AH$203)=0), COUNTIF($AH$4:$AH$203, "&lt;"&amp;$AH$4:$AH$203), ""),1),IF(ISTEXT($AH$4:$AH$203), COUNTIF($AH$4:$AH$203, "&lt;"&amp;$AH$4:$AH$203), ""), 0)))</f>
        <v>#NUM!</v>
      </c>
      <c r="AJ140" s="26"/>
      <c r="AK140" s="26"/>
      <c r="AL140" s="26" t="e">
        <f>#REF!</f>
        <v>#REF!</v>
      </c>
      <c r="AM140" s="26"/>
      <c r="AN140" s="26"/>
      <c r="AO140" s="26"/>
      <c r="AP140" s="26"/>
      <c r="AQ140" s="26"/>
      <c r="AR140" s="79" t="str">
        <f>_xlfn.IFNA(VLOOKUP(AM140,Kopā!$A$4:$Q$203,8,),"")</f>
        <v/>
      </c>
      <c r="AS140" s="80" t="str">
        <f>_xlfn.IFNA(VLOOKUP(AM140,Kopā!$A$4:$Q$203,9,),"")</f>
        <v/>
      </c>
      <c r="AT140" s="79" t="str">
        <f>_xlfn.IFNA(VLOOKUP(AM140,Kopā!$A$4:$Q$203,10,),"")</f>
        <v/>
      </c>
      <c r="AU140" s="80" t="str">
        <f>_xlfn.IFNA(VLOOKUP(AM140,Kopā!$A$4:$Q$203,11,),"")</f>
        <v/>
      </c>
      <c r="AV140" s="79" t="str">
        <f>_xlfn.IFNA(VLOOKUP(AM140,Kopā!$A$4:$Q$203,12,),"")</f>
        <v/>
      </c>
      <c r="AW140" s="80" t="str">
        <f>_xlfn.IFNA(VLOOKUP(AM140,Kopā!$A$4:$Q$203,13,),"")</f>
        <v/>
      </c>
      <c r="AX140" s="79" t="str">
        <f>_xlfn.IFNA(VLOOKUP(AM140,Kopā!$A$4:$Q$203,14,),"")</f>
        <v/>
      </c>
      <c r="AY140" s="80" t="str">
        <f>_xlfn.IFNA(VLOOKUP(AM140,Kopā!$A$4:$Q$203,15,),"")</f>
        <v/>
      </c>
      <c r="AZ140" s="26"/>
      <c r="BA140" s="26"/>
      <c r="BB140" s="26"/>
      <c r="BC140" s="26"/>
      <c r="BD140" s="26"/>
      <c r="BE140" s="26" t="e">
        <f>_xlfn.RANK.EQ(BB140,$BB$4:$BB$93,)+COUNTIF($BB$4:BB140,BB140)-1</f>
        <v>#N/A</v>
      </c>
    </row>
    <row r="141" spans="1:57" x14ac:dyDescent="0.25">
      <c r="A141" s="4"/>
      <c r="B141" s="4"/>
      <c r="C141" s="4"/>
      <c r="D141" s="4"/>
      <c r="E141" s="37"/>
      <c r="F141" s="37"/>
      <c r="G141" s="37"/>
      <c r="H141" s="37"/>
      <c r="I141" s="37"/>
      <c r="J141" s="37"/>
      <c r="K141" s="37"/>
      <c r="L141" s="37"/>
      <c r="M141" s="4"/>
      <c r="N141" s="4"/>
      <c r="O141" s="36"/>
      <c r="P141" s="4"/>
      <c r="Q141" s="4"/>
      <c r="AD141" s="26">
        <v>140</v>
      </c>
      <c r="AE141" s="26"/>
      <c r="AF141" s="26" t="str">
        <f>IF(Kopā!F141=$R$3,Kopā!A141,"")</f>
        <v/>
      </c>
      <c r="AG141" s="26" t="str">
        <f>_xlfn.IFNA(VLOOKUP(AF141,Kopā!$A$4:$G$203,7,),"")</f>
        <v/>
      </c>
      <c r="AH141" s="26" t="str">
        <f t="shared" si="46"/>
        <v/>
      </c>
      <c r="AI141" s="26" t="e" cm="1">
        <f t="array" ref="AI141">IFERROR(SMALL(IF((COUNTIF($AI$3:AI140, $AH$4:$AH$203)=0)*ISNUMBER($AH$4:$AH$203), $AH$4:$AH$203, "A"), 1),INDEX($AH$4:$AH$203, MATCH(SMALL(IF(ISTEXT($AH$4:$AH$203)*(COUNTIF(AI$3:$AI140,$AH$4:$AH$203)=0), COUNTIF($AH$4:$AH$203, "&lt;"&amp;$AH$4:$AH$203), ""),1),IF(ISTEXT($AH$4:$AH$203), COUNTIF($AH$4:$AH$203, "&lt;"&amp;$AH$4:$AH$203), ""), 0)))</f>
        <v>#NUM!</v>
      </c>
      <c r="AJ141" s="26"/>
      <c r="AK141" s="26"/>
      <c r="AL141" s="26" t="e">
        <f>#REF!</f>
        <v>#REF!</v>
      </c>
      <c r="AM141" s="26"/>
      <c r="AN141" s="26"/>
      <c r="AO141" s="26"/>
      <c r="AP141" s="26"/>
      <c r="AQ141" s="26"/>
      <c r="AR141" s="79" t="str">
        <f>_xlfn.IFNA(VLOOKUP(AM141,Kopā!$A$4:$Q$203,8,),"")</f>
        <v/>
      </c>
      <c r="AS141" s="80" t="str">
        <f>_xlfn.IFNA(VLOOKUP(AM141,Kopā!$A$4:$Q$203,9,),"")</f>
        <v/>
      </c>
      <c r="AT141" s="79" t="str">
        <f>_xlfn.IFNA(VLOOKUP(AM141,Kopā!$A$4:$Q$203,10,),"")</f>
        <v/>
      </c>
      <c r="AU141" s="80" t="str">
        <f>_xlfn.IFNA(VLOOKUP(AM141,Kopā!$A$4:$Q$203,11,),"")</f>
        <v/>
      </c>
      <c r="AV141" s="79" t="str">
        <f>_xlfn.IFNA(VLOOKUP(AM141,Kopā!$A$4:$Q$203,12,),"")</f>
        <v/>
      </c>
      <c r="AW141" s="80" t="str">
        <f>_xlfn.IFNA(VLOOKUP(AM141,Kopā!$A$4:$Q$203,13,),"")</f>
        <v/>
      </c>
      <c r="AX141" s="79" t="str">
        <f>_xlfn.IFNA(VLOOKUP(AM141,Kopā!$A$4:$Q$203,14,),"")</f>
        <v/>
      </c>
      <c r="AY141" s="80" t="str">
        <f>_xlfn.IFNA(VLOOKUP(AM141,Kopā!$A$4:$Q$203,15,),"")</f>
        <v/>
      </c>
      <c r="AZ141" s="26"/>
      <c r="BA141" s="26"/>
      <c r="BB141" s="26"/>
      <c r="BC141" s="26"/>
      <c r="BD141" s="26"/>
      <c r="BE141" s="26" t="e">
        <f>_xlfn.RANK.EQ(BB141,$BB$4:$BB$93,)+COUNTIF($BB$4:BB141,BB141)-1</f>
        <v>#N/A</v>
      </c>
    </row>
    <row r="142" spans="1:57" x14ac:dyDescent="0.25">
      <c r="A142" s="4"/>
      <c r="B142" s="4"/>
      <c r="C142" s="4"/>
      <c r="D142" s="4"/>
      <c r="E142" s="37"/>
      <c r="F142" s="37"/>
      <c r="G142" s="37"/>
      <c r="H142" s="37"/>
      <c r="I142" s="37"/>
      <c r="J142" s="37"/>
      <c r="K142" s="37"/>
      <c r="L142" s="37"/>
      <c r="M142" s="4"/>
      <c r="N142" s="4"/>
      <c r="O142" s="36"/>
      <c r="P142" s="4"/>
      <c r="Q142" s="4"/>
      <c r="AD142" s="26">
        <v>141</v>
      </c>
      <c r="AE142" s="26"/>
      <c r="AF142" s="26" t="str">
        <f>IF(Kopā!F142=$R$3,Kopā!A142,"")</f>
        <v/>
      </c>
      <c r="AG142" s="26" t="str">
        <f>_xlfn.IFNA(VLOOKUP(AF142,Kopā!$A$4:$G$203,7,),"")</f>
        <v/>
      </c>
      <c r="AH142" s="26" t="str">
        <f t="shared" si="46"/>
        <v/>
      </c>
      <c r="AI142" s="26" t="e" cm="1">
        <f t="array" ref="AI142">IFERROR(SMALL(IF((COUNTIF($AI$3:AI141, $AH$4:$AH$203)=0)*ISNUMBER($AH$4:$AH$203), $AH$4:$AH$203, "A"), 1),INDEX($AH$4:$AH$203, MATCH(SMALL(IF(ISTEXT($AH$4:$AH$203)*(COUNTIF(AI$3:$AI141,$AH$4:$AH$203)=0), COUNTIF($AH$4:$AH$203, "&lt;"&amp;$AH$4:$AH$203), ""),1),IF(ISTEXT($AH$4:$AH$203), COUNTIF($AH$4:$AH$203, "&lt;"&amp;$AH$4:$AH$203), ""), 0)))</f>
        <v>#NUM!</v>
      </c>
      <c r="AJ142" s="26"/>
      <c r="AK142" s="26"/>
      <c r="AL142" s="26" t="e">
        <f>#REF!</f>
        <v>#REF!</v>
      </c>
      <c r="AM142" s="26"/>
      <c r="AN142" s="26"/>
      <c r="AO142" s="26"/>
      <c r="AP142" s="26"/>
      <c r="AQ142" s="26"/>
      <c r="AR142" s="79" t="str">
        <f>_xlfn.IFNA(VLOOKUP(AM142,Kopā!$A$4:$Q$203,8,),"")</f>
        <v/>
      </c>
      <c r="AS142" s="80" t="str">
        <f>_xlfn.IFNA(VLOOKUP(AM142,Kopā!$A$4:$Q$203,9,),"")</f>
        <v/>
      </c>
      <c r="AT142" s="79" t="str">
        <f>_xlfn.IFNA(VLOOKUP(AM142,Kopā!$A$4:$Q$203,10,),"")</f>
        <v/>
      </c>
      <c r="AU142" s="80" t="str">
        <f>_xlfn.IFNA(VLOOKUP(AM142,Kopā!$A$4:$Q$203,11,),"")</f>
        <v/>
      </c>
      <c r="AV142" s="79" t="str">
        <f>_xlfn.IFNA(VLOOKUP(AM142,Kopā!$A$4:$Q$203,12,),"")</f>
        <v/>
      </c>
      <c r="AW142" s="80" t="str">
        <f>_xlfn.IFNA(VLOOKUP(AM142,Kopā!$A$4:$Q$203,13,),"")</f>
        <v/>
      </c>
      <c r="AX142" s="79" t="str">
        <f>_xlfn.IFNA(VLOOKUP(AM142,Kopā!$A$4:$Q$203,14,),"")</f>
        <v/>
      </c>
      <c r="AY142" s="80" t="str">
        <f>_xlfn.IFNA(VLOOKUP(AM142,Kopā!$A$4:$Q$203,15,),"")</f>
        <v/>
      </c>
      <c r="AZ142" s="26"/>
      <c r="BA142" s="26"/>
      <c r="BB142" s="26"/>
      <c r="BC142" s="26"/>
      <c r="BD142" s="26"/>
      <c r="BE142" s="26" t="e">
        <f>_xlfn.RANK.EQ(BB142,$BB$4:$BB$93,)+COUNTIF($BB$4:BB142,BB142)-1</f>
        <v>#N/A</v>
      </c>
    </row>
    <row r="143" spans="1:57" x14ac:dyDescent="0.25">
      <c r="A143" s="4"/>
      <c r="B143" s="4"/>
      <c r="C143" s="4"/>
      <c r="D143" s="4"/>
      <c r="E143" s="37"/>
      <c r="F143" s="37"/>
      <c r="G143" s="37"/>
      <c r="H143" s="37"/>
      <c r="I143" s="37"/>
      <c r="J143" s="37"/>
      <c r="K143" s="37"/>
      <c r="L143" s="37"/>
      <c r="M143" s="4"/>
      <c r="N143" s="4"/>
      <c r="O143" s="36"/>
      <c r="P143" s="4"/>
      <c r="Q143" s="4"/>
      <c r="AD143" s="26">
        <v>142</v>
      </c>
      <c r="AE143" s="26"/>
      <c r="AF143" s="26" t="str">
        <f>IF(Kopā!F143=$R$3,Kopā!A143,"")</f>
        <v/>
      </c>
      <c r="AG143" s="26" t="str">
        <f>_xlfn.IFNA(VLOOKUP(AF143,Kopā!$A$4:$G$203,7,),"")</f>
        <v/>
      </c>
      <c r="AH143" s="26" t="str">
        <f t="shared" si="46"/>
        <v/>
      </c>
      <c r="AI143" s="26" t="e" cm="1">
        <f t="array" ref="AI143">IFERROR(SMALL(IF((COUNTIF($AI$3:AI142, $AH$4:$AH$203)=0)*ISNUMBER($AH$4:$AH$203), $AH$4:$AH$203, "A"), 1),INDEX($AH$4:$AH$203, MATCH(SMALL(IF(ISTEXT($AH$4:$AH$203)*(COUNTIF(AI$3:$AI142,$AH$4:$AH$203)=0), COUNTIF($AH$4:$AH$203, "&lt;"&amp;$AH$4:$AH$203), ""),1),IF(ISTEXT($AH$4:$AH$203), COUNTIF($AH$4:$AH$203, "&lt;"&amp;$AH$4:$AH$203), ""), 0)))</f>
        <v>#NUM!</v>
      </c>
      <c r="AJ143" s="26"/>
      <c r="AK143" s="26"/>
      <c r="AL143" s="26" t="e">
        <f>#REF!</f>
        <v>#REF!</v>
      </c>
      <c r="AM143" s="26"/>
      <c r="AN143" s="26"/>
      <c r="AO143" s="26"/>
      <c r="AP143" s="26"/>
      <c r="AQ143" s="26"/>
      <c r="AR143" s="79" t="str">
        <f>_xlfn.IFNA(VLOOKUP(AM143,Kopā!$A$4:$Q$203,8,),"")</f>
        <v/>
      </c>
      <c r="AS143" s="80" t="str">
        <f>_xlfn.IFNA(VLOOKUP(AM143,Kopā!$A$4:$Q$203,9,),"")</f>
        <v/>
      </c>
      <c r="AT143" s="79" t="str">
        <f>_xlfn.IFNA(VLOOKUP(AM143,Kopā!$A$4:$Q$203,10,),"")</f>
        <v/>
      </c>
      <c r="AU143" s="80" t="str">
        <f>_xlfn.IFNA(VLOOKUP(AM143,Kopā!$A$4:$Q$203,11,),"")</f>
        <v/>
      </c>
      <c r="AV143" s="79" t="str">
        <f>_xlfn.IFNA(VLOOKUP(AM143,Kopā!$A$4:$Q$203,12,),"")</f>
        <v/>
      </c>
      <c r="AW143" s="80" t="str">
        <f>_xlfn.IFNA(VLOOKUP(AM143,Kopā!$A$4:$Q$203,13,),"")</f>
        <v/>
      </c>
      <c r="AX143" s="79" t="str">
        <f>_xlfn.IFNA(VLOOKUP(AM143,Kopā!$A$4:$Q$203,14,),"")</f>
        <v/>
      </c>
      <c r="AY143" s="80" t="str">
        <f>_xlfn.IFNA(VLOOKUP(AM143,Kopā!$A$4:$Q$203,15,),"")</f>
        <v/>
      </c>
      <c r="AZ143" s="26"/>
      <c r="BA143" s="26"/>
      <c r="BB143" s="26"/>
      <c r="BC143" s="26"/>
      <c r="BD143" s="26"/>
      <c r="BE143" s="26" t="e">
        <f>_xlfn.RANK.EQ(BB143,$BB$4:$BB$93,)+COUNTIF($BB$4:BB143,BB143)-1</f>
        <v>#N/A</v>
      </c>
    </row>
    <row r="144" spans="1:57" x14ac:dyDescent="0.25">
      <c r="A144" s="4"/>
      <c r="B144" s="4"/>
      <c r="C144" s="4"/>
      <c r="D144" s="4"/>
      <c r="E144" s="37"/>
      <c r="F144" s="37"/>
      <c r="G144" s="37"/>
      <c r="H144" s="37"/>
      <c r="I144" s="37"/>
      <c r="J144" s="37"/>
      <c r="K144" s="37"/>
      <c r="L144" s="37"/>
      <c r="M144" s="4"/>
      <c r="N144" s="4"/>
      <c r="O144" s="36"/>
      <c r="P144" s="4"/>
      <c r="Q144" s="4"/>
      <c r="AD144" s="26">
        <v>143</v>
      </c>
      <c r="AE144" s="26"/>
      <c r="AF144" s="26" t="str">
        <f>IF(Kopā!F144=$R$3,Kopā!A144,"")</f>
        <v/>
      </c>
      <c r="AG144" s="26" t="str">
        <f>_xlfn.IFNA(VLOOKUP(AF144,Kopā!$A$4:$G$203,7,),"")</f>
        <v/>
      </c>
      <c r="AH144" s="26" t="str">
        <f t="shared" si="46"/>
        <v/>
      </c>
      <c r="AI144" s="26" t="e" cm="1">
        <f t="array" ref="AI144">IFERROR(SMALL(IF((COUNTIF($AI$3:AI143, $AH$4:$AH$203)=0)*ISNUMBER($AH$4:$AH$203), $AH$4:$AH$203, "A"), 1),INDEX($AH$4:$AH$203, MATCH(SMALL(IF(ISTEXT($AH$4:$AH$203)*(COUNTIF(AI$3:$AI143,$AH$4:$AH$203)=0), COUNTIF($AH$4:$AH$203, "&lt;"&amp;$AH$4:$AH$203), ""),1),IF(ISTEXT($AH$4:$AH$203), COUNTIF($AH$4:$AH$203, "&lt;"&amp;$AH$4:$AH$203), ""), 0)))</f>
        <v>#NUM!</v>
      </c>
      <c r="AJ144" s="26"/>
      <c r="AK144" s="26"/>
      <c r="AL144" s="26" t="e">
        <f>#REF!</f>
        <v>#REF!</v>
      </c>
      <c r="AM144" s="26"/>
      <c r="AN144" s="26"/>
      <c r="AO144" s="26"/>
      <c r="AP144" s="26"/>
      <c r="AQ144" s="26"/>
      <c r="AR144" s="79" t="str">
        <f>_xlfn.IFNA(VLOOKUP(AM144,Kopā!$A$4:$Q$203,8,),"")</f>
        <v/>
      </c>
      <c r="AS144" s="80" t="str">
        <f>_xlfn.IFNA(VLOOKUP(AM144,Kopā!$A$4:$Q$203,9,),"")</f>
        <v/>
      </c>
      <c r="AT144" s="79" t="str">
        <f>_xlfn.IFNA(VLOOKUP(AM144,Kopā!$A$4:$Q$203,10,),"")</f>
        <v/>
      </c>
      <c r="AU144" s="80" t="str">
        <f>_xlfn.IFNA(VLOOKUP(AM144,Kopā!$A$4:$Q$203,11,),"")</f>
        <v/>
      </c>
      <c r="AV144" s="79" t="str">
        <f>_xlfn.IFNA(VLOOKUP(AM144,Kopā!$A$4:$Q$203,12,),"")</f>
        <v/>
      </c>
      <c r="AW144" s="80" t="str">
        <f>_xlfn.IFNA(VLOOKUP(AM144,Kopā!$A$4:$Q$203,13,),"")</f>
        <v/>
      </c>
      <c r="AX144" s="79" t="str">
        <f>_xlfn.IFNA(VLOOKUP(AM144,Kopā!$A$4:$Q$203,14,),"")</f>
        <v/>
      </c>
      <c r="AY144" s="80" t="str">
        <f>_xlfn.IFNA(VLOOKUP(AM144,Kopā!$A$4:$Q$203,15,),"")</f>
        <v/>
      </c>
      <c r="AZ144" s="26"/>
      <c r="BA144" s="26"/>
      <c r="BB144" s="26"/>
      <c r="BC144" s="26"/>
      <c r="BD144" s="26"/>
      <c r="BE144" s="26" t="e">
        <f>_xlfn.RANK.EQ(BB144,$BB$4:$BB$93,)+COUNTIF($BB$4:BB144,BB144)-1</f>
        <v>#N/A</v>
      </c>
    </row>
    <row r="145" spans="1:57" x14ac:dyDescent="0.25">
      <c r="A145" s="4"/>
      <c r="B145" s="4"/>
      <c r="C145" s="4"/>
      <c r="D145" s="4"/>
      <c r="E145" s="37"/>
      <c r="F145" s="37"/>
      <c r="G145" s="37"/>
      <c r="H145" s="37"/>
      <c r="I145" s="37"/>
      <c r="J145" s="37"/>
      <c r="K145" s="37"/>
      <c r="L145" s="37"/>
      <c r="M145" s="4"/>
      <c r="N145" s="4"/>
      <c r="O145" s="36"/>
      <c r="P145" s="4"/>
      <c r="Q145" s="4"/>
      <c r="AD145" s="26">
        <v>144</v>
      </c>
      <c r="AE145" s="26"/>
      <c r="AF145" s="26" t="str">
        <f>IF(Kopā!F145=$R$3,Kopā!A145,"")</f>
        <v/>
      </c>
      <c r="AG145" s="26" t="str">
        <f>_xlfn.IFNA(VLOOKUP(AF145,Kopā!$A$4:$G$203,7,),"")</f>
        <v/>
      </c>
      <c r="AH145" s="26" t="str">
        <f t="shared" si="46"/>
        <v/>
      </c>
      <c r="AI145" s="26" t="e" cm="1">
        <f t="array" ref="AI145">IFERROR(SMALL(IF((COUNTIF($AI$3:AI144, $AH$4:$AH$203)=0)*ISNUMBER($AH$4:$AH$203), $AH$4:$AH$203, "A"), 1),INDEX($AH$4:$AH$203, MATCH(SMALL(IF(ISTEXT($AH$4:$AH$203)*(COUNTIF(AI$3:$AI144,$AH$4:$AH$203)=0), COUNTIF($AH$4:$AH$203, "&lt;"&amp;$AH$4:$AH$203), ""),1),IF(ISTEXT($AH$4:$AH$203), COUNTIF($AH$4:$AH$203, "&lt;"&amp;$AH$4:$AH$203), ""), 0)))</f>
        <v>#NUM!</v>
      </c>
      <c r="AJ145" s="26"/>
      <c r="AK145" s="26"/>
      <c r="AL145" s="26" t="e">
        <f>#REF!</f>
        <v>#REF!</v>
      </c>
      <c r="AM145" s="26"/>
      <c r="AN145" s="26"/>
      <c r="AO145" s="26"/>
      <c r="AP145" s="26"/>
      <c r="AQ145" s="26"/>
      <c r="AR145" s="79" t="str">
        <f>_xlfn.IFNA(VLOOKUP(AM145,Kopā!$A$4:$Q$203,8,),"")</f>
        <v/>
      </c>
      <c r="AS145" s="80" t="str">
        <f>_xlfn.IFNA(VLOOKUP(AM145,Kopā!$A$4:$Q$203,9,),"")</f>
        <v/>
      </c>
      <c r="AT145" s="79" t="str">
        <f>_xlfn.IFNA(VLOOKUP(AM145,Kopā!$A$4:$Q$203,10,),"")</f>
        <v/>
      </c>
      <c r="AU145" s="80" t="str">
        <f>_xlfn.IFNA(VLOOKUP(AM145,Kopā!$A$4:$Q$203,11,),"")</f>
        <v/>
      </c>
      <c r="AV145" s="79" t="str">
        <f>_xlfn.IFNA(VLOOKUP(AM145,Kopā!$A$4:$Q$203,12,),"")</f>
        <v/>
      </c>
      <c r="AW145" s="80" t="str">
        <f>_xlfn.IFNA(VLOOKUP(AM145,Kopā!$A$4:$Q$203,13,),"")</f>
        <v/>
      </c>
      <c r="AX145" s="79" t="str">
        <f>_xlfn.IFNA(VLOOKUP(AM145,Kopā!$A$4:$Q$203,14,),"")</f>
        <v/>
      </c>
      <c r="AY145" s="80" t="str">
        <f>_xlfn.IFNA(VLOOKUP(AM145,Kopā!$A$4:$Q$203,15,),"")</f>
        <v/>
      </c>
      <c r="AZ145" s="26"/>
      <c r="BA145" s="26"/>
      <c r="BB145" s="26"/>
      <c r="BC145" s="26"/>
      <c r="BD145" s="26"/>
      <c r="BE145" s="26" t="e">
        <f>_xlfn.RANK.EQ(BB145,$BB$4:$BB$93,)+COUNTIF($BB$4:BB145,BB145)-1</f>
        <v>#N/A</v>
      </c>
    </row>
    <row r="146" spans="1:57" x14ac:dyDescent="0.25">
      <c r="A146" s="4"/>
      <c r="B146" s="4"/>
      <c r="C146" s="4"/>
      <c r="D146" s="4"/>
      <c r="E146" s="37"/>
      <c r="F146" s="37"/>
      <c r="G146" s="37"/>
      <c r="H146" s="37"/>
      <c r="I146" s="37"/>
      <c r="J146" s="37"/>
      <c r="K146" s="37"/>
      <c r="L146" s="37"/>
      <c r="M146" s="4"/>
      <c r="N146" s="4"/>
      <c r="O146" s="36"/>
      <c r="P146" s="4"/>
      <c r="Q146" s="4"/>
      <c r="AD146" s="26">
        <v>145</v>
      </c>
      <c r="AE146" s="26"/>
      <c r="AF146" s="26" t="str">
        <f>IF(Kopā!F146=$R$3,Kopā!A146,"")</f>
        <v/>
      </c>
      <c r="AG146" s="26" t="str">
        <f>_xlfn.IFNA(VLOOKUP(AF146,Kopā!$A$4:$G$203,7,),"")</f>
        <v/>
      </c>
      <c r="AH146" s="26" t="str">
        <f t="shared" si="46"/>
        <v/>
      </c>
      <c r="AI146" s="26" t="e" cm="1">
        <f t="array" ref="AI146">IFERROR(SMALL(IF((COUNTIF($AI$3:AI145, $AH$4:$AH$203)=0)*ISNUMBER($AH$4:$AH$203), $AH$4:$AH$203, "A"), 1),INDEX($AH$4:$AH$203, MATCH(SMALL(IF(ISTEXT($AH$4:$AH$203)*(COUNTIF(AI$3:$AI145,$AH$4:$AH$203)=0), COUNTIF($AH$4:$AH$203, "&lt;"&amp;$AH$4:$AH$203), ""),1),IF(ISTEXT($AH$4:$AH$203), COUNTIF($AH$4:$AH$203, "&lt;"&amp;$AH$4:$AH$203), ""), 0)))</f>
        <v>#NUM!</v>
      </c>
      <c r="AJ146" s="26"/>
      <c r="AK146" s="26"/>
      <c r="AL146" s="26" t="e">
        <f>#REF!</f>
        <v>#REF!</v>
      </c>
      <c r="AM146" s="26"/>
      <c r="AN146" s="26"/>
      <c r="AO146" s="26"/>
      <c r="AP146" s="26"/>
      <c r="AQ146" s="26"/>
      <c r="AR146" s="79" t="str">
        <f>_xlfn.IFNA(VLOOKUP(AM146,Kopā!$A$4:$Q$203,8,),"")</f>
        <v/>
      </c>
      <c r="AS146" s="80" t="str">
        <f>_xlfn.IFNA(VLOOKUP(AM146,Kopā!$A$4:$Q$203,9,),"")</f>
        <v/>
      </c>
      <c r="AT146" s="79" t="str">
        <f>_xlfn.IFNA(VLOOKUP(AM146,Kopā!$A$4:$Q$203,10,),"")</f>
        <v/>
      </c>
      <c r="AU146" s="80" t="str">
        <f>_xlfn.IFNA(VLOOKUP(AM146,Kopā!$A$4:$Q$203,11,),"")</f>
        <v/>
      </c>
      <c r="AV146" s="79" t="str">
        <f>_xlfn.IFNA(VLOOKUP(AM146,Kopā!$A$4:$Q$203,12,),"")</f>
        <v/>
      </c>
      <c r="AW146" s="80" t="str">
        <f>_xlfn.IFNA(VLOOKUP(AM146,Kopā!$A$4:$Q$203,13,),"")</f>
        <v/>
      </c>
      <c r="AX146" s="79" t="str">
        <f>_xlfn.IFNA(VLOOKUP(AM146,Kopā!$A$4:$Q$203,14,),"")</f>
        <v/>
      </c>
      <c r="AY146" s="80" t="str">
        <f>_xlfn.IFNA(VLOOKUP(AM146,Kopā!$A$4:$Q$203,15,),"")</f>
        <v/>
      </c>
      <c r="AZ146" s="26"/>
      <c r="BA146" s="26"/>
      <c r="BB146" s="26"/>
      <c r="BC146" s="26"/>
      <c r="BD146" s="26"/>
      <c r="BE146" s="26" t="e">
        <f>_xlfn.RANK.EQ(BB146,$BB$4:$BB$93,)+COUNTIF($BB$4:BB146,BB146)-1</f>
        <v>#N/A</v>
      </c>
    </row>
    <row r="147" spans="1:57" x14ac:dyDescent="0.25">
      <c r="A147" s="4"/>
      <c r="B147" s="4"/>
      <c r="C147" s="4"/>
      <c r="D147" s="4"/>
      <c r="E147" s="37"/>
      <c r="F147" s="37"/>
      <c r="G147" s="37"/>
      <c r="H147" s="37"/>
      <c r="I147" s="37"/>
      <c r="J147" s="37"/>
      <c r="K147" s="37"/>
      <c r="L147" s="37"/>
      <c r="M147" s="4"/>
      <c r="N147" s="4"/>
      <c r="O147" s="36"/>
      <c r="P147" s="4"/>
      <c r="Q147" s="4"/>
      <c r="AD147" s="26">
        <v>146</v>
      </c>
      <c r="AE147" s="26"/>
      <c r="AF147" s="26" t="str">
        <f>IF(Kopā!F147=$R$3,Kopā!A147,"")</f>
        <v/>
      </c>
      <c r="AG147" s="26" t="str">
        <f>_xlfn.IFNA(VLOOKUP(AF147,Kopā!$A$4:$G$203,7,),"")</f>
        <v/>
      </c>
      <c r="AH147" s="26" t="str">
        <f t="shared" si="46"/>
        <v/>
      </c>
      <c r="AI147" s="26" t="e" cm="1">
        <f t="array" ref="AI147">IFERROR(SMALL(IF((COUNTIF($AI$3:AI146, $AH$4:$AH$203)=0)*ISNUMBER($AH$4:$AH$203), $AH$4:$AH$203, "A"), 1),INDEX($AH$4:$AH$203, MATCH(SMALL(IF(ISTEXT($AH$4:$AH$203)*(COUNTIF(AI$3:$AI146,$AH$4:$AH$203)=0), COUNTIF($AH$4:$AH$203, "&lt;"&amp;$AH$4:$AH$203), ""),1),IF(ISTEXT($AH$4:$AH$203), COUNTIF($AH$4:$AH$203, "&lt;"&amp;$AH$4:$AH$203), ""), 0)))</f>
        <v>#NUM!</v>
      </c>
      <c r="AJ147" s="26"/>
      <c r="AK147" s="26"/>
      <c r="AL147" s="26" t="e">
        <f>#REF!</f>
        <v>#REF!</v>
      </c>
      <c r="AM147" s="26"/>
      <c r="AN147" s="26"/>
      <c r="AO147" s="26"/>
      <c r="AP147" s="26"/>
      <c r="AQ147" s="26"/>
      <c r="AR147" s="79" t="str">
        <f>_xlfn.IFNA(VLOOKUP(AM147,Kopā!$A$4:$Q$203,8,),"")</f>
        <v/>
      </c>
      <c r="AS147" s="80" t="str">
        <f>_xlfn.IFNA(VLOOKUP(AM147,Kopā!$A$4:$Q$203,9,),"")</f>
        <v/>
      </c>
      <c r="AT147" s="79" t="str">
        <f>_xlfn.IFNA(VLOOKUP(AM147,Kopā!$A$4:$Q$203,10,),"")</f>
        <v/>
      </c>
      <c r="AU147" s="80" t="str">
        <f>_xlfn.IFNA(VLOOKUP(AM147,Kopā!$A$4:$Q$203,11,),"")</f>
        <v/>
      </c>
      <c r="AV147" s="79" t="str">
        <f>_xlfn.IFNA(VLOOKUP(AM147,Kopā!$A$4:$Q$203,12,),"")</f>
        <v/>
      </c>
      <c r="AW147" s="80" t="str">
        <f>_xlfn.IFNA(VLOOKUP(AM147,Kopā!$A$4:$Q$203,13,),"")</f>
        <v/>
      </c>
      <c r="AX147" s="79" t="str">
        <f>_xlfn.IFNA(VLOOKUP(AM147,Kopā!$A$4:$Q$203,14,),"")</f>
        <v/>
      </c>
      <c r="AY147" s="80" t="str">
        <f>_xlfn.IFNA(VLOOKUP(AM147,Kopā!$A$4:$Q$203,15,),"")</f>
        <v/>
      </c>
      <c r="AZ147" s="26"/>
      <c r="BA147" s="26"/>
      <c r="BB147" s="26"/>
      <c r="BC147" s="26"/>
      <c r="BD147" s="26"/>
      <c r="BE147" s="26" t="e">
        <f>_xlfn.RANK.EQ(BB147,$BB$4:$BB$93,)+COUNTIF($BB$4:BB147,BB147)-1</f>
        <v>#N/A</v>
      </c>
    </row>
    <row r="148" spans="1:57" x14ac:dyDescent="0.25">
      <c r="A148" s="4"/>
      <c r="B148" s="4"/>
      <c r="C148" s="4"/>
      <c r="D148" s="4"/>
      <c r="E148" s="37"/>
      <c r="F148" s="37"/>
      <c r="G148" s="37"/>
      <c r="H148" s="37"/>
      <c r="I148" s="37"/>
      <c r="J148" s="37"/>
      <c r="K148" s="37"/>
      <c r="L148" s="37"/>
      <c r="M148" s="4"/>
      <c r="N148" s="4"/>
      <c r="O148" s="36"/>
      <c r="P148" s="4"/>
      <c r="Q148" s="4"/>
      <c r="AD148" s="26">
        <v>147</v>
      </c>
      <c r="AE148" s="26"/>
      <c r="AF148" s="26" t="str">
        <f>IF(Kopā!F148=$R$3,Kopā!A148,"")</f>
        <v/>
      </c>
      <c r="AG148" s="26" t="str">
        <f>_xlfn.IFNA(VLOOKUP(AF148,Kopā!$A$4:$G$203,7,),"")</f>
        <v/>
      </c>
      <c r="AH148" s="26" t="str">
        <f t="shared" si="46"/>
        <v/>
      </c>
      <c r="AI148" s="26" t="e" cm="1">
        <f t="array" ref="AI148">IFERROR(SMALL(IF((COUNTIF($AI$3:AI147, $AH$4:$AH$203)=0)*ISNUMBER($AH$4:$AH$203), $AH$4:$AH$203, "A"), 1),INDEX($AH$4:$AH$203, MATCH(SMALL(IF(ISTEXT($AH$4:$AH$203)*(COUNTIF(AI$3:$AI147,$AH$4:$AH$203)=0), COUNTIF($AH$4:$AH$203, "&lt;"&amp;$AH$4:$AH$203), ""),1),IF(ISTEXT($AH$4:$AH$203), COUNTIF($AH$4:$AH$203, "&lt;"&amp;$AH$4:$AH$203), ""), 0)))</f>
        <v>#NUM!</v>
      </c>
      <c r="AJ148" s="26"/>
      <c r="AK148" s="26"/>
      <c r="AL148" s="26" t="e">
        <f>#REF!</f>
        <v>#REF!</v>
      </c>
      <c r="AM148" s="26"/>
      <c r="AN148" s="26"/>
      <c r="AO148" s="26"/>
      <c r="AP148" s="26"/>
      <c r="AQ148" s="26"/>
      <c r="AR148" s="79" t="str">
        <f>_xlfn.IFNA(VLOOKUP(AM148,Kopā!$A$4:$Q$203,8,),"")</f>
        <v/>
      </c>
      <c r="AS148" s="80" t="str">
        <f>_xlfn.IFNA(VLOOKUP(AM148,Kopā!$A$4:$Q$203,9,),"")</f>
        <v/>
      </c>
      <c r="AT148" s="79" t="str">
        <f>_xlfn.IFNA(VLOOKUP(AM148,Kopā!$A$4:$Q$203,10,),"")</f>
        <v/>
      </c>
      <c r="AU148" s="80" t="str">
        <f>_xlfn.IFNA(VLOOKUP(AM148,Kopā!$A$4:$Q$203,11,),"")</f>
        <v/>
      </c>
      <c r="AV148" s="79" t="str">
        <f>_xlfn.IFNA(VLOOKUP(AM148,Kopā!$A$4:$Q$203,12,),"")</f>
        <v/>
      </c>
      <c r="AW148" s="80" t="str">
        <f>_xlfn.IFNA(VLOOKUP(AM148,Kopā!$A$4:$Q$203,13,),"")</f>
        <v/>
      </c>
      <c r="AX148" s="79" t="str">
        <f>_xlfn.IFNA(VLOOKUP(AM148,Kopā!$A$4:$Q$203,14,),"")</f>
        <v/>
      </c>
      <c r="AY148" s="80" t="str">
        <f>_xlfn.IFNA(VLOOKUP(AM148,Kopā!$A$4:$Q$203,15,),"")</f>
        <v/>
      </c>
      <c r="AZ148" s="26"/>
      <c r="BA148" s="26"/>
      <c r="BB148" s="26"/>
      <c r="BC148" s="26"/>
      <c r="BD148" s="26"/>
      <c r="BE148" s="26" t="e">
        <f>_xlfn.RANK.EQ(BB148,$BB$4:$BB$93,)+COUNTIF($BB$4:BB148,BB148)-1</f>
        <v>#N/A</v>
      </c>
    </row>
    <row r="149" spans="1:57" x14ac:dyDescent="0.25">
      <c r="A149" s="4"/>
      <c r="B149" s="4"/>
      <c r="C149" s="4"/>
      <c r="D149" s="4"/>
      <c r="E149" s="37"/>
      <c r="F149" s="37"/>
      <c r="G149" s="37"/>
      <c r="H149" s="37"/>
      <c r="I149" s="37"/>
      <c r="J149" s="37"/>
      <c r="K149" s="37"/>
      <c r="L149" s="37"/>
      <c r="M149" s="4"/>
      <c r="N149" s="4"/>
      <c r="O149" s="36"/>
      <c r="P149" s="4"/>
      <c r="Q149" s="4"/>
      <c r="AD149" s="26">
        <v>148</v>
      </c>
      <c r="AE149" s="26"/>
      <c r="AF149" s="26" t="str">
        <f>IF(Kopā!F149=$R$3,Kopā!A149,"")</f>
        <v/>
      </c>
      <c r="AG149" s="26" t="str">
        <f>_xlfn.IFNA(VLOOKUP(AF149,Kopā!$A$4:$G$203,7,),"")</f>
        <v/>
      </c>
      <c r="AH149" s="26" t="str">
        <f t="shared" si="46"/>
        <v/>
      </c>
      <c r="AI149" s="26" t="e" cm="1">
        <f t="array" ref="AI149">IFERROR(SMALL(IF((COUNTIF($AI$3:AI148, $AH$4:$AH$203)=0)*ISNUMBER($AH$4:$AH$203), $AH$4:$AH$203, "A"), 1),INDEX($AH$4:$AH$203, MATCH(SMALL(IF(ISTEXT($AH$4:$AH$203)*(COUNTIF(AI$3:$AI148,$AH$4:$AH$203)=0), COUNTIF($AH$4:$AH$203, "&lt;"&amp;$AH$4:$AH$203), ""),1),IF(ISTEXT($AH$4:$AH$203), COUNTIF($AH$4:$AH$203, "&lt;"&amp;$AH$4:$AH$203), ""), 0)))</f>
        <v>#NUM!</v>
      </c>
      <c r="AJ149" s="26"/>
      <c r="AK149" s="26"/>
      <c r="AL149" s="26" t="e">
        <f>#REF!</f>
        <v>#REF!</v>
      </c>
      <c r="AM149" s="26"/>
      <c r="AN149" s="26"/>
      <c r="AO149" s="26"/>
      <c r="AP149" s="26"/>
      <c r="AQ149" s="26"/>
      <c r="AR149" s="79" t="str">
        <f>_xlfn.IFNA(VLOOKUP(AM149,Kopā!$A$4:$Q$203,8,),"")</f>
        <v/>
      </c>
      <c r="AS149" s="80" t="str">
        <f>_xlfn.IFNA(VLOOKUP(AM149,Kopā!$A$4:$Q$203,9,),"")</f>
        <v/>
      </c>
      <c r="AT149" s="79" t="str">
        <f>_xlfn.IFNA(VLOOKUP(AM149,Kopā!$A$4:$Q$203,10,),"")</f>
        <v/>
      </c>
      <c r="AU149" s="80" t="str">
        <f>_xlfn.IFNA(VLOOKUP(AM149,Kopā!$A$4:$Q$203,11,),"")</f>
        <v/>
      </c>
      <c r="AV149" s="79" t="str">
        <f>_xlfn.IFNA(VLOOKUP(AM149,Kopā!$A$4:$Q$203,12,),"")</f>
        <v/>
      </c>
      <c r="AW149" s="80" t="str">
        <f>_xlfn.IFNA(VLOOKUP(AM149,Kopā!$A$4:$Q$203,13,),"")</f>
        <v/>
      </c>
      <c r="AX149" s="79" t="str">
        <f>_xlfn.IFNA(VLOOKUP(AM149,Kopā!$A$4:$Q$203,14,),"")</f>
        <v/>
      </c>
      <c r="AY149" s="80" t="str">
        <f>_xlfn.IFNA(VLOOKUP(AM149,Kopā!$A$4:$Q$203,15,),"")</f>
        <v/>
      </c>
      <c r="AZ149" s="26"/>
      <c r="BA149" s="26"/>
      <c r="BB149" s="26"/>
      <c r="BC149" s="26"/>
      <c r="BD149" s="26"/>
      <c r="BE149" s="26" t="e">
        <f>_xlfn.RANK.EQ(BB149,$BB$4:$BB$93,)+COUNTIF($BB$4:BB149,BB149)-1</f>
        <v>#N/A</v>
      </c>
    </row>
    <row r="150" spans="1:57" x14ac:dyDescent="0.25">
      <c r="A150" s="4"/>
      <c r="B150" s="4"/>
      <c r="C150" s="4"/>
      <c r="D150" s="4"/>
      <c r="E150" s="37"/>
      <c r="F150" s="37"/>
      <c r="G150" s="37"/>
      <c r="H150" s="37"/>
      <c r="I150" s="37"/>
      <c r="J150" s="37"/>
      <c r="K150" s="37"/>
      <c r="L150" s="37"/>
      <c r="M150" s="4"/>
      <c r="N150" s="4"/>
      <c r="O150" s="36"/>
      <c r="P150" s="4"/>
      <c r="Q150" s="4"/>
      <c r="AD150" s="26">
        <v>149</v>
      </c>
      <c r="AE150" s="26"/>
      <c r="AF150" s="26" t="str">
        <f>IF(Kopā!F150=$R$3,Kopā!A150,"")</f>
        <v/>
      </c>
      <c r="AG150" s="26" t="str">
        <f>_xlfn.IFNA(VLOOKUP(AF150,Kopā!$A$4:$G$203,7,),"")</f>
        <v/>
      </c>
      <c r="AH150" s="26" t="str">
        <f t="shared" si="46"/>
        <v/>
      </c>
      <c r="AI150" s="26" t="e" cm="1">
        <f t="array" ref="AI150">IFERROR(SMALL(IF((COUNTIF($AI$3:AI149, $AH$4:$AH$203)=0)*ISNUMBER($AH$4:$AH$203), $AH$4:$AH$203, "A"), 1),INDEX($AH$4:$AH$203, MATCH(SMALL(IF(ISTEXT($AH$4:$AH$203)*(COUNTIF(AI$3:$AI149,$AH$4:$AH$203)=0), COUNTIF($AH$4:$AH$203, "&lt;"&amp;$AH$4:$AH$203), ""),1),IF(ISTEXT($AH$4:$AH$203), COUNTIF($AH$4:$AH$203, "&lt;"&amp;$AH$4:$AH$203), ""), 0)))</f>
        <v>#NUM!</v>
      </c>
      <c r="AJ150" s="26"/>
      <c r="AK150" s="26"/>
      <c r="AL150" s="26" t="e">
        <f>#REF!</f>
        <v>#REF!</v>
      </c>
      <c r="AM150" s="26"/>
      <c r="AN150" s="26"/>
      <c r="AO150" s="26"/>
      <c r="AP150" s="26"/>
      <c r="AQ150" s="26"/>
      <c r="AR150" s="79" t="str">
        <f>_xlfn.IFNA(VLOOKUP(AM150,Kopā!$A$4:$Q$203,8,),"")</f>
        <v/>
      </c>
      <c r="AS150" s="80" t="str">
        <f>_xlfn.IFNA(VLOOKUP(AM150,Kopā!$A$4:$Q$203,9,),"")</f>
        <v/>
      </c>
      <c r="AT150" s="79" t="str">
        <f>_xlfn.IFNA(VLOOKUP(AM150,Kopā!$A$4:$Q$203,10,),"")</f>
        <v/>
      </c>
      <c r="AU150" s="80" t="str">
        <f>_xlfn.IFNA(VLOOKUP(AM150,Kopā!$A$4:$Q$203,11,),"")</f>
        <v/>
      </c>
      <c r="AV150" s="79" t="str">
        <f>_xlfn.IFNA(VLOOKUP(AM150,Kopā!$A$4:$Q$203,12,),"")</f>
        <v/>
      </c>
      <c r="AW150" s="80" t="str">
        <f>_xlfn.IFNA(VLOOKUP(AM150,Kopā!$A$4:$Q$203,13,),"")</f>
        <v/>
      </c>
      <c r="AX150" s="79" t="str">
        <f>_xlfn.IFNA(VLOOKUP(AM150,Kopā!$A$4:$Q$203,14,),"")</f>
        <v/>
      </c>
      <c r="AY150" s="80" t="str">
        <f>_xlfn.IFNA(VLOOKUP(AM150,Kopā!$A$4:$Q$203,15,),"")</f>
        <v/>
      </c>
      <c r="AZ150" s="26"/>
      <c r="BA150" s="26"/>
      <c r="BB150" s="26"/>
      <c r="BC150" s="26"/>
      <c r="BD150" s="26"/>
      <c r="BE150" s="26" t="e">
        <f>_xlfn.RANK.EQ(BB150,$BB$4:$BB$93,)+COUNTIF($BB$4:BB150,BB150)-1</f>
        <v>#N/A</v>
      </c>
    </row>
    <row r="151" spans="1:57" x14ac:dyDescent="0.25">
      <c r="A151" s="4"/>
      <c r="B151" s="4"/>
      <c r="C151" s="4"/>
      <c r="D151" s="4"/>
      <c r="E151" s="37"/>
      <c r="F151" s="37"/>
      <c r="G151" s="37"/>
      <c r="H151" s="37"/>
      <c r="I151" s="37"/>
      <c r="J151" s="37"/>
      <c r="K151" s="37"/>
      <c r="L151" s="37"/>
      <c r="M151" s="4"/>
      <c r="N151" s="4"/>
      <c r="O151" s="36"/>
      <c r="P151" s="4"/>
      <c r="Q151" s="4"/>
      <c r="AD151" s="26">
        <v>150</v>
      </c>
      <c r="AE151" s="26"/>
      <c r="AF151" s="26" t="str">
        <f>IF(Kopā!F151=$R$3,Kopā!A151,"")</f>
        <v/>
      </c>
      <c r="AG151" s="26" t="str">
        <f>_xlfn.IFNA(VLOOKUP(AF151,Kopā!$A$4:$G$203,7,),"")</f>
        <v/>
      </c>
      <c r="AH151" s="26" t="str">
        <f t="shared" si="46"/>
        <v/>
      </c>
      <c r="AI151" s="26" t="e" cm="1">
        <f t="array" ref="AI151">IFERROR(SMALL(IF((COUNTIF($AI$3:AI150, $AH$4:$AH$203)=0)*ISNUMBER($AH$4:$AH$203), $AH$4:$AH$203, "A"), 1),INDEX($AH$4:$AH$203, MATCH(SMALL(IF(ISTEXT($AH$4:$AH$203)*(COUNTIF(AI$3:$AI150,$AH$4:$AH$203)=0), COUNTIF($AH$4:$AH$203, "&lt;"&amp;$AH$4:$AH$203), ""),1),IF(ISTEXT($AH$4:$AH$203), COUNTIF($AH$4:$AH$203, "&lt;"&amp;$AH$4:$AH$203), ""), 0)))</f>
        <v>#NUM!</v>
      </c>
      <c r="AJ151" s="26"/>
      <c r="AK151" s="26"/>
      <c r="AL151" s="26" t="e">
        <f>#REF!</f>
        <v>#REF!</v>
      </c>
      <c r="AM151" s="26"/>
      <c r="AN151" s="26"/>
      <c r="AO151" s="26"/>
      <c r="AP151" s="26"/>
      <c r="AQ151" s="26"/>
      <c r="AR151" s="79" t="str">
        <f>_xlfn.IFNA(VLOOKUP(AM151,Kopā!$A$4:$Q$203,8,),"")</f>
        <v/>
      </c>
      <c r="AS151" s="80" t="str">
        <f>_xlfn.IFNA(VLOOKUP(AM151,Kopā!$A$4:$Q$203,9,),"")</f>
        <v/>
      </c>
      <c r="AT151" s="79" t="str">
        <f>_xlfn.IFNA(VLOOKUP(AM151,Kopā!$A$4:$Q$203,10,),"")</f>
        <v/>
      </c>
      <c r="AU151" s="80" t="str">
        <f>_xlfn.IFNA(VLOOKUP(AM151,Kopā!$A$4:$Q$203,11,),"")</f>
        <v/>
      </c>
      <c r="AV151" s="79" t="str">
        <f>_xlfn.IFNA(VLOOKUP(AM151,Kopā!$A$4:$Q$203,12,),"")</f>
        <v/>
      </c>
      <c r="AW151" s="80" t="str">
        <f>_xlfn.IFNA(VLOOKUP(AM151,Kopā!$A$4:$Q$203,13,),"")</f>
        <v/>
      </c>
      <c r="AX151" s="79" t="str">
        <f>_xlfn.IFNA(VLOOKUP(AM151,Kopā!$A$4:$Q$203,14,),"")</f>
        <v/>
      </c>
      <c r="AY151" s="80" t="str">
        <f>_xlfn.IFNA(VLOOKUP(AM151,Kopā!$A$4:$Q$203,15,),"")</f>
        <v/>
      </c>
      <c r="AZ151" s="26"/>
      <c r="BA151" s="26"/>
      <c r="BB151" s="26"/>
      <c r="BC151" s="26"/>
      <c r="BD151" s="26"/>
      <c r="BE151" s="26" t="e">
        <f>_xlfn.RANK.EQ(BB151,$BB$4:$BB$93,)+COUNTIF($BB$4:BB151,BB151)-1</f>
        <v>#N/A</v>
      </c>
    </row>
    <row r="152" spans="1:57" x14ac:dyDescent="0.25">
      <c r="A152" s="4"/>
      <c r="B152" s="4"/>
      <c r="C152" s="4"/>
      <c r="D152" s="4"/>
      <c r="E152" s="37"/>
      <c r="F152" s="37"/>
      <c r="G152" s="37"/>
      <c r="H152" s="37"/>
      <c r="I152" s="37"/>
      <c r="J152" s="37"/>
      <c r="K152" s="37"/>
      <c r="L152" s="37"/>
      <c r="M152" s="4"/>
      <c r="N152" s="4"/>
      <c r="O152" s="36"/>
      <c r="P152" s="4"/>
      <c r="Q152" s="4"/>
      <c r="AD152" s="26">
        <v>151</v>
      </c>
      <c r="AE152" s="26"/>
      <c r="AF152" s="26" t="str">
        <f>IF(Kopā!F152=$R$3,Kopā!A152,"")</f>
        <v/>
      </c>
      <c r="AG152" s="26" t="str">
        <f>_xlfn.IFNA(VLOOKUP(AF152,Kopā!$A$4:$G$203,7,),"")</f>
        <v/>
      </c>
      <c r="AH152" s="26" t="str">
        <f t="shared" si="46"/>
        <v/>
      </c>
      <c r="AI152" s="26" t="e" cm="1">
        <f t="array" ref="AI152">IFERROR(SMALL(IF((COUNTIF($AI$3:AI151, $AH$4:$AH$203)=0)*ISNUMBER($AH$4:$AH$203), $AH$4:$AH$203, "A"), 1),INDEX($AH$4:$AH$203, MATCH(SMALL(IF(ISTEXT($AH$4:$AH$203)*(COUNTIF(AI$3:$AI151,$AH$4:$AH$203)=0), COUNTIF($AH$4:$AH$203, "&lt;"&amp;$AH$4:$AH$203), ""),1),IF(ISTEXT($AH$4:$AH$203), COUNTIF($AH$4:$AH$203, "&lt;"&amp;$AH$4:$AH$203), ""), 0)))</f>
        <v>#NUM!</v>
      </c>
      <c r="AJ152" s="26"/>
      <c r="AK152" s="26"/>
      <c r="AL152" s="26" t="e">
        <f>#REF!</f>
        <v>#REF!</v>
      </c>
      <c r="AM152" s="26"/>
      <c r="AN152" s="26"/>
      <c r="AO152" s="26"/>
      <c r="AP152" s="26"/>
      <c r="AQ152" s="26"/>
      <c r="AR152" s="79" t="str">
        <f>_xlfn.IFNA(VLOOKUP(AM152,Kopā!$A$4:$Q$203,8,),"")</f>
        <v/>
      </c>
      <c r="AS152" s="80" t="str">
        <f>_xlfn.IFNA(VLOOKUP(AM152,Kopā!$A$4:$Q$203,9,),"")</f>
        <v/>
      </c>
      <c r="AT152" s="79" t="str">
        <f>_xlfn.IFNA(VLOOKUP(AM152,Kopā!$A$4:$Q$203,10,),"")</f>
        <v/>
      </c>
      <c r="AU152" s="80" t="str">
        <f>_xlfn.IFNA(VLOOKUP(AM152,Kopā!$A$4:$Q$203,11,),"")</f>
        <v/>
      </c>
      <c r="AV152" s="79" t="str">
        <f>_xlfn.IFNA(VLOOKUP(AM152,Kopā!$A$4:$Q$203,12,),"")</f>
        <v/>
      </c>
      <c r="AW152" s="80" t="str">
        <f>_xlfn.IFNA(VLOOKUP(AM152,Kopā!$A$4:$Q$203,13,),"")</f>
        <v/>
      </c>
      <c r="AX152" s="79" t="str">
        <f>_xlfn.IFNA(VLOOKUP(AM152,Kopā!$A$4:$Q$203,14,),"")</f>
        <v/>
      </c>
      <c r="AY152" s="80" t="str">
        <f>_xlfn.IFNA(VLOOKUP(AM152,Kopā!$A$4:$Q$203,15,),"")</f>
        <v/>
      </c>
      <c r="AZ152" s="26"/>
      <c r="BA152" s="26"/>
      <c r="BB152" s="26"/>
      <c r="BC152" s="26"/>
      <c r="BD152" s="26"/>
      <c r="BE152" s="26" t="e">
        <f>_xlfn.RANK.EQ(BB152,$BB$4:$BB$93,)+COUNTIF($BB$4:BB152,BB152)-1</f>
        <v>#N/A</v>
      </c>
    </row>
    <row r="153" spans="1:57" x14ac:dyDescent="0.25">
      <c r="A153" s="4"/>
      <c r="B153" s="4"/>
      <c r="C153" s="4"/>
      <c r="D153" s="4"/>
      <c r="E153" s="37"/>
      <c r="F153" s="37"/>
      <c r="G153" s="37"/>
      <c r="H153" s="37"/>
      <c r="I153" s="37"/>
      <c r="J153" s="37"/>
      <c r="K153" s="37"/>
      <c r="L153" s="37"/>
      <c r="M153" s="4"/>
      <c r="N153" s="4"/>
      <c r="O153" s="36"/>
      <c r="P153" s="4"/>
      <c r="Q153" s="4"/>
      <c r="AD153" s="26">
        <v>152</v>
      </c>
      <c r="AE153" s="26"/>
      <c r="AF153" s="26" t="str">
        <f>IF(Kopā!F153=$R$3,Kopā!A153,"")</f>
        <v/>
      </c>
      <c r="AG153" s="26" t="str">
        <f>_xlfn.IFNA(VLOOKUP(AF153,Kopā!$A$4:$G$203,7,),"")</f>
        <v/>
      </c>
      <c r="AH153" s="26" t="str">
        <f t="shared" si="46"/>
        <v/>
      </c>
      <c r="AI153" s="26" t="e" cm="1">
        <f t="array" ref="AI153">IFERROR(SMALL(IF((COUNTIF($AI$3:AI152, $AH$4:$AH$203)=0)*ISNUMBER($AH$4:$AH$203), $AH$4:$AH$203, "A"), 1),INDEX($AH$4:$AH$203, MATCH(SMALL(IF(ISTEXT($AH$4:$AH$203)*(COUNTIF(AI$3:$AI152,$AH$4:$AH$203)=0), COUNTIF($AH$4:$AH$203, "&lt;"&amp;$AH$4:$AH$203), ""),1),IF(ISTEXT($AH$4:$AH$203), COUNTIF($AH$4:$AH$203, "&lt;"&amp;$AH$4:$AH$203), ""), 0)))</f>
        <v>#NUM!</v>
      </c>
      <c r="AJ153" s="26"/>
      <c r="AK153" s="26"/>
      <c r="AL153" s="26" t="e">
        <f>#REF!</f>
        <v>#REF!</v>
      </c>
      <c r="AM153" s="26"/>
      <c r="AN153" s="26"/>
      <c r="AO153" s="26"/>
      <c r="AP153" s="26"/>
      <c r="AQ153" s="26"/>
      <c r="AR153" s="79" t="str">
        <f>_xlfn.IFNA(VLOOKUP(AM153,Kopā!$A$4:$Q$203,8,),"")</f>
        <v/>
      </c>
      <c r="AS153" s="80" t="str">
        <f>_xlfn.IFNA(VLOOKUP(AM153,Kopā!$A$4:$Q$203,9,),"")</f>
        <v/>
      </c>
      <c r="AT153" s="79" t="str">
        <f>_xlfn.IFNA(VLOOKUP(AM153,Kopā!$A$4:$Q$203,10,),"")</f>
        <v/>
      </c>
      <c r="AU153" s="80" t="str">
        <f>_xlfn.IFNA(VLOOKUP(AM153,Kopā!$A$4:$Q$203,11,),"")</f>
        <v/>
      </c>
      <c r="AV153" s="79" t="str">
        <f>_xlfn.IFNA(VLOOKUP(AM153,Kopā!$A$4:$Q$203,12,),"")</f>
        <v/>
      </c>
      <c r="AW153" s="80" t="str">
        <f>_xlfn.IFNA(VLOOKUP(AM153,Kopā!$A$4:$Q$203,13,),"")</f>
        <v/>
      </c>
      <c r="AX153" s="79" t="str">
        <f>_xlfn.IFNA(VLOOKUP(AM153,Kopā!$A$4:$Q$203,14,),"")</f>
        <v/>
      </c>
      <c r="AY153" s="80" t="str">
        <f>_xlfn.IFNA(VLOOKUP(AM153,Kopā!$A$4:$Q$203,15,),"")</f>
        <v/>
      </c>
      <c r="AZ153" s="26"/>
      <c r="BA153" s="26"/>
      <c r="BB153" s="26"/>
      <c r="BC153" s="26"/>
      <c r="BD153" s="26"/>
      <c r="BE153" s="26" t="e">
        <f>_xlfn.RANK.EQ(BB153,$BB$4:$BB$93,)+COUNTIF($BB$4:BB153,BB153)-1</f>
        <v>#N/A</v>
      </c>
    </row>
    <row r="154" spans="1:57" x14ac:dyDescent="0.25">
      <c r="A154" s="4"/>
      <c r="B154" s="4"/>
      <c r="C154" s="4"/>
      <c r="D154" s="4"/>
      <c r="E154" s="37"/>
      <c r="F154" s="37"/>
      <c r="G154" s="37"/>
      <c r="H154" s="37"/>
      <c r="I154" s="37"/>
      <c r="J154" s="37"/>
      <c r="K154" s="37"/>
      <c r="L154" s="37"/>
      <c r="M154" s="4"/>
      <c r="N154" s="4"/>
      <c r="O154" s="36"/>
      <c r="P154" s="4"/>
      <c r="Q154" s="4"/>
      <c r="AD154" s="26">
        <v>153</v>
      </c>
      <c r="AE154" s="26"/>
      <c r="AF154" s="26" t="str">
        <f>IF(Kopā!F154=$R$3,Kopā!A154,"")</f>
        <v/>
      </c>
      <c r="AG154" s="26" t="str">
        <f>_xlfn.IFNA(VLOOKUP(AF154,Kopā!$A$4:$G$203,7,),"")</f>
        <v/>
      </c>
      <c r="AH154" s="26" t="str">
        <f t="shared" si="46"/>
        <v/>
      </c>
      <c r="AI154" s="26" t="e" cm="1">
        <f t="array" ref="AI154">IFERROR(SMALL(IF((COUNTIF($AI$3:AI153, $AH$4:$AH$203)=0)*ISNUMBER($AH$4:$AH$203), $AH$4:$AH$203, "A"), 1),INDEX($AH$4:$AH$203, MATCH(SMALL(IF(ISTEXT($AH$4:$AH$203)*(COUNTIF(AI$3:$AI153,$AH$4:$AH$203)=0), COUNTIF($AH$4:$AH$203, "&lt;"&amp;$AH$4:$AH$203), ""),1),IF(ISTEXT($AH$4:$AH$203), COUNTIF($AH$4:$AH$203, "&lt;"&amp;$AH$4:$AH$203), ""), 0)))</f>
        <v>#NUM!</v>
      </c>
      <c r="AJ154" s="26"/>
      <c r="AK154" s="26"/>
      <c r="AL154" s="26" t="e">
        <f>#REF!</f>
        <v>#REF!</v>
      </c>
      <c r="AM154" s="26"/>
      <c r="AN154" s="26"/>
      <c r="AO154" s="26"/>
      <c r="AP154" s="26"/>
      <c r="AQ154" s="26"/>
      <c r="AR154" s="79" t="str">
        <f>_xlfn.IFNA(VLOOKUP(AM154,Kopā!$A$4:$Q$203,8,),"")</f>
        <v/>
      </c>
      <c r="AS154" s="80" t="str">
        <f>_xlfn.IFNA(VLOOKUP(AM154,Kopā!$A$4:$Q$203,9,),"")</f>
        <v/>
      </c>
      <c r="AT154" s="79" t="str">
        <f>_xlfn.IFNA(VLOOKUP(AM154,Kopā!$A$4:$Q$203,10,),"")</f>
        <v/>
      </c>
      <c r="AU154" s="80" t="str">
        <f>_xlfn.IFNA(VLOOKUP(AM154,Kopā!$A$4:$Q$203,11,),"")</f>
        <v/>
      </c>
      <c r="AV154" s="79" t="str">
        <f>_xlfn.IFNA(VLOOKUP(AM154,Kopā!$A$4:$Q$203,12,),"")</f>
        <v/>
      </c>
      <c r="AW154" s="80" t="str">
        <f>_xlfn.IFNA(VLOOKUP(AM154,Kopā!$A$4:$Q$203,13,),"")</f>
        <v/>
      </c>
      <c r="AX154" s="79" t="str">
        <f>_xlfn.IFNA(VLOOKUP(AM154,Kopā!$A$4:$Q$203,14,),"")</f>
        <v/>
      </c>
      <c r="AY154" s="80" t="str">
        <f>_xlfn.IFNA(VLOOKUP(AM154,Kopā!$A$4:$Q$203,15,),"")</f>
        <v/>
      </c>
      <c r="AZ154" s="26"/>
      <c r="BA154" s="26"/>
      <c r="BB154" s="26"/>
      <c r="BC154" s="26"/>
      <c r="BD154" s="26"/>
      <c r="BE154" s="26" t="e">
        <f>_xlfn.RANK.EQ(BB154,$BB$4:$BB$93,)+COUNTIF($BB$4:BB154,BB154)-1</f>
        <v>#N/A</v>
      </c>
    </row>
    <row r="155" spans="1:57" x14ac:dyDescent="0.25">
      <c r="A155" s="4"/>
      <c r="B155" s="4"/>
      <c r="C155" s="4"/>
      <c r="D155" s="4"/>
      <c r="E155" s="37"/>
      <c r="F155" s="37"/>
      <c r="G155" s="37"/>
      <c r="H155" s="37"/>
      <c r="I155" s="37"/>
      <c r="J155" s="37"/>
      <c r="K155" s="37"/>
      <c r="L155" s="37"/>
      <c r="M155" s="4"/>
      <c r="N155" s="4"/>
      <c r="O155" s="36"/>
      <c r="P155" s="4"/>
      <c r="Q155" s="4"/>
      <c r="AD155" s="26">
        <v>154</v>
      </c>
      <c r="AE155" s="26"/>
      <c r="AF155" s="26" t="str">
        <f>IF(Kopā!F155=$R$3,Kopā!A155,"")</f>
        <v/>
      </c>
      <c r="AG155" s="26" t="str">
        <f>_xlfn.IFNA(VLOOKUP(AF155,Kopā!$A$4:$G$203,7,),"")</f>
        <v/>
      </c>
      <c r="AH155" s="26" t="str">
        <f t="shared" si="46"/>
        <v/>
      </c>
      <c r="AI155" s="26" t="e" cm="1">
        <f t="array" ref="AI155">IFERROR(SMALL(IF((COUNTIF($AI$3:AI154, $AH$4:$AH$203)=0)*ISNUMBER($AH$4:$AH$203), $AH$4:$AH$203, "A"), 1),INDEX($AH$4:$AH$203, MATCH(SMALL(IF(ISTEXT($AH$4:$AH$203)*(COUNTIF(AI$3:$AI154,$AH$4:$AH$203)=0), COUNTIF($AH$4:$AH$203, "&lt;"&amp;$AH$4:$AH$203), ""),1),IF(ISTEXT($AH$4:$AH$203), COUNTIF($AH$4:$AH$203, "&lt;"&amp;$AH$4:$AH$203), ""), 0)))</f>
        <v>#NUM!</v>
      </c>
      <c r="AJ155" s="26"/>
      <c r="AK155" s="26"/>
      <c r="AL155" s="26" t="e">
        <f>#REF!</f>
        <v>#REF!</v>
      </c>
      <c r="AM155" s="26"/>
      <c r="AN155" s="26"/>
      <c r="AO155" s="26"/>
      <c r="AP155" s="26"/>
      <c r="AQ155" s="26"/>
      <c r="AR155" s="79" t="str">
        <f>_xlfn.IFNA(VLOOKUP(AM155,Kopā!$A$4:$Q$203,8,),"")</f>
        <v/>
      </c>
      <c r="AS155" s="80" t="str">
        <f>_xlfn.IFNA(VLOOKUP(AM155,Kopā!$A$4:$Q$203,9,),"")</f>
        <v/>
      </c>
      <c r="AT155" s="79" t="str">
        <f>_xlfn.IFNA(VLOOKUP(AM155,Kopā!$A$4:$Q$203,10,),"")</f>
        <v/>
      </c>
      <c r="AU155" s="80" t="str">
        <f>_xlfn.IFNA(VLOOKUP(AM155,Kopā!$A$4:$Q$203,11,),"")</f>
        <v/>
      </c>
      <c r="AV155" s="79" t="str">
        <f>_xlfn.IFNA(VLOOKUP(AM155,Kopā!$A$4:$Q$203,12,),"")</f>
        <v/>
      </c>
      <c r="AW155" s="80" t="str">
        <f>_xlfn.IFNA(VLOOKUP(AM155,Kopā!$A$4:$Q$203,13,),"")</f>
        <v/>
      </c>
      <c r="AX155" s="79" t="str">
        <f>_xlfn.IFNA(VLOOKUP(AM155,Kopā!$A$4:$Q$203,14,),"")</f>
        <v/>
      </c>
      <c r="AY155" s="80" t="str">
        <f>_xlfn.IFNA(VLOOKUP(AM155,Kopā!$A$4:$Q$203,15,),"")</f>
        <v/>
      </c>
      <c r="AZ155" s="26"/>
      <c r="BA155" s="26"/>
      <c r="BB155" s="26"/>
      <c r="BC155" s="26"/>
      <c r="BD155" s="26"/>
      <c r="BE155" s="26" t="e">
        <f>_xlfn.RANK.EQ(BB155,$BB$4:$BB$93,)+COUNTIF($BB$4:BB155,BB155)-1</f>
        <v>#N/A</v>
      </c>
    </row>
    <row r="156" spans="1:57" x14ac:dyDescent="0.25">
      <c r="A156" s="4"/>
      <c r="B156" s="4"/>
      <c r="C156" s="4"/>
      <c r="D156" s="4"/>
      <c r="E156" s="37"/>
      <c r="F156" s="37"/>
      <c r="G156" s="37"/>
      <c r="H156" s="37"/>
      <c r="I156" s="37"/>
      <c r="J156" s="37"/>
      <c r="K156" s="37"/>
      <c r="L156" s="37"/>
      <c r="M156" s="4"/>
      <c r="N156" s="4"/>
      <c r="O156" s="36"/>
      <c r="P156" s="4"/>
      <c r="Q156" s="4"/>
      <c r="AD156" s="26">
        <v>155</v>
      </c>
      <c r="AE156" s="26"/>
      <c r="AF156" s="26" t="str">
        <f>IF(Kopā!F156=$R$3,Kopā!A156,"")</f>
        <v/>
      </c>
      <c r="AG156" s="26" t="str">
        <f>_xlfn.IFNA(VLOOKUP(AF156,Kopā!$A$4:$G$203,7,),"")</f>
        <v/>
      </c>
      <c r="AH156" s="26" t="str">
        <f t="shared" si="46"/>
        <v/>
      </c>
      <c r="AI156" s="26" t="e" cm="1">
        <f t="array" ref="AI156">IFERROR(SMALL(IF((COUNTIF($AI$3:AI155, $AH$4:$AH$203)=0)*ISNUMBER($AH$4:$AH$203), $AH$4:$AH$203, "A"), 1),INDEX($AH$4:$AH$203, MATCH(SMALL(IF(ISTEXT($AH$4:$AH$203)*(COUNTIF(AI$3:$AI155,$AH$4:$AH$203)=0), COUNTIF($AH$4:$AH$203, "&lt;"&amp;$AH$4:$AH$203), ""),1),IF(ISTEXT($AH$4:$AH$203), COUNTIF($AH$4:$AH$203, "&lt;"&amp;$AH$4:$AH$203), ""), 0)))</f>
        <v>#NUM!</v>
      </c>
      <c r="AJ156" s="26"/>
      <c r="AK156" s="26"/>
      <c r="AL156" s="26" t="e">
        <f>#REF!</f>
        <v>#REF!</v>
      </c>
      <c r="AM156" s="26"/>
      <c r="AN156" s="26"/>
      <c r="AO156" s="26"/>
      <c r="AP156" s="26"/>
      <c r="AQ156" s="26"/>
      <c r="AR156" s="79" t="str">
        <f>_xlfn.IFNA(VLOOKUP(AM156,Kopā!$A$4:$Q$203,8,),"")</f>
        <v/>
      </c>
      <c r="AS156" s="80" t="str">
        <f>_xlfn.IFNA(VLOOKUP(AM156,Kopā!$A$4:$Q$203,9,),"")</f>
        <v/>
      </c>
      <c r="AT156" s="79" t="str">
        <f>_xlfn.IFNA(VLOOKUP(AM156,Kopā!$A$4:$Q$203,10,),"")</f>
        <v/>
      </c>
      <c r="AU156" s="80" t="str">
        <f>_xlfn.IFNA(VLOOKUP(AM156,Kopā!$A$4:$Q$203,11,),"")</f>
        <v/>
      </c>
      <c r="AV156" s="79" t="str">
        <f>_xlfn.IFNA(VLOOKUP(AM156,Kopā!$A$4:$Q$203,12,),"")</f>
        <v/>
      </c>
      <c r="AW156" s="80" t="str">
        <f>_xlfn.IFNA(VLOOKUP(AM156,Kopā!$A$4:$Q$203,13,),"")</f>
        <v/>
      </c>
      <c r="AX156" s="79" t="str">
        <f>_xlfn.IFNA(VLOOKUP(AM156,Kopā!$A$4:$Q$203,14,),"")</f>
        <v/>
      </c>
      <c r="AY156" s="80" t="str">
        <f>_xlfn.IFNA(VLOOKUP(AM156,Kopā!$A$4:$Q$203,15,),"")</f>
        <v/>
      </c>
      <c r="AZ156" s="26"/>
      <c r="BA156" s="26"/>
      <c r="BB156" s="26"/>
      <c r="BC156" s="26"/>
      <c r="BD156" s="26"/>
      <c r="BE156" s="26" t="e">
        <f>_xlfn.RANK.EQ(BB156,$BB$4:$BB$93,)+COUNTIF($BB$4:BB156,BB156)-1</f>
        <v>#N/A</v>
      </c>
    </row>
    <row r="157" spans="1:57" x14ac:dyDescent="0.25">
      <c r="A157" s="4"/>
      <c r="B157" s="4"/>
      <c r="C157" s="4"/>
      <c r="D157" s="4"/>
      <c r="E157" s="37"/>
      <c r="F157" s="37"/>
      <c r="G157" s="37"/>
      <c r="H157" s="37"/>
      <c r="I157" s="37"/>
      <c r="J157" s="37"/>
      <c r="K157" s="37"/>
      <c r="L157" s="37"/>
      <c r="M157" s="4"/>
      <c r="N157" s="4"/>
      <c r="O157" s="36"/>
      <c r="P157" s="4"/>
      <c r="Q157" s="4"/>
      <c r="AD157" s="26">
        <v>156</v>
      </c>
      <c r="AE157" s="26"/>
      <c r="AF157" s="26" t="str">
        <f>IF(Kopā!F157=$R$3,Kopā!A157,"")</f>
        <v/>
      </c>
      <c r="AG157" s="26" t="str">
        <f>_xlfn.IFNA(VLOOKUP(AF157,Kopā!$A$4:$G$203,7,),"")</f>
        <v/>
      </c>
      <c r="AH157" s="26" t="str">
        <f t="shared" si="46"/>
        <v/>
      </c>
      <c r="AI157" s="26" t="e" cm="1">
        <f t="array" ref="AI157">IFERROR(SMALL(IF((COUNTIF($AI$3:AI156, $AH$4:$AH$203)=0)*ISNUMBER($AH$4:$AH$203), $AH$4:$AH$203, "A"), 1),INDEX($AH$4:$AH$203, MATCH(SMALL(IF(ISTEXT($AH$4:$AH$203)*(COUNTIF(AI$3:$AI156,$AH$4:$AH$203)=0), COUNTIF($AH$4:$AH$203, "&lt;"&amp;$AH$4:$AH$203), ""),1),IF(ISTEXT($AH$4:$AH$203), COUNTIF($AH$4:$AH$203, "&lt;"&amp;$AH$4:$AH$203), ""), 0)))</f>
        <v>#NUM!</v>
      </c>
      <c r="AJ157" s="26"/>
      <c r="AK157" s="26"/>
      <c r="AL157" s="26" t="e">
        <f>#REF!</f>
        <v>#REF!</v>
      </c>
      <c r="AM157" s="26"/>
      <c r="AN157" s="26"/>
      <c r="AO157" s="26"/>
      <c r="AP157" s="26"/>
      <c r="AQ157" s="26"/>
      <c r="AR157" s="79" t="str">
        <f>_xlfn.IFNA(VLOOKUP(AM157,Kopā!$A$4:$Q$203,8,),"")</f>
        <v/>
      </c>
      <c r="AS157" s="80" t="str">
        <f>_xlfn.IFNA(VLOOKUP(AM157,Kopā!$A$4:$Q$203,9,),"")</f>
        <v/>
      </c>
      <c r="AT157" s="79" t="str">
        <f>_xlfn.IFNA(VLOOKUP(AM157,Kopā!$A$4:$Q$203,10,),"")</f>
        <v/>
      </c>
      <c r="AU157" s="80" t="str">
        <f>_xlfn.IFNA(VLOOKUP(AM157,Kopā!$A$4:$Q$203,11,),"")</f>
        <v/>
      </c>
      <c r="AV157" s="79" t="str">
        <f>_xlfn.IFNA(VLOOKUP(AM157,Kopā!$A$4:$Q$203,12,),"")</f>
        <v/>
      </c>
      <c r="AW157" s="80" t="str">
        <f>_xlfn.IFNA(VLOOKUP(AM157,Kopā!$A$4:$Q$203,13,),"")</f>
        <v/>
      </c>
      <c r="AX157" s="79" t="str">
        <f>_xlfn.IFNA(VLOOKUP(AM157,Kopā!$A$4:$Q$203,14,),"")</f>
        <v/>
      </c>
      <c r="AY157" s="80" t="str">
        <f>_xlfn.IFNA(VLOOKUP(AM157,Kopā!$A$4:$Q$203,15,),"")</f>
        <v/>
      </c>
      <c r="AZ157" s="26"/>
      <c r="BA157" s="26"/>
      <c r="BB157" s="26"/>
      <c r="BC157" s="26"/>
      <c r="BD157" s="26"/>
      <c r="BE157" s="26" t="e">
        <f>_xlfn.RANK.EQ(BB157,$BB$4:$BB$93,)+COUNTIF($BB$4:BB157,BB157)-1</f>
        <v>#N/A</v>
      </c>
    </row>
    <row r="158" spans="1:57" x14ac:dyDescent="0.25">
      <c r="A158" s="4"/>
      <c r="B158" s="4"/>
      <c r="C158" s="4"/>
      <c r="D158" s="4"/>
      <c r="E158" s="37"/>
      <c r="F158" s="37"/>
      <c r="G158" s="37"/>
      <c r="H158" s="37"/>
      <c r="I158" s="37"/>
      <c r="J158" s="37"/>
      <c r="K158" s="37"/>
      <c r="L158" s="37"/>
      <c r="M158" s="4"/>
      <c r="N158" s="4"/>
      <c r="O158" s="36"/>
      <c r="P158" s="4"/>
      <c r="Q158" s="4"/>
      <c r="AD158" s="26">
        <v>157</v>
      </c>
      <c r="AE158" s="26"/>
      <c r="AF158" s="26" t="str">
        <f>IF(Kopā!F158=$R$3,Kopā!A158,"")</f>
        <v/>
      </c>
      <c r="AG158" s="26" t="str">
        <f>_xlfn.IFNA(VLOOKUP(AF158,Kopā!$A$4:$G$203,7,),"")</f>
        <v/>
      </c>
      <c r="AH158" s="26" t="str">
        <f t="shared" si="46"/>
        <v/>
      </c>
      <c r="AI158" s="26" t="e" cm="1">
        <f t="array" ref="AI158">IFERROR(SMALL(IF((COUNTIF($AI$3:AI157, $AH$4:$AH$203)=0)*ISNUMBER($AH$4:$AH$203), $AH$4:$AH$203, "A"), 1),INDEX($AH$4:$AH$203, MATCH(SMALL(IF(ISTEXT($AH$4:$AH$203)*(COUNTIF(AI$3:$AI157,$AH$4:$AH$203)=0), COUNTIF($AH$4:$AH$203, "&lt;"&amp;$AH$4:$AH$203), ""),1),IF(ISTEXT($AH$4:$AH$203), COUNTIF($AH$4:$AH$203, "&lt;"&amp;$AH$4:$AH$203), ""), 0)))</f>
        <v>#NUM!</v>
      </c>
      <c r="AJ158" s="26"/>
      <c r="AK158" s="26"/>
      <c r="AL158" s="26" t="e">
        <f>#REF!</f>
        <v>#REF!</v>
      </c>
      <c r="AM158" s="26"/>
      <c r="AN158" s="26"/>
      <c r="AO158" s="26"/>
      <c r="AP158" s="26"/>
      <c r="AQ158" s="26"/>
      <c r="AR158" s="79" t="str">
        <f>_xlfn.IFNA(VLOOKUP(AM158,Kopā!$A$4:$Q$203,8,),"")</f>
        <v/>
      </c>
      <c r="AS158" s="80" t="str">
        <f>_xlfn.IFNA(VLOOKUP(AM158,Kopā!$A$4:$Q$203,9,),"")</f>
        <v/>
      </c>
      <c r="AT158" s="79" t="str">
        <f>_xlfn.IFNA(VLOOKUP(AM158,Kopā!$A$4:$Q$203,10,),"")</f>
        <v/>
      </c>
      <c r="AU158" s="80" t="str">
        <f>_xlfn.IFNA(VLOOKUP(AM158,Kopā!$A$4:$Q$203,11,),"")</f>
        <v/>
      </c>
      <c r="AV158" s="79" t="str">
        <f>_xlfn.IFNA(VLOOKUP(AM158,Kopā!$A$4:$Q$203,12,),"")</f>
        <v/>
      </c>
      <c r="AW158" s="80" t="str">
        <f>_xlfn.IFNA(VLOOKUP(AM158,Kopā!$A$4:$Q$203,13,),"")</f>
        <v/>
      </c>
      <c r="AX158" s="79" t="str">
        <f>_xlfn.IFNA(VLOOKUP(AM158,Kopā!$A$4:$Q$203,14,),"")</f>
        <v/>
      </c>
      <c r="AY158" s="80" t="str">
        <f>_xlfn.IFNA(VLOOKUP(AM158,Kopā!$A$4:$Q$203,15,),"")</f>
        <v/>
      </c>
      <c r="AZ158" s="26"/>
      <c r="BA158" s="26"/>
      <c r="BB158" s="26"/>
      <c r="BC158" s="26"/>
      <c r="BD158" s="26"/>
      <c r="BE158" s="26" t="e">
        <f>_xlfn.RANK.EQ(BB158,$BB$4:$BB$93,)+COUNTIF($BB$4:BB158,BB158)-1</f>
        <v>#N/A</v>
      </c>
    </row>
    <row r="159" spans="1:57" x14ac:dyDescent="0.25">
      <c r="A159" s="4"/>
      <c r="B159" s="4"/>
      <c r="C159" s="4"/>
      <c r="D159" s="4"/>
      <c r="E159" s="37"/>
      <c r="F159" s="37"/>
      <c r="G159" s="37"/>
      <c r="H159" s="37"/>
      <c r="I159" s="37"/>
      <c r="J159" s="37"/>
      <c r="K159" s="37"/>
      <c r="L159" s="37"/>
      <c r="M159" s="4"/>
      <c r="N159" s="4"/>
      <c r="O159" s="36"/>
      <c r="P159" s="4"/>
      <c r="Q159" s="4"/>
      <c r="AD159" s="26">
        <v>158</v>
      </c>
      <c r="AE159" s="26"/>
      <c r="AF159" s="26" t="str">
        <f>IF(Kopā!F159=$R$3,Kopā!A159,"")</f>
        <v/>
      </c>
      <c r="AG159" s="26" t="str">
        <f>_xlfn.IFNA(VLOOKUP(AF159,Kopā!$A$4:$G$203,7,),"")</f>
        <v/>
      </c>
      <c r="AH159" s="26" t="str">
        <f t="shared" si="46"/>
        <v/>
      </c>
      <c r="AI159" s="26" t="e" cm="1">
        <f t="array" ref="AI159">IFERROR(SMALL(IF((COUNTIF($AI$3:AI158, $AH$4:$AH$203)=0)*ISNUMBER($AH$4:$AH$203), $AH$4:$AH$203, "A"), 1),INDEX($AH$4:$AH$203, MATCH(SMALL(IF(ISTEXT($AH$4:$AH$203)*(COUNTIF(AI$3:$AI158,$AH$4:$AH$203)=0), COUNTIF($AH$4:$AH$203, "&lt;"&amp;$AH$4:$AH$203), ""),1),IF(ISTEXT($AH$4:$AH$203), COUNTIF($AH$4:$AH$203, "&lt;"&amp;$AH$4:$AH$203), ""), 0)))</f>
        <v>#NUM!</v>
      </c>
      <c r="AJ159" s="26"/>
      <c r="AK159" s="26"/>
      <c r="AL159" s="26" t="e">
        <f>#REF!</f>
        <v>#REF!</v>
      </c>
      <c r="AM159" s="26"/>
      <c r="AN159" s="26"/>
      <c r="AO159" s="26"/>
      <c r="AP159" s="26"/>
      <c r="AQ159" s="26"/>
      <c r="AR159" s="79" t="str">
        <f>_xlfn.IFNA(VLOOKUP(AM159,Kopā!$A$4:$Q$203,8,),"")</f>
        <v/>
      </c>
      <c r="AS159" s="80" t="str">
        <f>_xlfn.IFNA(VLOOKUP(AM159,Kopā!$A$4:$Q$203,9,),"")</f>
        <v/>
      </c>
      <c r="AT159" s="79" t="str">
        <f>_xlfn.IFNA(VLOOKUP(AM159,Kopā!$A$4:$Q$203,10,),"")</f>
        <v/>
      </c>
      <c r="AU159" s="80" t="str">
        <f>_xlfn.IFNA(VLOOKUP(AM159,Kopā!$A$4:$Q$203,11,),"")</f>
        <v/>
      </c>
      <c r="AV159" s="79" t="str">
        <f>_xlfn.IFNA(VLOOKUP(AM159,Kopā!$A$4:$Q$203,12,),"")</f>
        <v/>
      </c>
      <c r="AW159" s="80" t="str">
        <f>_xlfn.IFNA(VLOOKUP(AM159,Kopā!$A$4:$Q$203,13,),"")</f>
        <v/>
      </c>
      <c r="AX159" s="79" t="str">
        <f>_xlfn.IFNA(VLOOKUP(AM159,Kopā!$A$4:$Q$203,14,),"")</f>
        <v/>
      </c>
      <c r="AY159" s="80" t="str">
        <f>_xlfn.IFNA(VLOOKUP(AM159,Kopā!$A$4:$Q$203,15,),"")</f>
        <v/>
      </c>
      <c r="AZ159" s="26"/>
      <c r="BA159" s="26"/>
      <c r="BB159" s="26"/>
      <c r="BC159" s="26"/>
      <c r="BD159" s="26"/>
      <c r="BE159" s="26" t="e">
        <f>_xlfn.RANK.EQ(BB159,$BB$4:$BB$93,)+COUNTIF($BB$4:BB159,BB159)-1</f>
        <v>#N/A</v>
      </c>
    </row>
    <row r="160" spans="1:57" x14ac:dyDescent="0.25">
      <c r="A160" s="4"/>
      <c r="B160" s="4"/>
      <c r="C160" s="4"/>
      <c r="D160" s="4"/>
      <c r="E160" s="37"/>
      <c r="F160" s="37"/>
      <c r="G160" s="37"/>
      <c r="H160" s="37"/>
      <c r="I160" s="37"/>
      <c r="J160" s="37"/>
      <c r="K160" s="37"/>
      <c r="L160" s="37"/>
      <c r="M160" s="4"/>
      <c r="N160" s="4"/>
      <c r="O160" s="36"/>
      <c r="P160" s="4"/>
      <c r="Q160" s="4"/>
      <c r="AD160" s="26">
        <v>159</v>
      </c>
      <c r="AE160" s="26"/>
      <c r="AF160" s="26" t="str">
        <f>IF(Kopā!F160=$R$3,Kopā!A160,"")</f>
        <v/>
      </c>
      <c r="AG160" s="26" t="str">
        <f>_xlfn.IFNA(VLOOKUP(AF160,Kopā!$A$4:$G$203,7,),"")</f>
        <v/>
      </c>
      <c r="AH160" s="26" t="str">
        <f t="shared" si="46"/>
        <v/>
      </c>
      <c r="AI160" s="26" t="e" cm="1">
        <f t="array" ref="AI160">IFERROR(SMALL(IF((COUNTIF($AI$3:AI159, $AH$4:$AH$203)=0)*ISNUMBER($AH$4:$AH$203), $AH$4:$AH$203, "A"), 1),INDEX($AH$4:$AH$203, MATCH(SMALL(IF(ISTEXT($AH$4:$AH$203)*(COUNTIF(AI$3:$AI159,$AH$4:$AH$203)=0), COUNTIF($AH$4:$AH$203, "&lt;"&amp;$AH$4:$AH$203), ""),1),IF(ISTEXT($AH$4:$AH$203), COUNTIF($AH$4:$AH$203, "&lt;"&amp;$AH$4:$AH$203), ""), 0)))</f>
        <v>#NUM!</v>
      </c>
      <c r="AJ160" s="26"/>
      <c r="AK160" s="26"/>
      <c r="AL160" s="26" t="e">
        <f>#REF!</f>
        <v>#REF!</v>
      </c>
      <c r="AM160" s="26"/>
      <c r="AN160" s="26"/>
      <c r="AO160" s="26"/>
      <c r="AP160" s="26"/>
      <c r="AQ160" s="26"/>
      <c r="AR160" s="79" t="str">
        <f>_xlfn.IFNA(VLOOKUP(AM160,Kopā!$A$4:$Q$203,8,),"")</f>
        <v/>
      </c>
      <c r="AS160" s="80" t="str">
        <f>_xlfn.IFNA(VLOOKUP(AM160,Kopā!$A$4:$Q$203,9,),"")</f>
        <v/>
      </c>
      <c r="AT160" s="79" t="str">
        <f>_xlfn.IFNA(VLOOKUP(AM160,Kopā!$A$4:$Q$203,10,),"")</f>
        <v/>
      </c>
      <c r="AU160" s="80" t="str">
        <f>_xlfn.IFNA(VLOOKUP(AM160,Kopā!$A$4:$Q$203,11,),"")</f>
        <v/>
      </c>
      <c r="AV160" s="79" t="str">
        <f>_xlfn.IFNA(VLOOKUP(AM160,Kopā!$A$4:$Q$203,12,),"")</f>
        <v/>
      </c>
      <c r="AW160" s="80" t="str">
        <f>_xlfn.IFNA(VLOOKUP(AM160,Kopā!$A$4:$Q$203,13,),"")</f>
        <v/>
      </c>
      <c r="AX160" s="79" t="str">
        <f>_xlfn.IFNA(VLOOKUP(AM160,Kopā!$A$4:$Q$203,14,),"")</f>
        <v/>
      </c>
      <c r="AY160" s="80" t="str">
        <f>_xlfn.IFNA(VLOOKUP(AM160,Kopā!$A$4:$Q$203,15,),"")</f>
        <v/>
      </c>
      <c r="AZ160" s="26"/>
      <c r="BA160" s="26"/>
      <c r="BB160" s="26"/>
      <c r="BC160" s="26"/>
      <c r="BD160" s="26"/>
      <c r="BE160" s="26" t="e">
        <f>_xlfn.RANK.EQ(BB160,$BB$4:$BB$93,)+COUNTIF($BB$4:BB160,BB160)-1</f>
        <v>#N/A</v>
      </c>
    </row>
    <row r="161" spans="1:57" x14ac:dyDescent="0.25">
      <c r="A161" s="4"/>
      <c r="B161" s="4"/>
      <c r="C161" s="4"/>
      <c r="D161" s="4"/>
      <c r="E161" s="37"/>
      <c r="F161" s="37"/>
      <c r="G161" s="37"/>
      <c r="H161" s="37"/>
      <c r="I161" s="37"/>
      <c r="J161" s="37"/>
      <c r="K161" s="37"/>
      <c r="L161" s="37"/>
      <c r="M161" s="4"/>
      <c r="N161" s="4"/>
      <c r="O161" s="36"/>
      <c r="P161" s="4"/>
      <c r="Q161" s="4"/>
      <c r="AD161" s="26">
        <v>160</v>
      </c>
      <c r="AE161" s="26"/>
      <c r="AF161" s="26" t="str">
        <f>IF(Kopā!F161=$R$3,Kopā!A161,"")</f>
        <v/>
      </c>
      <c r="AG161" s="26" t="str">
        <f>_xlfn.IFNA(VLOOKUP(AF161,Kopā!$A$4:$G$203,7,),"")</f>
        <v/>
      </c>
      <c r="AH161" s="26" t="str">
        <f t="shared" si="46"/>
        <v/>
      </c>
      <c r="AI161" s="26" t="e" cm="1">
        <f t="array" ref="AI161">IFERROR(SMALL(IF((COUNTIF($AI$3:AI160, $AH$4:$AH$203)=0)*ISNUMBER($AH$4:$AH$203), $AH$4:$AH$203, "A"), 1),INDEX($AH$4:$AH$203, MATCH(SMALL(IF(ISTEXT($AH$4:$AH$203)*(COUNTIF(AI$3:$AI160,$AH$4:$AH$203)=0), COUNTIF($AH$4:$AH$203, "&lt;"&amp;$AH$4:$AH$203), ""),1),IF(ISTEXT($AH$4:$AH$203), COUNTIF($AH$4:$AH$203, "&lt;"&amp;$AH$4:$AH$203), ""), 0)))</f>
        <v>#NUM!</v>
      </c>
      <c r="AJ161" s="26"/>
      <c r="AK161" s="26"/>
      <c r="AL161" s="26" t="e">
        <f>#REF!</f>
        <v>#REF!</v>
      </c>
      <c r="AM161" s="26"/>
      <c r="AN161" s="26"/>
      <c r="AO161" s="26"/>
      <c r="AP161" s="26"/>
      <c r="AQ161" s="26"/>
      <c r="AR161" s="79" t="str">
        <f>_xlfn.IFNA(VLOOKUP(AM161,Kopā!$A$4:$Q$203,8,),"")</f>
        <v/>
      </c>
      <c r="AS161" s="80" t="str">
        <f>_xlfn.IFNA(VLOOKUP(AM161,Kopā!$A$4:$Q$203,9,),"")</f>
        <v/>
      </c>
      <c r="AT161" s="79" t="str">
        <f>_xlfn.IFNA(VLOOKUP(AM161,Kopā!$A$4:$Q$203,10,),"")</f>
        <v/>
      </c>
      <c r="AU161" s="80" t="str">
        <f>_xlfn.IFNA(VLOOKUP(AM161,Kopā!$A$4:$Q$203,11,),"")</f>
        <v/>
      </c>
      <c r="AV161" s="79" t="str">
        <f>_xlfn.IFNA(VLOOKUP(AM161,Kopā!$A$4:$Q$203,12,),"")</f>
        <v/>
      </c>
      <c r="AW161" s="80" t="str">
        <f>_xlfn.IFNA(VLOOKUP(AM161,Kopā!$A$4:$Q$203,13,),"")</f>
        <v/>
      </c>
      <c r="AX161" s="79" t="str">
        <f>_xlfn.IFNA(VLOOKUP(AM161,Kopā!$A$4:$Q$203,14,),"")</f>
        <v/>
      </c>
      <c r="AY161" s="80" t="str">
        <f>_xlfn.IFNA(VLOOKUP(AM161,Kopā!$A$4:$Q$203,15,),"")</f>
        <v/>
      </c>
      <c r="AZ161" s="26"/>
      <c r="BA161" s="26"/>
      <c r="BB161" s="26"/>
      <c r="BC161" s="26"/>
      <c r="BD161" s="26"/>
      <c r="BE161" s="26" t="e">
        <f>_xlfn.RANK.EQ(BB161,$BB$4:$BB$93,)+COUNTIF($BB$4:BB161,BB161)-1</f>
        <v>#N/A</v>
      </c>
    </row>
    <row r="162" spans="1:57" x14ac:dyDescent="0.25">
      <c r="A162" s="4"/>
      <c r="B162" s="4"/>
      <c r="C162" s="4"/>
      <c r="D162" s="4"/>
      <c r="E162" s="37"/>
      <c r="F162" s="37"/>
      <c r="G162" s="37"/>
      <c r="H162" s="37"/>
      <c r="I162" s="37"/>
      <c r="J162" s="37"/>
      <c r="K162" s="37"/>
      <c r="L162" s="37"/>
      <c r="M162" s="4"/>
      <c r="N162" s="4"/>
      <c r="O162" s="36"/>
      <c r="P162" s="4"/>
      <c r="Q162" s="4"/>
      <c r="AD162" s="26">
        <v>161</v>
      </c>
      <c r="AE162" s="26"/>
      <c r="AF162" s="26" t="str">
        <f>IF(Kopā!F162=$R$3,Kopā!A162,"")</f>
        <v/>
      </c>
      <c r="AG162" s="26" t="str">
        <f>_xlfn.IFNA(VLOOKUP(AF162,Kopā!$A$4:$G$203,7,),"")</f>
        <v/>
      </c>
      <c r="AH162" s="26" t="str">
        <f t="shared" si="46"/>
        <v/>
      </c>
      <c r="AI162" s="26" t="e" cm="1">
        <f t="array" ref="AI162">IFERROR(SMALL(IF((COUNTIF($AI$3:AI161, $AH$4:$AH$203)=0)*ISNUMBER($AH$4:$AH$203), $AH$4:$AH$203, "A"), 1),INDEX($AH$4:$AH$203, MATCH(SMALL(IF(ISTEXT($AH$4:$AH$203)*(COUNTIF(AI$3:$AI161,$AH$4:$AH$203)=0), COUNTIF($AH$4:$AH$203, "&lt;"&amp;$AH$4:$AH$203), ""),1),IF(ISTEXT($AH$4:$AH$203), COUNTIF($AH$4:$AH$203, "&lt;"&amp;$AH$4:$AH$203), ""), 0)))</f>
        <v>#NUM!</v>
      </c>
      <c r="AJ162" s="26"/>
      <c r="AK162" s="26"/>
      <c r="AL162" s="26" t="e">
        <f>#REF!</f>
        <v>#REF!</v>
      </c>
      <c r="AM162" s="26"/>
      <c r="AN162" s="26"/>
      <c r="AO162" s="26"/>
      <c r="AP162" s="26"/>
      <c r="AQ162" s="26"/>
      <c r="AR162" s="79" t="str">
        <f>_xlfn.IFNA(VLOOKUP(AM162,Kopā!$A$4:$Q$203,8,),"")</f>
        <v/>
      </c>
      <c r="AS162" s="80" t="str">
        <f>_xlfn.IFNA(VLOOKUP(AM162,Kopā!$A$4:$Q$203,9,),"")</f>
        <v/>
      </c>
      <c r="AT162" s="79" t="str">
        <f>_xlfn.IFNA(VLOOKUP(AM162,Kopā!$A$4:$Q$203,10,),"")</f>
        <v/>
      </c>
      <c r="AU162" s="80" t="str">
        <f>_xlfn.IFNA(VLOOKUP(AM162,Kopā!$A$4:$Q$203,11,),"")</f>
        <v/>
      </c>
      <c r="AV162" s="79" t="str">
        <f>_xlfn.IFNA(VLOOKUP(AM162,Kopā!$A$4:$Q$203,12,),"")</f>
        <v/>
      </c>
      <c r="AW162" s="80" t="str">
        <f>_xlfn.IFNA(VLOOKUP(AM162,Kopā!$A$4:$Q$203,13,),"")</f>
        <v/>
      </c>
      <c r="AX162" s="79" t="str">
        <f>_xlfn.IFNA(VLOOKUP(AM162,Kopā!$A$4:$Q$203,14,),"")</f>
        <v/>
      </c>
      <c r="AY162" s="80" t="str">
        <f>_xlfn.IFNA(VLOOKUP(AM162,Kopā!$A$4:$Q$203,15,),"")</f>
        <v/>
      </c>
      <c r="AZ162" s="26"/>
      <c r="BA162" s="26"/>
      <c r="BB162" s="26"/>
      <c r="BC162" s="26"/>
      <c r="BD162" s="26"/>
      <c r="BE162" s="26" t="e">
        <f>_xlfn.RANK.EQ(BB162,$BB$4:$BB$93,)+COUNTIF($BB$4:BB162,BB162)-1</f>
        <v>#N/A</v>
      </c>
    </row>
    <row r="163" spans="1:57" x14ac:dyDescent="0.25">
      <c r="A163" s="4"/>
      <c r="B163" s="4"/>
      <c r="C163" s="4"/>
      <c r="D163" s="4"/>
      <c r="E163" s="37"/>
      <c r="F163" s="37"/>
      <c r="G163" s="37"/>
      <c r="H163" s="37"/>
      <c r="I163" s="37"/>
      <c r="J163" s="37"/>
      <c r="K163" s="37"/>
      <c r="L163" s="37"/>
      <c r="M163" s="4"/>
      <c r="N163" s="4"/>
      <c r="O163" s="36"/>
      <c r="P163" s="4"/>
      <c r="Q163" s="4"/>
      <c r="AD163" s="26">
        <v>162</v>
      </c>
      <c r="AE163" s="26"/>
      <c r="AF163" s="26" t="str">
        <f>IF(Kopā!F163=$R$3,Kopā!A163,"")</f>
        <v/>
      </c>
      <c r="AG163" s="26" t="str">
        <f>_xlfn.IFNA(VLOOKUP(AF163,Kopā!$A$4:$G$203,7,),"")</f>
        <v/>
      </c>
      <c r="AH163" s="26" t="str">
        <f t="shared" si="46"/>
        <v/>
      </c>
      <c r="AI163" s="26" t="e" cm="1">
        <f t="array" ref="AI163">IFERROR(SMALL(IF((COUNTIF($AI$3:AI162, $AH$4:$AH$203)=0)*ISNUMBER($AH$4:$AH$203), $AH$4:$AH$203, "A"), 1),INDEX($AH$4:$AH$203, MATCH(SMALL(IF(ISTEXT($AH$4:$AH$203)*(COUNTIF(AI$3:$AI162,$AH$4:$AH$203)=0), COUNTIF($AH$4:$AH$203, "&lt;"&amp;$AH$4:$AH$203), ""),1),IF(ISTEXT($AH$4:$AH$203), COUNTIF($AH$4:$AH$203, "&lt;"&amp;$AH$4:$AH$203), ""), 0)))</f>
        <v>#NUM!</v>
      </c>
      <c r="AJ163" s="26"/>
      <c r="AK163" s="26"/>
      <c r="AL163" s="26" t="e">
        <f>#REF!</f>
        <v>#REF!</v>
      </c>
      <c r="AM163" s="26"/>
      <c r="AN163" s="26"/>
      <c r="AO163" s="26"/>
      <c r="AP163" s="26"/>
      <c r="AQ163" s="26"/>
      <c r="AR163" s="79" t="str">
        <f>_xlfn.IFNA(VLOOKUP(AM163,Kopā!$A$4:$Q$203,8,),"")</f>
        <v/>
      </c>
      <c r="AS163" s="80" t="str">
        <f>_xlfn.IFNA(VLOOKUP(AM163,Kopā!$A$4:$Q$203,9,),"")</f>
        <v/>
      </c>
      <c r="AT163" s="79" t="str">
        <f>_xlfn.IFNA(VLOOKUP(AM163,Kopā!$A$4:$Q$203,10,),"")</f>
        <v/>
      </c>
      <c r="AU163" s="80" t="str">
        <f>_xlfn.IFNA(VLOOKUP(AM163,Kopā!$A$4:$Q$203,11,),"")</f>
        <v/>
      </c>
      <c r="AV163" s="79" t="str">
        <f>_xlfn.IFNA(VLOOKUP(AM163,Kopā!$A$4:$Q$203,12,),"")</f>
        <v/>
      </c>
      <c r="AW163" s="80" t="str">
        <f>_xlfn.IFNA(VLOOKUP(AM163,Kopā!$A$4:$Q$203,13,),"")</f>
        <v/>
      </c>
      <c r="AX163" s="79" t="str">
        <f>_xlfn.IFNA(VLOOKUP(AM163,Kopā!$A$4:$Q$203,14,),"")</f>
        <v/>
      </c>
      <c r="AY163" s="80" t="str">
        <f>_xlfn.IFNA(VLOOKUP(AM163,Kopā!$A$4:$Q$203,15,),"")</f>
        <v/>
      </c>
      <c r="AZ163" s="26"/>
      <c r="BA163" s="26"/>
      <c r="BB163" s="26"/>
      <c r="BC163" s="26"/>
      <c r="BD163" s="26"/>
      <c r="BE163" s="26" t="e">
        <f>_xlfn.RANK.EQ(BB163,$BB$4:$BB$93,)+COUNTIF($BB$4:BB163,BB163)-1</f>
        <v>#N/A</v>
      </c>
    </row>
    <row r="164" spans="1:57" x14ac:dyDescent="0.25">
      <c r="A164" s="4"/>
      <c r="B164" s="4"/>
      <c r="C164" s="4"/>
      <c r="D164" s="4"/>
      <c r="E164" s="37"/>
      <c r="F164" s="37"/>
      <c r="G164" s="37"/>
      <c r="H164" s="37"/>
      <c r="I164" s="37"/>
      <c r="J164" s="37"/>
      <c r="K164" s="37"/>
      <c r="L164" s="37"/>
      <c r="M164" s="4"/>
      <c r="N164" s="4"/>
      <c r="O164" s="36"/>
      <c r="P164" s="4"/>
      <c r="Q164" s="4"/>
      <c r="AD164" s="26">
        <v>163</v>
      </c>
      <c r="AE164" s="26"/>
      <c r="AF164" s="26" t="str">
        <f>IF(Kopā!F164=$R$3,Kopā!A164,"")</f>
        <v/>
      </c>
      <c r="AG164" s="26" t="str">
        <f>_xlfn.IFNA(VLOOKUP(AF164,Kopā!$A$4:$G$203,7,),"")</f>
        <v/>
      </c>
      <c r="AH164" s="26" t="str">
        <f t="shared" ref="AH164:AH195" si="47">IF(AG164=$S$3,AF164,"")</f>
        <v/>
      </c>
      <c r="AI164" s="26" t="e" cm="1">
        <f t="array" ref="AI164">IFERROR(SMALL(IF((COUNTIF($AI$3:AI163, $AH$4:$AH$203)=0)*ISNUMBER($AH$4:$AH$203), $AH$4:$AH$203, "A"), 1),INDEX($AH$4:$AH$203, MATCH(SMALL(IF(ISTEXT($AH$4:$AH$203)*(COUNTIF(AI$3:$AI163,$AH$4:$AH$203)=0), COUNTIF($AH$4:$AH$203, "&lt;"&amp;$AH$4:$AH$203), ""),1),IF(ISTEXT($AH$4:$AH$203), COUNTIF($AH$4:$AH$203, "&lt;"&amp;$AH$4:$AH$203), ""), 0)))</f>
        <v>#NUM!</v>
      </c>
      <c r="AJ164" s="26"/>
      <c r="AK164" s="26"/>
      <c r="AL164" s="26" t="e">
        <f>#REF!</f>
        <v>#REF!</v>
      </c>
      <c r="AM164" s="26"/>
      <c r="AN164" s="26"/>
      <c r="AO164" s="26"/>
      <c r="AP164" s="26"/>
      <c r="AQ164" s="26"/>
      <c r="AR164" s="79" t="str">
        <f>_xlfn.IFNA(VLOOKUP(AM164,Kopā!$A$4:$Q$203,8,),"")</f>
        <v/>
      </c>
      <c r="AS164" s="80" t="str">
        <f>_xlfn.IFNA(VLOOKUP(AM164,Kopā!$A$4:$Q$203,9,),"")</f>
        <v/>
      </c>
      <c r="AT164" s="79" t="str">
        <f>_xlfn.IFNA(VLOOKUP(AM164,Kopā!$A$4:$Q$203,10,),"")</f>
        <v/>
      </c>
      <c r="AU164" s="80" t="str">
        <f>_xlfn.IFNA(VLOOKUP(AM164,Kopā!$A$4:$Q$203,11,),"")</f>
        <v/>
      </c>
      <c r="AV164" s="79" t="str">
        <f>_xlfn.IFNA(VLOOKUP(AM164,Kopā!$A$4:$Q$203,12,),"")</f>
        <v/>
      </c>
      <c r="AW164" s="80" t="str">
        <f>_xlfn.IFNA(VLOOKUP(AM164,Kopā!$A$4:$Q$203,13,),"")</f>
        <v/>
      </c>
      <c r="AX164" s="79" t="str">
        <f>_xlfn.IFNA(VLOOKUP(AM164,Kopā!$A$4:$Q$203,14,),"")</f>
        <v/>
      </c>
      <c r="AY164" s="80" t="str">
        <f>_xlfn.IFNA(VLOOKUP(AM164,Kopā!$A$4:$Q$203,15,),"")</f>
        <v/>
      </c>
      <c r="AZ164" s="26"/>
      <c r="BA164" s="26"/>
      <c r="BB164" s="26"/>
      <c r="BC164" s="26"/>
      <c r="BD164" s="26"/>
      <c r="BE164" s="26" t="e">
        <f>_xlfn.RANK.EQ(BB164,$BB$4:$BB$93,)+COUNTIF($BB$4:BB164,BB164)-1</f>
        <v>#N/A</v>
      </c>
    </row>
    <row r="165" spans="1:57" x14ac:dyDescent="0.25">
      <c r="A165" s="4"/>
      <c r="B165" s="4"/>
      <c r="C165" s="4"/>
      <c r="D165" s="4"/>
      <c r="E165" s="37"/>
      <c r="F165" s="37"/>
      <c r="G165" s="37"/>
      <c r="H165" s="37"/>
      <c r="I165" s="37"/>
      <c r="J165" s="37"/>
      <c r="K165" s="37"/>
      <c r="L165" s="37"/>
      <c r="M165" s="4"/>
      <c r="N165" s="4"/>
      <c r="O165" s="36"/>
      <c r="P165" s="4"/>
      <c r="Q165" s="4"/>
      <c r="AD165" s="26">
        <v>164</v>
      </c>
      <c r="AE165" s="26"/>
      <c r="AF165" s="26" t="str">
        <f>IF(Kopā!F165=$R$3,Kopā!A165,"")</f>
        <v/>
      </c>
      <c r="AG165" s="26" t="str">
        <f>_xlfn.IFNA(VLOOKUP(AF165,Kopā!$A$4:$G$203,7,),"")</f>
        <v/>
      </c>
      <c r="AH165" s="26" t="str">
        <f t="shared" si="47"/>
        <v/>
      </c>
      <c r="AI165" s="26" t="e" cm="1">
        <f t="array" ref="AI165">IFERROR(SMALL(IF((COUNTIF($AI$3:AI164, $AH$4:$AH$203)=0)*ISNUMBER($AH$4:$AH$203), $AH$4:$AH$203, "A"), 1),INDEX($AH$4:$AH$203, MATCH(SMALL(IF(ISTEXT($AH$4:$AH$203)*(COUNTIF(AI$3:$AI164,$AH$4:$AH$203)=0), COUNTIF($AH$4:$AH$203, "&lt;"&amp;$AH$4:$AH$203), ""),1),IF(ISTEXT($AH$4:$AH$203), COUNTIF($AH$4:$AH$203, "&lt;"&amp;$AH$4:$AH$203), ""), 0)))</f>
        <v>#NUM!</v>
      </c>
      <c r="AJ165" s="26"/>
      <c r="AK165" s="26"/>
      <c r="AL165" s="26" t="e">
        <f>#REF!</f>
        <v>#REF!</v>
      </c>
      <c r="AM165" s="26"/>
      <c r="AN165" s="26"/>
      <c r="AO165" s="26"/>
      <c r="AP165" s="26"/>
      <c r="AQ165" s="26"/>
      <c r="AR165" s="79" t="str">
        <f>_xlfn.IFNA(VLOOKUP(AM165,Kopā!$A$4:$Q$203,8,),"")</f>
        <v/>
      </c>
      <c r="AS165" s="80" t="str">
        <f>_xlfn.IFNA(VLOOKUP(AM165,Kopā!$A$4:$Q$203,9,),"")</f>
        <v/>
      </c>
      <c r="AT165" s="79" t="str">
        <f>_xlfn.IFNA(VLOOKUP(AM165,Kopā!$A$4:$Q$203,10,),"")</f>
        <v/>
      </c>
      <c r="AU165" s="80" t="str">
        <f>_xlfn.IFNA(VLOOKUP(AM165,Kopā!$A$4:$Q$203,11,),"")</f>
        <v/>
      </c>
      <c r="AV165" s="79" t="str">
        <f>_xlfn.IFNA(VLOOKUP(AM165,Kopā!$A$4:$Q$203,12,),"")</f>
        <v/>
      </c>
      <c r="AW165" s="80" t="str">
        <f>_xlfn.IFNA(VLOOKUP(AM165,Kopā!$A$4:$Q$203,13,),"")</f>
        <v/>
      </c>
      <c r="AX165" s="79" t="str">
        <f>_xlfn.IFNA(VLOOKUP(AM165,Kopā!$A$4:$Q$203,14,),"")</f>
        <v/>
      </c>
      <c r="AY165" s="80" t="str">
        <f>_xlfn.IFNA(VLOOKUP(AM165,Kopā!$A$4:$Q$203,15,),"")</f>
        <v/>
      </c>
      <c r="AZ165" s="26"/>
      <c r="BA165" s="26"/>
      <c r="BB165" s="26"/>
      <c r="BC165" s="26"/>
      <c r="BD165" s="26"/>
      <c r="BE165" s="26" t="e">
        <f>_xlfn.RANK.EQ(BB165,$BB$4:$BB$93,)+COUNTIF($BB$4:BB165,BB165)-1</f>
        <v>#N/A</v>
      </c>
    </row>
    <row r="166" spans="1:57" x14ac:dyDescent="0.25">
      <c r="A166" s="4"/>
      <c r="B166" s="4"/>
      <c r="C166" s="4"/>
      <c r="D166" s="4"/>
      <c r="E166" s="37"/>
      <c r="F166" s="37"/>
      <c r="G166" s="37"/>
      <c r="H166" s="37"/>
      <c r="I166" s="37"/>
      <c r="J166" s="37"/>
      <c r="K166" s="37"/>
      <c r="L166" s="37"/>
      <c r="M166" s="4"/>
      <c r="N166" s="4"/>
      <c r="O166" s="36"/>
      <c r="P166" s="4"/>
      <c r="Q166" s="4"/>
      <c r="AD166" s="26">
        <v>165</v>
      </c>
      <c r="AE166" s="26"/>
      <c r="AF166" s="26" t="str">
        <f>IF(Kopā!F166=$R$3,Kopā!A166,"")</f>
        <v/>
      </c>
      <c r="AG166" s="26" t="str">
        <f>_xlfn.IFNA(VLOOKUP(AF166,Kopā!$A$4:$G$203,7,),"")</f>
        <v/>
      </c>
      <c r="AH166" s="26" t="str">
        <f t="shared" si="47"/>
        <v/>
      </c>
      <c r="AI166" s="26" t="e" cm="1">
        <f t="array" ref="AI166">IFERROR(SMALL(IF((COUNTIF($AI$3:AI165, $AH$4:$AH$203)=0)*ISNUMBER($AH$4:$AH$203), $AH$4:$AH$203, "A"), 1),INDEX($AH$4:$AH$203, MATCH(SMALL(IF(ISTEXT($AH$4:$AH$203)*(COUNTIF(AI$3:$AI165,$AH$4:$AH$203)=0), COUNTIF($AH$4:$AH$203, "&lt;"&amp;$AH$4:$AH$203), ""),1),IF(ISTEXT($AH$4:$AH$203), COUNTIF($AH$4:$AH$203, "&lt;"&amp;$AH$4:$AH$203), ""), 0)))</f>
        <v>#NUM!</v>
      </c>
      <c r="AJ166" s="26"/>
      <c r="AK166" s="26"/>
      <c r="AL166" s="26" t="e">
        <f>#REF!</f>
        <v>#REF!</v>
      </c>
      <c r="AM166" s="26"/>
      <c r="AN166" s="26"/>
      <c r="AO166" s="26"/>
      <c r="AP166" s="26"/>
      <c r="AQ166" s="26"/>
      <c r="AR166" s="79" t="str">
        <f>_xlfn.IFNA(VLOOKUP(AM166,Kopā!$A$4:$Q$203,8,),"")</f>
        <v/>
      </c>
      <c r="AS166" s="80" t="str">
        <f>_xlfn.IFNA(VLOOKUP(AM166,Kopā!$A$4:$Q$203,9,),"")</f>
        <v/>
      </c>
      <c r="AT166" s="79" t="str">
        <f>_xlfn.IFNA(VLOOKUP(AM166,Kopā!$A$4:$Q$203,10,),"")</f>
        <v/>
      </c>
      <c r="AU166" s="80" t="str">
        <f>_xlfn.IFNA(VLOOKUP(AM166,Kopā!$A$4:$Q$203,11,),"")</f>
        <v/>
      </c>
      <c r="AV166" s="79" t="str">
        <f>_xlfn.IFNA(VLOOKUP(AM166,Kopā!$A$4:$Q$203,12,),"")</f>
        <v/>
      </c>
      <c r="AW166" s="80" t="str">
        <f>_xlfn.IFNA(VLOOKUP(AM166,Kopā!$A$4:$Q$203,13,),"")</f>
        <v/>
      </c>
      <c r="AX166" s="79" t="str">
        <f>_xlfn.IFNA(VLOOKUP(AM166,Kopā!$A$4:$Q$203,14,),"")</f>
        <v/>
      </c>
      <c r="AY166" s="80" t="str">
        <f>_xlfn.IFNA(VLOOKUP(AM166,Kopā!$A$4:$Q$203,15,),"")</f>
        <v/>
      </c>
      <c r="AZ166" s="26"/>
      <c r="BA166" s="26"/>
      <c r="BB166" s="26"/>
      <c r="BC166" s="26"/>
      <c r="BD166" s="26"/>
      <c r="BE166" s="26" t="e">
        <f>_xlfn.RANK.EQ(BB166,$BB$4:$BB$93,)+COUNTIF($BB$4:BB166,BB166)-1</f>
        <v>#N/A</v>
      </c>
    </row>
    <row r="167" spans="1:57" x14ac:dyDescent="0.25">
      <c r="A167" s="4"/>
      <c r="B167" s="4"/>
      <c r="C167" s="4"/>
      <c r="D167" s="4"/>
      <c r="E167" s="37"/>
      <c r="F167" s="37"/>
      <c r="G167" s="37"/>
      <c r="H167" s="37"/>
      <c r="I167" s="37"/>
      <c r="J167" s="37"/>
      <c r="K167" s="37"/>
      <c r="L167" s="37"/>
      <c r="M167" s="4"/>
      <c r="N167" s="4"/>
      <c r="O167" s="36"/>
      <c r="P167" s="4"/>
      <c r="Q167" s="4"/>
      <c r="AD167" s="26">
        <v>166</v>
      </c>
      <c r="AE167" s="26"/>
      <c r="AF167" s="26" t="str">
        <f>IF(Kopā!F167=$R$3,Kopā!A167,"")</f>
        <v/>
      </c>
      <c r="AG167" s="26" t="str">
        <f>_xlfn.IFNA(VLOOKUP(AF167,Kopā!$A$4:$G$203,7,),"")</f>
        <v/>
      </c>
      <c r="AH167" s="26" t="str">
        <f t="shared" si="47"/>
        <v/>
      </c>
      <c r="AI167" s="26" t="e" cm="1">
        <f t="array" ref="AI167">IFERROR(SMALL(IF((COUNTIF($AI$3:AI166, $AH$4:$AH$203)=0)*ISNUMBER($AH$4:$AH$203), $AH$4:$AH$203, "A"), 1),INDEX($AH$4:$AH$203, MATCH(SMALL(IF(ISTEXT($AH$4:$AH$203)*(COUNTIF(AI$3:$AI166,$AH$4:$AH$203)=0), COUNTIF($AH$4:$AH$203, "&lt;"&amp;$AH$4:$AH$203), ""),1),IF(ISTEXT($AH$4:$AH$203), COUNTIF($AH$4:$AH$203, "&lt;"&amp;$AH$4:$AH$203), ""), 0)))</f>
        <v>#NUM!</v>
      </c>
      <c r="AJ167" s="26"/>
      <c r="AK167" s="26"/>
      <c r="AL167" s="26" t="e">
        <f>#REF!</f>
        <v>#REF!</v>
      </c>
      <c r="AM167" s="26"/>
      <c r="AN167" s="26"/>
      <c r="AO167" s="26"/>
      <c r="AP167" s="26"/>
      <c r="AQ167" s="26"/>
      <c r="AR167" s="79" t="str">
        <f>_xlfn.IFNA(VLOOKUP(AM167,Kopā!$A$4:$Q$203,8,),"")</f>
        <v/>
      </c>
      <c r="AS167" s="80" t="str">
        <f>_xlfn.IFNA(VLOOKUP(AM167,Kopā!$A$4:$Q$203,9,),"")</f>
        <v/>
      </c>
      <c r="AT167" s="79" t="str">
        <f>_xlfn.IFNA(VLOOKUP(AM167,Kopā!$A$4:$Q$203,10,),"")</f>
        <v/>
      </c>
      <c r="AU167" s="80" t="str">
        <f>_xlfn.IFNA(VLOOKUP(AM167,Kopā!$A$4:$Q$203,11,),"")</f>
        <v/>
      </c>
      <c r="AV167" s="79" t="str">
        <f>_xlfn.IFNA(VLOOKUP(AM167,Kopā!$A$4:$Q$203,12,),"")</f>
        <v/>
      </c>
      <c r="AW167" s="80" t="str">
        <f>_xlfn.IFNA(VLOOKUP(AM167,Kopā!$A$4:$Q$203,13,),"")</f>
        <v/>
      </c>
      <c r="AX167" s="79" t="str">
        <f>_xlfn.IFNA(VLOOKUP(AM167,Kopā!$A$4:$Q$203,14,),"")</f>
        <v/>
      </c>
      <c r="AY167" s="80" t="str">
        <f>_xlfn.IFNA(VLOOKUP(AM167,Kopā!$A$4:$Q$203,15,),"")</f>
        <v/>
      </c>
      <c r="AZ167" s="26"/>
      <c r="BA167" s="26"/>
      <c r="BB167" s="26"/>
      <c r="BC167" s="26"/>
      <c r="BD167" s="26"/>
      <c r="BE167" s="26" t="e">
        <f>_xlfn.RANK.EQ(BB167,$BB$4:$BB$93,)+COUNTIF($BB$4:BB167,BB167)-1</f>
        <v>#N/A</v>
      </c>
    </row>
    <row r="168" spans="1:57" x14ac:dyDescent="0.25">
      <c r="A168" s="4"/>
      <c r="B168" s="4"/>
      <c r="C168" s="4"/>
      <c r="D168" s="4"/>
      <c r="E168" s="37"/>
      <c r="F168" s="37"/>
      <c r="G168" s="37"/>
      <c r="H168" s="37"/>
      <c r="I168" s="37"/>
      <c r="J168" s="37"/>
      <c r="K168" s="37"/>
      <c r="L168" s="37"/>
      <c r="M168" s="4"/>
      <c r="N168" s="4"/>
      <c r="O168" s="36"/>
      <c r="P168" s="4"/>
      <c r="Q168" s="4"/>
      <c r="AD168" s="26">
        <v>167</v>
      </c>
      <c r="AE168" s="26"/>
      <c r="AF168" s="26" t="str">
        <f>IF(Kopā!F168=$R$3,Kopā!A168,"")</f>
        <v/>
      </c>
      <c r="AG168" s="26" t="str">
        <f>_xlfn.IFNA(VLOOKUP(AF168,Kopā!$A$4:$G$203,7,),"")</f>
        <v/>
      </c>
      <c r="AH168" s="26" t="str">
        <f t="shared" si="47"/>
        <v/>
      </c>
      <c r="AI168" s="26" t="e" cm="1">
        <f t="array" ref="AI168">IFERROR(SMALL(IF((COUNTIF($AI$3:AI167, $AH$4:$AH$203)=0)*ISNUMBER($AH$4:$AH$203), $AH$4:$AH$203, "A"), 1),INDEX($AH$4:$AH$203, MATCH(SMALL(IF(ISTEXT($AH$4:$AH$203)*(COUNTIF(AI$3:$AI167,$AH$4:$AH$203)=0), COUNTIF($AH$4:$AH$203, "&lt;"&amp;$AH$4:$AH$203), ""),1),IF(ISTEXT($AH$4:$AH$203), COUNTIF($AH$4:$AH$203, "&lt;"&amp;$AH$4:$AH$203), ""), 0)))</f>
        <v>#NUM!</v>
      </c>
      <c r="AJ168" s="26"/>
      <c r="AK168" s="26"/>
      <c r="AL168" s="26" t="e">
        <f>#REF!</f>
        <v>#REF!</v>
      </c>
      <c r="AM168" s="26"/>
      <c r="AN168" s="26"/>
      <c r="AO168" s="26"/>
      <c r="AP168" s="26"/>
      <c r="AQ168" s="26"/>
      <c r="AR168" s="79" t="str">
        <f>_xlfn.IFNA(VLOOKUP(AM168,Kopā!$A$4:$Q$203,8,),"")</f>
        <v/>
      </c>
      <c r="AS168" s="80" t="str">
        <f>_xlfn.IFNA(VLOOKUP(AM168,Kopā!$A$4:$Q$203,9,),"")</f>
        <v/>
      </c>
      <c r="AT168" s="79" t="str">
        <f>_xlfn.IFNA(VLOOKUP(AM168,Kopā!$A$4:$Q$203,10,),"")</f>
        <v/>
      </c>
      <c r="AU168" s="80" t="str">
        <f>_xlfn.IFNA(VLOOKUP(AM168,Kopā!$A$4:$Q$203,11,),"")</f>
        <v/>
      </c>
      <c r="AV168" s="79" t="str">
        <f>_xlfn.IFNA(VLOOKUP(AM168,Kopā!$A$4:$Q$203,12,),"")</f>
        <v/>
      </c>
      <c r="AW168" s="80" t="str">
        <f>_xlfn.IFNA(VLOOKUP(AM168,Kopā!$A$4:$Q$203,13,),"")</f>
        <v/>
      </c>
      <c r="AX168" s="79" t="str">
        <f>_xlfn.IFNA(VLOOKUP(AM168,Kopā!$A$4:$Q$203,14,),"")</f>
        <v/>
      </c>
      <c r="AY168" s="80" t="str">
        <f>_xlfn.IFNA(VLOOKUP(AM168,Kopā!$A$4:$Q$203,15,),"")</f>
        <v/>
      </c>
      <c r="AZ168" s="26"/>
      <c r="BA168" s="26"/>
      <c r="BB168" s="26"/>
      <c r="BC168" s="26"/>
      <c r="BD168" s="26"/>
      <c r="BE168" s="26" t="e">
        <f>_xlfn.RANK.EQ(BB168,$BB$4:$BB$93,)+COUNTIF($BB$4:BB168,BB168)-1</f>
        <v>#N/A</v>
      </c>
    </row>
    <row r="169" spans="1:57" x14ac:dyDescent="0.25">
      <c r="A169" s="4"/>
      <c r="B169" s="4"/>
      <c r="C169" s="4"/>
      <c r="D169" s="4"/>
      <c r="E169" s="37"/>
      <c r="F169" s="37"/>
      <c r="G169" s="37"/>
      <c r="H169" s="37"/>
      <c r="I169" s="37"/>
      <c r="J169" s="37"/>
      <c r="K169" s="37"/>
      <c r="L169" s="37"/>
      <c r="M169" s="4"/>
      <c r="N169" s="4"/>
      <c r="O169" s="36"/>
      <c r="P169" s="4"/>
      <c r="Q169" s="4"/>
      <c r="AD169" s="26">
        <v>168</v>
      </c>
      <c r="AE169" s="26"/>
      <c r="AF169" s="26" t="str">
        <f>IF(Kopā!F169=$R$3,Kopā!A169,"")</f>
        <v/>
      </c>
      <c r="AG169" s="26" t="str">
        <f>_xlfn.IFNA(VLOOKUP(AF169,Kopā!$A$4:$G$203,7,),"")</f>
        <v/>
      </c>
      <c r="AH169" s="26" t="str">
        <f t="shared" si="47"/>
        <v/>
      </c>
      <c r="AI169" s="26" t="e" cm="1">
        <f t="array" ref="AI169">IFERROR(SMALL(IF((COUNTIF($AI$3:AI168, $AH$4:$AH$203)=0)*ISNUMBER($AH$4:$AH$203), $AH$4:$AH$203, "A"), 1),INDEX($AH$4:$AH$203, MATCH(SMALL(IF(ISTEXT($AH$4:$AH$203)*(COUNTIF(AI$3:$AI168,$AH$4:$AH$203)=0), COUNTIF($AH$4:$AH$203, "&lt;"&amp;$AH$4:$AH$203), ""),1),IF(ISTEXT($AH$4:$AH$203), COUNTIF($AH$4:$AH$203, "&lt;"&amp;$AH$4:$AH$203), ""), 0)))</f>
        <v>#NUM!</v>
      </c>
      <c r="AJ169" s="26"/>
      <c r="AK169" s="26"/>
      <c r="AL169" s="26" t="e">
        <f>#REF!</f>
        <v>#REF!</v>
      </c>
      <c r="AM169" s="26"/>
      <c r="AN169" s="26"/>
      <c r="AO169" s="26"/>
      <c r="AP169" s="26"/>
      <c r="AQ169" s="26"/>
      <c r="AR169" s="79" t="str">
        <f>_xlfn.IFNA(VLOOKUP(AM169,Kopā!$A$4:$Q$203,8,),"")</f>
        <v/>
      </c>
      <c r="AS169" s="80" t="str">
        <f>_xlfn.IFNA(VLOOKUP(AM169,Kopā!$A$4:$Q$203,9,),"")</f>
        <v/>
      </c>
      <c r="AT169" s="79" t="str">
        <f>_xlfn.IFNA(VLOOKUP(AM169,Kopā!$A$4:$Q$203,10,),"")</f>
        <v/>
      </c>
      <c r="AU169" s="80" t="str">
        <f>_xlfn.IFNA(VLOOKUP(AM169,Kopā!$A$4:$Q$203,11,),"")</f>
        <v/>
      </c>
      <c r="AV169" s="79" t="str">
        <f>_xlfn.IFNA(VLOOKUP(AM169,Kopā!$A$4:$Q$203,12,),"")</f>
        <v/>
      </c>
      <c r="AW169" s="80" t="str">
        <f>_xlfn.IFNA(VLOOKUP(AM169,Kopā!$A$4:$Q$203,13,),"")</f>
        <v/>
      </c>
      <c r="AX169" s="79" t="str">
        <f>_xlfn.IFNA(VLOOKUP(AM169,Kopā!$A$4:$Q$203,14,),"")</f>
        <v/>
      </c>
      <c r="AY169" s="80" t="str">
        <f>_xlfn.IFNA(VLOOKUP(AM169,Kopā!$A$4:$Q$203,15,),"")</f>
        <v/>
      </c>
      <c r="AZ169" s="26"/>
      <c r="BA169" s="26"/>
      <c r="BB169" s="26"/>
      <c r="BC169" s="26"/>
      <c r="BD169" s="26"/>
      <c r="BE169" s="26" t="e">
        <f>_xlfn.RANK.EQ(BB169,$BB$4:$BB$93,)+COUNTIF($BB$4:BB169,BB169)-1</f>
        <v>#N/A</v>
      </c>
    </row>
    <row r="170" spans="1:57" x14ac:dyDescent="0.25">
      <c r="A170" s="4"/>
      <c r="B170" s="4"/>
      <c r="C170" s="4"/>
      <c r="D170" s="4"/>
      <c r="E170" s="37"/>
      <c r="F170" s="37"/>
      <c r="G170" s="37"/>
      <c r="H170" s="37"/>
      <c r="I170" s="37"/>
      <c r="J170" s="37"/>
      <c r="K170" s="37"/>
      <c r="L170" s="37"/>
      <c r="M170" s="4"/>
      <c r="N170" s="4"/>
      <c r="O170" s="36"/>
      <c r="P170" s="4"/>
      <c r="Q170" s="4"/>
      <c r="AD170" s="26">
        <v>169</v>
      </c>
      <c r="AE170" s="26"/>
      <c r="AF170" s="26" t="str">
        <f>IF(Kopā!F170=$R$3,Kopā!A170,"")</f>
        <v/>
      </c>
      <c r="AG170" s="26" t="str">
        <f>_xlfn.IFNA(VLOOKUP(AF170,Kopā!$A$4:$G$203,7,),"")</f>
        <v/>
      </c>
      <c r="AH170" s="26" t="str">
        <f t="shared" si="47"/>
        <v/>
      </c>
      <c r="AI170" s="26" t="e" cm="1">
        <f t="array" ref="AI170">IFERROR(SMALL(IF((COUNTIF($AI$3:AI169, $AH$4:$AH$203)=0)*ISNUMBER($AH$4:$AH$203), $AH$4:$AH$203, "A"), 1),INDEX($AH$4:$AH$203, MATCH(SMALL(IF(ISTEXT($AH$4:$AH$203)*(COUNTIF(AI$3:$AI169,$AH$4:$AH$203)=0), COUNTIF($AH$4:$AH$203, "&lt;"&amp;$AH$4:$AH$203), ""),1),IF(ISTEXT($AH$4:$AH$203), COUNTIF($AH$4:$AH$203, "&lt;"&amp;$AH$4:$AH$203), ""), 0)))</f>
        <v>#NUM!</v>
      </c>
      <c r="AJ170" s="26"/>
      <c r="AK170" s="26"/>
      <c r="AL170" s="26" t="e">
        <f>#REF!</f>
        <v>#REF!</v>
      </c>
      <c r="AM170" s="26"/>
      <c r="AN170" s="26"/>
      <c r="AO170" s="26"/>
      <c r="AP170" s="26"/>
      <c r="AQ170" s="26"/>
      <c r="AR170" s="79" t="str">
        <f>_xlfn.IFNA(VLOOKUP(AM170,Kopā!$A$4:$Q$203,8,),"")</f>
        <v/>
      </c>
      <c r="AS170" s="80" t="str">
        <f>_xlfn.IFNA(VLOOKUP(AM170,Kopā!$A$4:$Q$203,9,),"")</f>
        <v/>
      </c>
      <c r="AT170" s="79" t="str">
        <f>_xlfn.IFNA(VLOOKUP(AM170,Kopā!$A$4:$Q$203,10,),"")</f>
        <v/>
      </c>
      <c r="AU170" s="80" t="str">
        <f>_xlfn.IFNA(VLOOKUP(AM170,Kopā!$A$4:$Q$203,11,),"")</f>
        <v/>
      </c>
      <c r="AV170" s="79" t="str">
        <f>_xlfn.IFNA(VLOOKUP(AM170,Kopā!$A$4:$Q$203,12,),"")</f>
        <v/>
      </c>
      <c r="AW170" s="80" t="str">
        <f>_xlfn.IFNA(VLOOKUP(AM170,Kopā!$A$4:$Q$203,13,),"")</f>
        <v/>
      </c>
      <c r="AX170" s="79" t="str">
        <f>_xlfn.IFNA(VLOOKUP(AM170,Kopā!$A$4:$Q$203,14,),"")</f>
        <v/>
      </c>
      <c r="AY170" s="80" t="str">
        <f>_xlfn.IFNA(VLOOKUP(AM170,Kopā!$A$4:$Q$203,15,),"")</f>
        <v/>
      </c>
      <c r="AZ170" s="26"/>
      <c r="BA170" s="26"/>
      <c r="BB170" s="26"/>
      <c r="BC170" s="26"/>
      <c r="BD170" s="26"/>
      <c r="BE170" s="26" t="e">
        <f>_xlfn.RANK.EQ(BB170,$BB$4:$BB$93,)+COUNTIF($BB$4:BB170,BB170)-1</f>
        <v>#N/A</v>
      </c>
    </row>
    <row r="171" spans="1:57" x14ac:dyDescent="0.25">
      <c r="A171" s="4"/>
      <c r="B171" s="4"/>
      <c r="C171" s="4"/>
      <c r="D171" s="4"/>
      <c r="E171" s="37"/>
      <c r="F171" s="37"/>
      <c r="G171" s="37"/>
      <c r="H171" s="37"/>
      <c r="I171" s="37"/>
      <c r="J171" s="37"/>
      <c r="K171" s="37"/>
      <c r="L171" s="37"/>
      <c r="M171" s="4"/>
      <c r="N171" s="4"/>
      <c r="O171" s="36"/>
      <c r="P171" s="4"/>
      <c r="Q171" s="4"/>
      <c r="AD171" s="26">
        <v>170</v>
      </c>
      <c r="AE171" s="26"/>
      <c r="AF171" s="26" t="str">
        <f>IF(Kopā!F171=$R$3,Kopā!A171,"")</f>
        <v/>
      </c>
      <c r="AG171" s="26" t="str">
        <f>_xlfn.IFNA(VLOOKUP(AF171,Kopā!$A$4:$G$203,7,),"")</f>
        <v/>
      </c>
      <c r="AH171" s="26" t="str">
        <f t="shared" si="47"/>
        <v/>
      </c>
      <c r="AI171" s="26" t="e" cm="1">
        <f t="array" ref="AI171">IFERROR(SMALL(IF((COUNTIF($AI$3:AI170, $AH$4:$AH$203)=0)*ISNUMBER($AH$4:$AH$203), $AH$4:$AH$203, "A"), 1),INDEX($AH$4:$AH$203, MATCH(SMALL(IF(ISTEXT($AH$4:$AH$203)*(COUNTIF(AI$3:$AI170,$AH$4:$AH$203)=0), COUNTIF($AH$4:$AH$203, "&lt;"&amp;$AH$4:$AH$203), ""),1),IF(ISTEXT($AH$4:$AH$203), COUNTIF($AH$4:$AH$203, "&lt;"&amp;$AH$4:$AH$203), ""), 0)))</f>
        <v>#NUM!</v>
      </c>
      <c r="AJ171" s="26"/>
      <c r="AK171" s="26"/>
      <c r="AL171" s="26" t="e">
        <f>#REF!</f>
        <v>#REF!</v>
      </c>
      <c r="AM171" s="26"/>
      <c r="AN171" s="26"/>
      <c r="AO171" s="26"/>
      <c r="AP171" s="26"/>
      <c r="AQ171" s="26"/>
      <c r="AR171" s="79" t="str">
        <f>_xlfn.IFNA(VLOOKUP(AM171,Kopā!$A$4:$Q$203,8,),"")</f>
        <v/>
      </c>
      <c r="AS171" s="80" t="str">
        <f>_xlfn.IFNA(VLOOKUP(AM171,Kopā!$A$4:$Q$203,9,),"")</f>
        <v/>
      </c>
      <c r="AT171" s="79" t="str">
        <f>_xlfn.IFNA(VLOOKUP(AM171,Kopā!$A$4:$Q$203,10,),"")</f>
        <v/>
      </c>
      <c r="AU171" s="80" t="str">
        <f>_xlfn.IFNA(VLOOKUP(AM171,Kopā!$A$4:$Q$203,11,),"")</f>
        <v/>
      </c>
      <c r="AV171" s="79" t="str">
        <f>_xlfn.IFNA(VLOOKUP(AM171,Kopā!$A$4:$Q$203,12,),"")</f>
        <v/>
      </c>
      <c r="AW171" s="80" t="str">
        <f>_xlfn.IFNA(VLOOKUP(AM171,Kopā!$A$4:$Q$203,13,),"")</f>
        <v/>
      </c>
      <c r="AX171" s="79" t="str">
        <f>_xlfn.IFNA(VLOOKUP(AM171,Kopā!$A$4:$Q$203,14,),"")</f>
        <v/>
      </c>
      <c r="AY171" s="80" t="str">
        <f>_xlfn.IFNA(VLOOKUP(AM171,Kopā!$A$4:$Q$203,15,),"")</f>
        <v/>
      </c>
      <c r="AZ171" s="26"/>
      <c r="BA171" s="26"/>
      <c r="BB171" s="26"/>
      <c r="BC171" s="26"/>
      <c r="BD171" s="26"/>
      <c r="BE171" s="26" t="e">
        <f>_xlfn.RANK.EQ(BB171,$BB$4:$BB$93,)+COUNTIF($BB$4:BB171,BB171)-1</f>
        <v>#N/A</v>
      </c>
    </row>
    <row r="172" spans="1:57" x14ac:dyDescent="0.25">
      <c r="A172" s="4"/>
      <c r="B172" s="4"/>
      <c r="C172" s="4"/>
      <c r="D172" s="4"/>
      <c r="E172" s="37"/>
      <c r="F172" s="37"/>
      <c r="G172" s="37"/>
      <c r="H172" s="37"/>
      <c r="I172" s="37"/>
      <c r="J172" s="37"/>
      <c r="K172" s="37"/>
      <c r="L172" s="37"/>
      <c r="M172" s="4"/>
      <c r="N172" s="4"/>
      <c r="O172" s="36"/>
      <c r="P172" s="4"/>
      <c r="Q172" s="4"/>
      <c r="AD172" s="26">
        <v>171</v>
      </c>
      <c r="AE172" s="26"/>
      <c r="AF172" s="26" t="str">
        <f>IF(Kopā!F172=$R$3,Kopā!A172,"")</f>
        <v/>
      </c>
      <c r="AG172" s="26" t="str">
        <f>_xlfn.IFNA(VLOOKUP(AF172,Kopā!$A$4:$G$203,7,),"")</f>
        <v/>
      </c>
      <c r="AH172" s="26" t="str">
        <f t="shared" si="47"/>
        <v/>
      </c>
      <c r="AI172" s="26" t="e" cm="1">
        <f t="array" ref="AI172">IFERROR(SMALL(IF((COUNTIF($AI$3:AI171, $AH$4:$AH$203)=0)*ISNUMBER($AH$4:$AH$203), $AH$4:$AH$203, "A"), 1),INDEX($AH$4:$AH$203, MATCH(SMALL(IF(ISTEXT($AH$4:$AH$203)*(COUNTIF(AI$3:$AI171,$AH$4:$AH$203)=0), COUNTIF($AH$4:$AH$203, "&lt;"&amp;$AH$4:$AH$203), ""),1),IF(ISTEXT($AH$4:$AH$203), COUNTIF($AH$4:$AH$203, "&lt;"&amp;$AH$4:$AH$203), ""), 0)))</f>
        <v>#NUM!</v>
      </c>
      <c r="AJ172" s="26"/>
      <c r="AK172" s="26"/>
      <c r="AL172" s="26" t="e">
        <f>#REF!</f>
        <v>#REF!</v>
      </c>
      <c r="AM172" s="26"/>
      <c r="AN172" s="26"/>
      <c r="AO172" s="26"/>
      <c r="AP172" s="26"/>
      <c r="AQ172" s="26"/>
      <c r="AR172" s="79" t="str">
        <f>_xlfn.IFNA(VLOOKUP(AM172,Kopā!$A$4:$Q$203,8,),"")</f>
        <v/>
      </c>
      <c r="AS172" s="80" t="str">
        <f>_xlfn.IFNA(VLOOKUP(AM172,Kopā!$A$4:$Q$203,9,),"")</f>
        <v/>
      </c>
      <c r="AT172" s="79" t="str">
        <f>_xlfn.IFNA(VLOOKUP(AM172,Kopā!$A$4:$Q$203,10,),"")</f>
        <v/>
      </c>
      <c r="AU172" s="80" t="str">
        <f>_xlfn.IFNA(VLOOKUP(AM172,Kopā!$A$4:$Q$203,11,),"")</f>
        <v/>
      </c>
      <c r="AV172" s="79" t="str">
        <f>_xlfn.IFNA(VLOOKUP(AM172,Kopā!$A$4:$Q$203,12,),"")</f>
        <v/>
      </c>
      <c r="AW172" s="80" t="str">
        <f>_xlfn.IFNA(VLOOKUP(AM172,Kopā!$A$4:$Q$203,13,),"")</f>
        <v/>
      </c>
      <c r="AX172" s="79" t="str">
        <f>_xlfn.IFNA(VLOOKUP(AM172,Kopā!$A$4:$Q$203,14,),"")</f>
        <v/>
      </c>
      <c r="AY172" s="80" t="str">
        <f>_xlfn.IFNA(VLOOKUP(AM172,Kopā!$A$4:$Q$203,15,),"")</f>
        <v/>
      </c>
      <c r="AZ172" s="26"/>
      <c r="BA172" s="26"/>
      <c r="BB172" s="26"/>
      <c r="BC172" s="26"/>
      <c r="BD172" s="26"/>
      <c r="BE172" s="26" t="e">
        <f>_xlfn.RANK.EQ(BB172,$BB$4:$BB$93,)+COUNTIF($BB$4:BB172,BB172)-1</f>
        <v>#N/A</v>
      </c>
    </row>
    <row r="173" spans="1:57" x14ac:dyDescent="0.25">
      <c r="A173" s="4"/>
      <c r="B173" s="4"/>
      <c r="C173" s="4"/>
      <c r="D173" s="4"/>
      <c r="E173" s="37"/>
      <c r="F173" s="37"/>
      <c r="G173" s="37"/>
      <c r="H173" s="37"/>
      <c r="I173" s="37"/>
      <c r="J173" s="37"/>
      <c r="K173" s="37"/>
      <c r="L173" s="37"/>
      <c r="M173" s="4"/>
      <c r="N173" s="4"/>
      <c r="O173" s="36"/>
      <c r="P173" s="4"/>
      <c r="Q173" s="4"/>
      <c r="AD173" s="26">
        <v>172</v>
      </c>
      <c r="AE173" s="26"/>
      <c r="AF173" s="26" t="str">
        <f>IF(Kopā!F173=$R$3,Kopā!A173,"")</f>
        <v/>
      </c>
      <c r="AG173" s="26" t="str">
        <f>_xlfn.IFNA(VLOOKUP(AF173,Kopā!$A$4:$G$203,7,),"")</f>
        <v/>
      </c>
      <c r="AH173" s="26" t="str">
        <f t="shared" si="47"/>
        <v/>
      </c>
      <c r="AI173" s="26" t="e" cm="1">
        <f t="array" ref="AI173">IFERROR(SMALL(IF((COUNTIF($AI$3:AI172, $AH$4:$AH$203)=0)*ISNUMBER($AH$4:$AH$203), $AH$4:$AH$203, "A"), 1),INDEX($AH$4:$AH$203, MATCH(SMALL(IF(ISTEXT($AH$4:$AH$203)*(COUNTIF(AI$3:$AI172,$AH$4:$AH$203)=0), COUNTIF($AH$4:$AH$203, "&lt;"&amp;$AH$4:$AH$203), ""),1),IF(ISTEXT($AH$4:$AH$203), COUNTIF($AH$4:$AH$203, "&lt;"&amp;$AH$4:$AH$203), ""), 0)))</f>
        <v>#NUM!</v>
      </c>
      <c r="AJ173" s="26"/>
      <c r="AK173" s="26"/>
      <c r="AL173" s="26" t="e">
        <f>#REF!</f>
        <v>#REF!</v>
      </c>
      <c r="AM173" s="26"/>
      <c r="AN173" s="26"/>
      <c r="AO173" s="26"/>
      <c r="AP173" s="26"/>
      <c r="AQ173" s="26"/>
      <c r="AR173" s="79" t="str">
        <f>_xlfn.IFNA(VLOOKUP(AM173,Kopā!$A$4:$Q$203,8,),"")</f>
        <v/>
      </c>
      <c r="AS173" s="80" t="str">
        <f>_xlfn.IFNA(VLOOKUP(AM173,Kopā!$A$4:$Q$203,9,),"")</f>
        <v/>
      </c>
      <c r="AT173" s="79" t="str">
        <f>_xlfn.IFNA(VLOOKUP(AM173,Kopā!$A$4:$Q$203,10,),"")</f>
        <v/>
      </c>
      <c r="AU173" s="80" t="str">
        <f>_xlfn.IFNA(VLOOKUP(AM173,Kopā!$A$4:$Q$203,11,),"")</f>
        <v/>
      </c>
      <c r="AV173" s="79" t="str">
        <f>_xlfn.IFNA(VLOOKUP(AM173,Kopā!$A$4:$Q$203,12,),"")</f>
        <v/>
      </c>
      <c r="AW173" s="80" t="str">
        <f>_xlfn.IFNA(VLOOKUP(AM173,Kopā!$A$4:$Q$203,13,),"")</f>
        <v/>
      </c>
      <c r="AX173" s="79" t="str">
        <f>_xlfn.IFNA(VLOOKUP(AM173,Kopā!$A$4:$Q$203,14,),"")</f>
        <v/>
      </c>
      <c r="AY173" s="80" t="str">
        <f>_xlfn.IFNA(VLOOKUP(AM173,Kopā!$A$4:$Q$203,15,),"")</f>
        <v/>
      </c>
      <c r="AZ173" s="26"/>
      <c r="BA173" s="26"/>
      <c r="BB173" s="26"/>
      <c r="BC173" s="26"/>
      <c r="BD173" s="26"/>
      <c r="BE173" s="26" t="e">
        <f>_xlfn.RANK.EQ(BB173,$BB$4:$BB$93,)+COUNTIF($BB$4:BB173,BB173)-1</f>
        <v>#N/A</v>
      </c>
    </row>
    <row r="174" spans="1:57" x14ac:dyDescent="0.25">
      <c r="A174" s="4"/>
      <c r="B174" s="4"/>
      <c r="C174" s="4"/>
      <c r="D174" s="4"/>
      <c r="E174" s="37"/>
      <c r="F174" s="37"/>
      <c r="G174" s="37"/>
      <c r="H174" s="37"/>
      <c r="I174" s="37"/>
      <c r="J174" s="37"/>
      <c r="K174" s="37"/>
      <c r="L174" s="37"/>
      <c r="M174" s="4"/>
      <c r="N174" s="4"/>
      <c r="O174" s="36"/>
      <c r="P174" s="4"/>
      <c r="Q174" s="4"/>
      <c r="AD174" s="26">
        <v>173</v>
      </c>
      <c r="AE174" s="26"/>
      <c r="AF174" s="26" t="str">
        <f>IF(Kopā!F174=$R$3,Kopā!A174,"")</f>
        <v/>
      </c>
      <c r="AG174" s="26" t="str">
        <f>_xlfn.IFNA(VLOOKUP(AF174,Kopā!$A$4:$G$203,7,),"")</f>
        <v/>
      </c>
      <c r="AH174" s="26" t="str">
        <f t="shared" si="47"/>
        <v/>
      </c>
      <c r="AI174" s="26" t="e" cm="1">
        <f t="array" ref="AI174">IFERROR(SMALL(IF((COUNTIF($AI$3:AI173, $AH$4:$AH$203)=0)*ISNUMBER($AH$4:$AH$203), $AH$4:$AH$203, "A"), 1),INDEX($AH$4:$AH$203, MATCH(SMALL(IF(ISTEXT($AH$4:$AH$203)*(COUNTIF(AI$3:$AI173,$AH$4:$AH$203)=0), COUNTIF($AH$4:$AH$203, "&lt;"&amp;$AH$4:$AH$203), ""),1),IF(ISTEXT($AH$4:$AH$203), COUNTIF($AH$4:$AH$203, "&lt;"&amp;$AH$4:$AH$203), ""), 0)))</f>
        <v>#NUM!</v>
      </c>
      <c r="AJ174" s="26"/>
      <c r="AK174" s="26"/>
      <c r="AL174" s="26" t="e">
        <f>#REF!</f>
        <v>#REF!</v>
      </c>
      <c r="AM174" s="26"/>
      <c r="AN174" s="26"/>
      <c r="AO174" s="26"/>
      <c r="AP174" s="26"/>
      <c r="AQ174" s="26"/>
      <c r="AR174" s="79" t="str">
        <f>_xlfn.IFNA(VLOOKUP(AM174,Kopā!$A$4:$Q$203,8,),"")</f>
        <v/>
      </c>
      <c r="AS174" s="80" t="str">
        <f>_xlfn.IFNA(VLOOKUP(AM174,Kopā!$A$4:$Q$203,9,),"")</f>
        <v/>
      </c>
      <c r="AT174" s="79" t="str">
        <f>_xlfn.IFNA(VLOOKUP(AM174,Kopā!$A$4:$Q$203,10,),"")</f>
        <v/>
      </c>
      <c r="AU174" s="80" t="str">
        <f>_xlfn.IFNA(VLOOKUP(AM174,Kopā!$A$4:$Q$203,11,),"")</f>
        <v/>
      </c>
      <c r="AV174" s="79" t="str">
        <f>_xlfn.IFNA(VLOOKUP(AM174,Kopā!$A$4:$Q$203,12,),"")</f>
        <v/>
      </c>
      <c r="AW174" s="80" t="str">
        <f>_xlfn.IFNA(VLOOKUP(AM174,Kopā!$A$4:$Q$203,13,),"")</f>
        <v/>
      </c>
      <c r="AX174" s="79" t="str">
        <f>_xlfn.IFNA(VLOOKUP(AM174,Kopā!$A$4:$Q$203,14,),"")</f>
        <v/>
      </c>
      <c r="AY174" s="80" t="str">
        <f>_xlfn.IFNA(VLOOKUP(AM174,Kopā!$A$4:$Q$203,15,),"")</f>
        <v/>
      </c>
      <c r="AZ174" s="26"/>
      <c r="BA174" s="26"/>
      <c r="BB174" s="26"/>
      <c r="BC174" s="26"/>
      <c r="BD174" s="26"/>
      <c r="BE174" s="26" t="e">
        <f>_xlfn.RANK.EQ(BB174,$BB$4:$BB$93,)+COUNTIF($BB$4:BB174,BB174)-1</f>
        <v>#N/A</v>
      </c>
    </row>
    <row r="175" spans="1:57" x14ac:dyDescent="0.25">
      <c r="A175" s="4"/>
      <c r="B175" s="4"/>
      <c r="C175" s="4"/>
      <c r="D175" s="4"/>
      <c r="E175" s="37"/>
      <c r="F175" s="37"/>
      <c r="G175" s="37"/>
      <c r="H175" s="37"/>
      <c r="I175" s="37"/>
      <c r="J175" s="37"/>
      <c r="K175" s="37"/>
      <c r="L175" s="37"/>
      <c r="M175" s="4"/>
      <c r="N175" s="4"/>
      <c r="O175" s="36"/>
      <c r="P175" s="4"/>
      <c r="Q175" s="4"/>
      <c r="AD175" s="26">
        <v>174</v>
      </c>
      <c r="AE175" s="26"/>
      <c r="AF175" s="26" t="str">
        <f>IF(Kopā!F175=$R$3,Kopā!A175,"")</f>
        <v/>
      </c>
      <c r="AG175" s="26" t="str">
        <f>_xlfn.IFNA(VLOOKUP(AF175,Kopā!$A$4:$G$203,7,),"")</f>
        <v/>
      </c>
      <c r="AH175" s="26" t="str">
        <f t="shared" si="47"/>
        <v/>
      </c>
      <c r="AI175" s="26" t="e" cm="1">
        <f t="array" ref="AI175">IFERROR(SMALL(IF((COUNTIF($AI$3:AI174, $AH$4:$AH$203)=0)*ISNUMBER($AH$4:$AH$203), $AH$4:$AH$203, "A"), 1),INDEX($AH$4:$AH$203, MATCH(SMALL(IF(ISTEXT($AH$4:$AH$203)*(COUNTIF(AI$3:$AI174,$AH$4:$AH$203)=0), COUNTIF($AH$4:$AH$203, "&lt;"&amp;$AH$4:$AH$203), ""),1),IF(ISTEXT($AH$4:$AH$203), COUNTIF($AH$4:$AH$203, "&lt;"&amp;$AH$4:$AH$203), ""), 0)))</f>
        <v>#NUM!</v>
      </c>
      <c r="AJ175" s="26"/>
      <c r="AK175" s="26"/>
      <c r="AL175" s="26" t="e">
        <f>#REF!</f>
        <v>#REF!</v>
      </c>
      <c r="AM175" s="26"/>
      <c r="AN175" s="26"/>
      <c r="AO175" s="26"/>
      <c r="AP175" s="26"/>
      <c r="AQ175" s="26"/>
      <c r="AR175" s="79" t="str">
        <f>_xlfn.IFNA(VLOOKUP(AM175,Kopā!$A$4:$Q$203,8,),"")</f>
        <v/>
      </c>
      <c r="AS175" s="80" t="str">
        <f>_xlfn.IFNA(VLOOKUP(AM175,Kopā!$A$4:$Q$203,9,),"")</f>
        <v/>
      </c>
      <c r="AT175" s="79" t="str">
        <f>_xlfn.IFNA(VLOOKUP(AM175,Kopā!$A$4:$Q$203,10,),"")</f>
        <v/>
      </c>
      <c r="AU175" s="80" t="str">
        <f>_xlfn.IFNA(VLOOKUP(AM175,Kopā!$A$4:$Q$203,11,),"")</f>
        <v/>
      </c>
      <c r="AV175" s="79" t="str">
        <f>_xlfn.IFNA(VLOOKUP(AM175,Kopā!$A$4:$Q$203,12,),"")</f>
        <v/>
      </c>
      <c r="AW175" s="80" t="str">
        <f>_xlfn.IFNA(VLOOKUP(AM175,Kopā!$A$4:$Q$203,13,),"")</f>
        <v/>
      </c>
      <c r="AX175" s="79" t="str">
        <f>_xlfn.IFNA(VLOOKUP(AM175,Kopā!$A$4:$Q$203,14,),"")</f>
        <v/>
      </c>
      <c r="AY175" s="80" t="str">
        <f>_xlfn.IFNA(VLOOKUP(AM175,Kopā!$A$4:$Q$203,15,),"")</f>
        <v/>
      </c>
      <c r="AZ175" s="26"/>
      <c r="BA175" s="26"/>
      <c r="BB175" s="26"/>
      <c r="BC175" s="26"/>
      <c r="BD175" s="26"/>
      <c r="BE175" s="26" t="e">
        <f>_xlfn.RANK.EQ(BB175,$BB$4:$BB$93,)+COUNTIF($BB$4:BB175,BB175)-1</f>
        <v>#N/A</v>
      </c>
    </row>
    <row r="176" spans="1:57" x14ac:dyDescent="0.25">
      <c r="A176" s="4"/>
      <c r="B176" s="4"/>
      <c r="C176" s="4"/>
      <c r="D176" s="4"/>
      <c r="E176" s="37"/>
      <c r="F176" s="37"/>
      <c r="G176" s="37"/>
      <c r="H176" s="37"/>
      <c r="I176" s="37"/>
      <c r="J176" s="37"/>
      <c r="K176" s="37"/>
      <c r="L176" s="37"/>
      <c r="M176" s="4"/>
      <c r="N176" s="4"/>
      <c r="O176" s="36"/>
      <c r="P176" s="4"/>
      <c r="Q176" s="4"/>
      <c r="AD176" s="26">
        <v>175</v>
      </c>
      <c r="AE176" s="26"/>
      <c r="AF176" s="26" t="str">
        <f>IF(Kopā!F176=$R$3,Kopā!A176,"")</f>
        <v/>
      </c>
      <c r="AG176" s="26" t="str">
        <f>_xlfn.IFNA(VLOOKUP(AF176,Kopā!$A$4:$G$203,7,),"")</f>
        <v/>
      </c>
      <c r="AH176" s="26" t="str">
        <f t="shared" si="47"/>
        <v/>
      </c>
      <c r="AI176" s="26" t="e" cm="1">
        <f t="array" ref="AI176">IFERROR(SMALL(IF((COUNTIF($AI$3:AI175, $AH$4:$AH$203)=0)*ISNUMBER($AH$4:$AH$203), $AH$4:$AH$203, "A"), 1),INDEX($AH$4:$AH$203, MATCH(SMALL(IF(ISTEXT($AH$4:$AH$203)*(COUNTIF(AI$3:$AI175,$AH$4:$AH$203)=0), COUNTIF($AH$4:$AH$203, "&lt;"&amp;$AH$4:$AH$203), ""),1),IF(ISTEXT($AH$4:$AH$203), COUNTIF($AH$4:$AH$203, "&lt;"&amp;$AH$4:$AH$203), ""), 0)))</f>
        <v>#NUM!</v>
      </c>
      <c r="AJ176" s="26"/>
      <c r="AK176" s="26"/>
      <c r="AL176" s="26" t="e">
        <f>#REF!</f>
        <v>#REF!</v>
      </c>
      <c r="AM176" s="26"/>
      <c r="AN176" s="26"/>
      <c r="AO176" s="26"/>
      <c r="AP176" s="26"/>
      <c r="AQ176" s="26"/>
      <c r="AR176" s="79" t="str">
        <f>_xlfn.IFNA(VLOOKUP(AM176,Kopā!$A$4:$Q$203,8,),"")</f>
        <v/>
      </c>
      <c r="AS176" s="80" t="str">
        <f>_xlfn.IFNA(VLOOKUP(AM176,Kopā!$A$4:$Q$203,9,),"")</f>
        <v/>
      </c>
      <c r="AT176" s="79" t="str">
        <f>_xlfn.IFNA(VLOOKUP(AM176,Kopā!$A$4:$Q$203,10,),"")</f>
        <v/>
      </c>
      <c r="AU176" s="80" t="str">
        <f>_xlfn.IFNA(VLOOKUP(AM176,Kopā!$A$4:$Q$203,11,),"")</f>
        <v/>
      </c>
      <c r="AV176" s="79" t="str">
        <f>_xlfn.IFNA(VLOOKUP(AM176,Kopā!$A$4:$Q$203,12,),"")</f>
        <v/>
      </c>
      <c r="AW176" s="80" t="str">
        <f>_xlfn.IFNA(VLOOKUP(AM176,Kopā!$A$4:$Q$203,13,),"")</f>
        <v/>
      </c>
      <c r="AX176" s="79" t="str">
        <f>_xlfn.IFNA(VLOOKUP(AM176,Kopā!$A$4:$Q$203,14,),"")</f>
        <v/>
      </c>
      <c r="AY176" s="80" t="str">
        <f>_xlfn.IFNA(VLOOKUP(AM176,Kopā!$A$4:$Q$203,15,),"")</f>
        <v/>
      </c>
      <c r="AZ176" s="26"/>
      <c r="BA176" s="26"/>
      <c r="BB176" s="26"/>
      <c r="BC176" s="26"/>
      <c r="BD176" s="26"/>
      <c r="BE176" s="26" t="e">
        <f>_xlfn.RANK.EQ(BB176,$BB$4:$BB$93,)+COUNTIF($BB$4:BB176,BB176)-1</f>
        <v>#N/A</v>
      </c>
    </row>
    <row r="177" spans="1:57" x14ac:dyDescent="0.25">
      <c r="A177" s="4"/>
      <c r="B177" s="4"/>
      <c r="C177" s="4"/>
      <c r="D177" s="4"/>
      <c r="E177" s="37"/>
      <c r="F177" s="37"/>
      <c r="G177" s="37"/>
      <c r="H177" s="37"/>
      <c r="I177" s="37"/>
      <c r="J177" s="37"/>
      <c r="K177" s="37"/>
      <c r="L177" s="37"/>
      <c r="M177" s="4"/>
      <c r="N177" s="4"/>
      <c r="O177" s="36"/>
      <c r="P177" s="4"/>
      <c r="Q177" s="4"/>
      <c r="AD177" s="26">
        <v>176</v>
      </c>
      <c r="AE177" s="26"/>
      <c r="AF177" s="26" t="str">
        <f>IF(Kopā!F177=$R$3,Kopā!A177,"")</f>
        <v/>
      </c>
      <c r="AG177" s="26" t="str">
        <f>_xlfn.IFNA(VLOOKUP(AF177,Kopā!$A$4:$G$203,7,),"")</f>
        <v/>
      </c>
      <c r="AH177" s="26" t="str">
        <f t="shared" si="47"/>
        <v/>
      </c>
      <c r="AI177" s="26" t="e" cm="1">
        <f t="array" ref="AI177">IFERROR(SMALL(IF((COUNTIF($AI$3:AI176, $AH$4:$AH$203)=0)*ISNUMBER($AH$4:$AH$203), $AH$4:$AH$203, "A"), 1),INDEX($AH$4:$AH$203, MATCH(SMALL(IF(ISTEXT($AH$4:$AH$203)*(COUNTIF(AI$3:$AI176,$AH$4:$AH$203)=0), COUNTIF($AH$4:$AH$203, "&lt;"&amp;$AH$4:$AH$203), ""),1),IF(ISTEXT($AH$4:$AH$203), COUNTIF($AH$4:$AH$203, "&lt;"&amp;$AH$4:$AH$203), ""), 0)))</f>
        <v>#NUM!</v>
      </c>
      <c r="AJ177" s="26"/>
      <c r="AK177" s="26"/>
      <c r="AL177" s="26" t="e">
        <f>#REF!</f>
        <v>#REF!</v>
      </c>
      <c r="AM177" s="26"/>
      <c r="AN177" s="26"/>
      <c r="AO177" s="26"/>
      <c r="AP177" s="26"/>
      <c r="AQ177" s="26"/>
      <c r="AR177" s="79" t="str">
        <f>_xlfn.IFNA(VLOOKUP(AM177,Kopā!$A$4:$Q$203,8,),"")</f>
        <v/>
      </c>
      <c r="AS177" s="80" t="str">
        <f>_xlfn.IFNA(VLOOKUP(AM177,Kopā!$A$4:$Q$203,9,),"")</f>
        <v/>
      </c>
      <c r="AT177" s="79" t="str">
        <f>_xlfn.IFNA(VLOOKUP(AM177,Kopā!$A$4:$Q$203,10,),"")</f>
        <v/>
      </c>
      <c r="AU177" s="80" t="str">
        <f>_xlfn.IFNA(VLOOKUP(AM177,Kopā!$A$4:$Q$203,11,),"")</f>
        <v/>
      </c>
      <c r="AV177" s="79" t="str">
        <f>_xlfn.IFNA(VLOOKUP(AM177,Kopā!$A$4:$Q$203,12,),"")</f>
        <v/>
      </c>
      <c r="AW177" s="80" t="str">
        <f>_xlfn.IFNA(VLOOKUP(AM177,Kopā!$A$4:$Q$203,13,),"")</f>
        <v/>
      </c>
      <c r="AX177" s="79" t="str">
        <f>_xlfn.IFNA(VLOOKUP(AM177,Kopā!$A$4:$Q$203,14,),"")</f>
        <v/>
      </c>
      <c r="AY177" s="80" t="str">
        <f>_xlfn.IFNA(VLOOKUP(AM177,Kopā!$A$4:$Q$203,15,),"")</f>
        <v/>
      </c>
      <c r="AZ177" s="26"/>
      <c r="BA177" s="26"/>
      <c r="BB177" s="26"/>
      <c r="BC177" s="26"/>
      <c r="BD177" s="26"/>
      <c r="BE177" s="26" t="e">
        <f>_xlfn.RANK.EQ(BB177,$BB$4:$BB$93,)+COUNTIF($BB$4:BB177,BB177)-1</f>
        <v>#N/A</v>
      </c>
    </row>
    <row r="178" spans="1:57" x14ac:dyDescent="0.25">
      <c r="A178" s="4"/>
      <c r="B178" s="4"/>
      <c r="C178" s="4"/>
      <c r="D178" s="4"/>
      <c r="E178" s="37"/>
      <c r="F178" s="37"/>
      <c r="G178" s="37"/>
      <c r="H178" s="37"/>
      <c r="I178" s="37"/>
      <c r="J178" s="37"/>
      <c r="K178" s="37"/>
      <c r="L178" s="37"/>
      <c r="M178" s="4"/>
      <c r="N178" s="4"/>
      <c r="O178" s="36"/>
      <c r="P178" s="4"/>
      <c r="Q178" s="4"/>
      <c r="AD178" s="26">
        <v>177</v>
      </c>
      <c r="AE178" s="26"/>
      <c r="AF178" s="26" t="str">
        <f>IF(Kopā!F178=$R$3,Kopā!A178,"")</f>
        <v/>
      </c>
      <c r="AG178" s="26" t="str">
        <f>_xlfn.IFNA(VLOOKUP(AF178,Kopā!$A$4:$G$203,7,),"")</f>
        <v/>
      </c>
      <c r="AH178" s="26" t="str">
        <f t="shared" si="47"/>
        <v/>
      </c>
      <c r="AI178" s="26" t="e" cm="1">
        <f t="array" ref="AI178">IFERROR(SMALL(IF((COUNTIF($AI$3:AI177, $AH$4:$AH$203)=0)*ISNUMBER($AH$4:$AH$203), $AH$4:$AH$203, "A"), 1),INDEX($AH$4:$AH$203, MATCH(SMALL(IF(ISTEXT($AH$4:$AH$203)*(COUNTIF(AI$3:$AI177,$AH$4:$AH$203)=0), COUNTIF($AH$4:$AH$203, "&lt;"&amp;$AH$4:$AH$203), ""),1),IF(ISTEXT($AH$4:$AH$203), COUNTIF($AH$4:$AH$203, "&lt;"&amp;$AH$4:$AH$203), ""), 0)))</f>
        <v>#NUM!</v>
      </c>
      <c r="AJ178" s="26"/>
      <c r="AK178" s="26"/>
      <c r="AL178" s="26" t="e">
        <f>#REF!</f>
        <v>#REF!</v>
      </c>
      <c r="AM178" s="26"/>
      <c r="AN178" s="26"/>
      <c r="AO178" s="26"/>
      <c r="AP178" s="26"/>
      <c r="AQ178" s="26"/>
      <c r="AR178" s="79" t="str">
        <f>_xlfn.IFNA(VLOOKUP(AM178,Kopā!$A$4:$Q$203,8,),"")</f>
        <v/>
      </c>
      <c r="AS178" s="80" t="str">
        <f>_xlfn.IFNA(VLOOKUP(AM178,Kopā!$A$4:$Q$203,9,),"")</f>
        <v/>
      </c>
      <c r="AT178" s="79" t="str">
        <f>_xlfn.IFNA(VLOOKUP(AM178,Kopā!$A$4:$Q$203,10,),"")</f>
        <v/>
      </c>
      <c r="AU178" s="80" t="str">
        <f>_xlfn.IFNA(VLOOKUP(AM178,Kopā!$A$4:$Q$203,11,),"")</f>
        <v/>
      </c>
      <c r="AV178" s="79" t="str">
        <f>_xlfn.IFNA(VLOOKUP(AM178,Kopā!$A$4:$Q$203,12,),"")</f>
        <v/>
      </c>
      <c r="AW178" s="80" t="str">
        <f>_xlfn.IFNA(VLOOKUP(AM178,Kopā!$A$4:$Q$203,13,),"")</f>
        <v/>
      </c>
      <c r="AX178" s="79" t="str">
        <f>_xlfn.IFNA(VLOOKUP(AM178,Kopā!$A$4:$Q$203,14,),"")</f>
        <v/>
      </c>
      <c r="AY178" s="80" t="str">
        <f>_xlfn.IFNA(VLOOKUP(AM178,Kopā!$A$4:$Q$203,15,),"")</f>
        <v/>
      </c>
      <c r="AZ178" s="26"/>
      <c r="BA178" s="26"/>
      <c r="BB178" s="26"/>
      <c r="BC178" s="26"/>
      <c r="BD178" s="26"/>
      <c r="BE178" s="26" t="e">
        <f>_xlfn.RANK.EQ(BB178,$BB$4:$BB$93,)+COUNTIF($BB$4:BB178,BB178)-1</f>
        <v>#N/A</v>
      </c>
    </row>
    <row r="179" spans="1:57" x14ac:dyDescent="0.25">
      <c r="A179" s="4"/>
      <c r="B179" s="4"/>
      <c r="C179" s="4"/>
      <c r="D179" s="4"/>
      <c r="E179" s="37"/>
      <c r="F179" s="37"/>
      <c r="G179" s="37"/>
      <c r="H179" s="37"/>
      <c r="I179" s="37"/>
      <c r="J179" s="37"/>
      <c r="K179" s="37"/>
      <c r="L179" s="37"/>
      <c r="M179" s="4"/>
      <c r="N179" s="4"/>
      <c r="O179" s="36"/>
      <c r="P179" s="4"/>
      <c r="Q179" s="4"/>
      <c r="AD179" s="26">
        <v>178</v>
      </c>
      <c r="AE179" s="26"/>
      <c r="AF179" s="26" t="str">
        <f>IF(Kopā!F179=$R$3,Kopā!A179,"")</f>
        <v/>
      </c>
      <c r="AG179" s="26" t="str">
        <f>_xlfn.IFNA(VLOOKUP(AF179,Kopā!$A$4:$G$203,7,),"")</f>
        <v/>
      </c>
      <c r="AH179" s="26" t="str">
        <f t="shared" si="47"/>
        <v/>
      </c>
      <c r="AI179" s="26" t="e" cm="1">
        <f t="array" ref="AI179">IFERROR(SMALL(IF((COUNTIF($AI$3:AI178, $AH$4:$AH$203)=0)*ISNUMBER($AH$4:$AH$203), $AH$4:$AH$203, "A"), 1),INDEX($AH$4:$AH$203, MATCH(SMALL(IF(ISTEXT($AH$4:$AH$203)*(COUNTIF(AI$3:$AI178,$AH$4:$AH$203)=0), COUNTIF($AH$4:$AH$203, "&lt;"&amp;$AH$4:$AH$203), ""),1),IF(ISTEXT($AH$4:$AH$203), COUNTIF($AH$4:$AH$203, "&lt;"&amp;$AH$4:$AH$203), ""), 0)))</f>
        <v>#NUM!</v>
      </c>
      <c r="AJ179" s="26"/>
      <c r="AK179" s="26"/>
      <c r="AL179" s="26" t="e">
        <f>#REF!</f>
        <v>#REF!</v>
      </c>
      <c r="AM179" s="26"/>
      <c r="AN179" s="26"/>
      <c r="AO179" s="26"/>
      <c r="AP179" s="26"/>
      <c r="AQ179" s="26"/>
      <c r="AR179" s="79" t="str">
        <f>_xlfn.IFNA(VLOOKUP(AM179,Kopā!$A$4:$Q$203,8,),"")</f>
        <v/>
      </c>
      <c r="AS179" s="80" t="str">
        <f>_xlfn.IFNA(VLOOKUP(AM179,Kopā!$A$4:$Q$203,9,),"")</f>
        <v/>
      </c>
      <c r="AT179" s="79" t="str">
        <f>_xlfn.IFNA(VLOOKUP(AM179,Kopā!$A$4:$Q$203,10,),"")</f>
        <v/>
      </c>
      <c r="AU179" s="80" t="str">
        <f>_xlfn.IFNA(VLOOKUP(AM179,Kopā!$A$4:$Q$203,11,),"")</f>
        <v/>
      </c>
      <c r="AV179" s="79" t="str">
        <f>_xlfn.IFNA(VLOOKUP(AM179,Kopā!$A$4:$Q$203,12,),"")</f>
        <v/>
      </c>
      <c r="AW179" s="80" t="str">
        <f>_xlfn.IFNA(VLOOKUP(AM179,Kopā!$A$4:$Q$203,13,),"")</f>
        <v/>
      </c>
      <c r="AX179" s="79" t="str">
        <f>_xlfn.IFNA(VLOOKUP(AM179,Kopā!$A$4:$Q$203,14,),"")</f>
        <v/>
      </c>
      <c r="AY179" s="80" t="str">
        <f>_xlfn.IFNA(VLOOKUP(AM179,Kopā!$A$4:$Q$203,15,),"")</f>
        <v/>
      </c>
      <c r="AZ179" s="26"/>
      <c r="BA179" s="26"/>
      <c r="BB179" s="26"/>
      <c r="BC179" s="26"/>
      <c r="BD179" s="26"/>
      <c r="BE179" s="26" t="e">
        <f>_xlfn.RANK.EQ(BB179,$BB$4:$BB$93,)+COUNTIF($BB$4:BB179,BB179)-1</f>
        <v>#N/A</v>
      </c>
    </row>
    <row r="180" spans="1:57" x14ac:dyDescent="0.25">
      <c r="A180" s="4"/>
      <c r="B180" s="4"/>
      <c r="C180" s="4"/>
      <c r="D180" s="4"/>
      <c r="E180" s="37"/>
      <c r="F180" s="37"/>
      <c r="G180" s="37"/>
      <c r="H180" s="37"/>
      <c r="I180" s="37"/>
      <c r="J180" s="37"/>
      <c r="K180" s="37"/>
      <c r="L180" s="37"/>
      <c r="M180" s="4"/>
      <c r="N180" s="4"/>
      <c r="O180" s="36"/>
      <c r="P180" s="4"/>
      <c r="Q180" s="4"/>
      <c r="AD180" s="26">
        <v>179</v>
      </c>
      <c r="AE180" s="26"/>
      <c r="AF180" s="26" t="str">
        <f>IF(Kopā!F180=$R$3,Kopā!A180,"")</f>
        <v/>
      </c>
      <c r="AG180" s="26" t="str">
        <f>_xlfn.IFNA(VLOOKUP(AF180,Kopā!$A$4:$G$203,7,),"")</f>
        <v/>
      </c>
      <c r="AH180" s="26" t="str">
        <f t="shared" si="47"/>
        <v/>
      </c>
      <c r="AI180" s="26" t="e" cm="1">
        <f t="array" ref="AI180">IFERROR(SMALL(IF((COUNTIF($AI$3:AI179, $AH$4:$AH$203)=0)*ISNUMBER($AH$4:$AH$203), $AH$4:$AH$203, "A"), 1),INDEX($AH$4:$AH$203, MATCH(SMALL(IF(ISTEXT($AH$4:$AH$203)*(COUNTIF(AI$3:$AI179,$AH$4:$AH$203)=0), COUNTIF($AH$4:$AH$203, "&lt;"&amp;$AH$4:$AH$203), ""),1),IF(ISTEXT($AH$4:$AH$203), COUNTIF($AH$4:$AH$203, "&lt;"&amp;$AH$4:$AH$203), ""), 0)))</f>
        <v>#NUM!</v>
      </c>
      <c r="AJ180" s="26"/>
      <c r="AK180" s="26"/>
      <c r="AL180" s="26" t="e">
        <f>#REF!</f>
        <v>#REF!</v>
      </c>
      <c r="AM180" s="26"/>
      <c r="AN180" s="26"/>
      <c r="AO180" s="26"/>
      <c r="AP180" s="26"/>
      <c r="AQ180" s="26"/>
      <c r="AR180" s="79" t="str">
        <f>_xlfn.IFNA(VLOOKUP(AM180,Kopā!$A$4:$Q$203,8,),"")</f>
        <v/>
      </c>
      <c r="AS180" s="80" t="str">
        <f>_xlfn.IFNA(VLOOKUP(AM180,Kopā!$A$4:$Q$203,9,),"")</f>
        <v/>
      </c>
      <c r="AT180" s="79" t="str">
        <f>_xlfn.IFNA(VLOOKUP(AM180,Kopā!$A$4:$Q$203,10,),"")</f>
        <v/>
      </c>
      <c r="AU180" s="80" t="str">
        <f>_xlfn.IFNA(VLOOKUP(AM180,Kopā!$A$4:$Q$203,11,),"")</f>
        <v/>
      </c>
      <c r="AV180" s="79" t="str">
        <f>_xlfn.IFNA(VLOOKUP(AM180,Kopā!$A$4:$Q$203,12,),"")</f>
        <v/>
      </c>
      <c r="AW180" s="80" t="str">
        <f>_xlfn.IFNA(VLOOKUP(AM180,Kopā!$A$4:$Q$203,13,),"")</f>
        <v/>
      </c>
      <c r="AX180" s="79" t="str">
        <f>_xlfn.IFNA(VLOOKUP(AM180,Kopā!$A$4:$Q$203,14,),"")</f>
        <v/>
      </c>
      <c r="AY180" s="80" t="str">
        <f>_xlfn.IFNA(VLOOKUP(AM180,Kopā!$A$4:$Q$203,15,),"")</f>
        <v/>
      </c>
      <c r="AZ180" s="26"/>
      <c r="BA180" s="26"/>
      <c r="BB180" s="26"/>
      <c r="BC180" s="26"/>
      <c r="BD180" s="26"/>
      <c r="BE180" s="26" t="e">
        <f>_xlfn.RANK.EQ(BB180,$BB$4:$BB$93,)+COUNTIF($BB$4:BB180,BB180)-1</f>
        <v>#N/A</v>
      </c>
    </row>
    <row r="181" spans="1:57" x14ac:dyDescent="0.25">
      <c r="A181" s="4"/>
      <c r="B181" s="4"/>
      <c r="C181" s="4"/>
      <c r="D181" s="4"/>
      <c r="E181" s="37"/>
      <c r="F181" s="37"/>
      <c r="G181" s="37"/>
      <c r="H181" s="37"/>
      <c r="I181" s="37"/>
      <c r="J181" s="37"/>
      <c r="K181" s="37"/>
      <c r="L181" s="37"/>
      <c r="M181" s="4"/>
      <c r="N181" s="4"/>
      <c r="O181" s="36"/>
      <c r="P181" s="4"/>
      <c r="Q181" s="4"/>
      <c r="AD181" s="26">
        <v>180</v>
      </c>
      <c r="AE181" s="26"/>
      <c r="AF181" s="26" t="str">
        <f>IF(Kopā!F181=$R$3,Kopā!A181,"")</f>
        <v/>
      </c>
      <c r="AG181" s="26" t="str">
        <f>_xlfn.IFNA(VLOOKUP(AF181,Kopā!$A$4:$G$203,7,),"")</f>
        <v/>
      </c>
      <c r="AH181" s="26" t="str">
        <f t="shared" si="47"/>
        <v/>
      </c>
      <c r="AI181" s="26" t="e" cm="1">
        <f t="array" ref="AI181">IFERROR(SMALL(IF((COUNTIF($AI$3:AI180, $AH$4:$AH$203)=0)*ISNUMBER($AH$4:$AH$203), $AH$4:$AH$203, "A"), 1),INDEX($AH$4:$AH$203, MATCH(SMALL(IF(ISTEXT($AH$4:$AH$203)*(COUNTIF(AI$3:$AI180,$AH$4:$AH$203)=0), COUNTIF($AH$4:$AH$203, "&lt;"&amp;$AH$4:$AH$203), ""),1),IF(ISTEXT($AH$4:$AH$203), COUNTIF($AH$4:$AH$203, "&lt;"&amp;$AH$4:$AH$203), ""), 0)))</f>
        <v>#NUM!</v>
      </c>
      <c r="AJ181" s="26"/>
      <c r="AK181" s="26"/>
      <c r="AL181" s="26" t="e">
        <f>#REF!</f>
        <v>#REF!</v>
      </c>
      <c r="AM181" s="26"/>
      <c r="AN181" s="26"/>
      <c r="AO181" s="26"/>
      <c r="AP181" s="26"/>
      <c r="AQ181" s="26"/>
      <c r="AR181" s="79" t="str">
        <f>_xlfn.IFNA(VLOOKUP(AM181,Kopā!$A$4:$Q$203,8,),"")</f>
        <v/>
      </c>
      <c r="AS181" s="80" t="str">
        <f>_xlfn.IFNA(VLOOKUP(AM181,Kopā!$A$4:$Q$203,9,),"")</f>
        <v/>
      </c>
      <c r="AT181" s="79" t="str">
        <f>_xlfn.IFNA(VLOOKUP(AM181,Kopā!$A$4:$Q$203,10,),"")</f>
        <v/>
      </c>
      <c r="AU181" s="80" t="str">
        <f>_xlfn.IFNA(VLOOKUP(AM181,Kopā!$A$4:$Q$203,11,),"")</f>
        <v/>
      </c>
      <c r="AV181" s="79" t="str">
        <f>_xlfn.IFNA(VLOOKUP(AM181,Kopā!$A$4:$Q$203,12,),"")</f>
        <v/>
      </c>
      <c r="AW181" s="80" t="str">
        <f>_xlfn.IFNA(VLOOKUP(AM181,Kopā!$A$4:$Q$203,13,),"")</f>
        <v/>
      </c>
      <c r="AX181" s="79" t="str">
        <f>_xlfn.IFNA(VLOOKUP(AM181,Kopā!$A$4:$Q$203,14,),"")</f>
        <v/>
      </c>
      <c r="AY181" s="80" t="str">
        <f>_xlfn.IFNA(VLOOKUP(AM181,Kopā!$A$4:$Q$203,15,),"")</f>
        <v/>
      </c>
      <c r="AZ181" s="26"/>
      <c r="BA181" s="26"/>
      <c r="BB181" s="26"/>
      <c r="BC181" s="26"/>
      <c r="BD181" s="26"/>
      <c r="BE181" s="26" t="e">
        <f>_xlfn.RANK.EQ(BB181,$BB$4:$BB$93,)+COUNTIF($BB$4:BB181,BB181)-1</f>
        <v>#N/A</v>
      </c>
    </row>
    <row r="182" spans="1:57" x14ac:dyDescent="0.25">
      <c r="A182" s="4"/>
      <c r="B182" s="4"/>
      <c r="C182" s="4"/>
      <c r="D182" s="4"/>
      <c r="E182" s="37"/>
      <c r="F182" s="37"/>
      <c r="G182" s="37"/>
      <c r="H182" s="37"/>
      <c r="I182" s="37"/>
      <c r="J182" s="37"/>
      <c r="K182" s="37"/>
      <c r="L182" s="37"/>
      <c r="M182" s="4"/>
      <c r="N182" s="4"/>
      <c r="O182" s="36"/>
      <c r="P182" s="4"/>
      <c r="Q182" s="4"/>
      <c r="AD182" s="26">
        <v>181</v>
      </c>
      <c r="AE182" s="26"/>
      <c r="AF182" s="26" t="str">
        <f>IF(Kopā!F182=$R$3,Kopā!A182,"")</f>
        <v/>
      </c>
      <c r="AG182" s="26" t="str">
        <f>_xlfn.IFNA(VLOOKUP(AF182,Kopā!$A$4:$G$203,7,),"")</f>
        <v/>
      </c>
      <c r="AH182" s="26" t="str">
        <f t="shared" si="47"/>
        <v/>
      </c>
      <c r="AI182" s="26" t="e" cm="1">
        <f t="array" ref="AI182">IFERROR(SMALL(IF((COUNTIF($AI$3:AI181, $AH$4:$AH$203)=0)*ISNUMBER($AH$4:$AH$203), $AH$4:$AH$203, "A"), 1),INDEX($AH$4:$AH$203, MATCH(SMALL(IF(ISTEXT($AH$4:$AH$203)*(COUNTIF(AI$3:$AI181,$AH$4:$AH$203)=0), COUNTIF($AH$4:$AH$203, "&lt;"&amp;$AH$4:$AH$203), ""),1),IF(ISTEXT($AH$4:$AH$203), COUNTIF($AH$4:$AH$203, "&lt;"&amp;$AH$4:$AH$203), ""), 0)))</f>
        <v>#NUM!</v>
      </c>
      <c r="AJ182" s="26"/>
      <c r="AK182" s="26"/>
      <c r="AL182" s="26" t="e">
        <f>#REF!</f>
        <v>#REF!</v>
      </c>
      <c r="AM182" s="26"/>
      <c r="AN182" s="26"/>
      <c r="AO182" s="26"/>
      <c r="AP182" s="26"/>
      <c r="AQ182" s="26"/>
      <c r="AR182" s="79" t="str">
        <f>_xlfn.IFNA(VLOOKUP(AM182,Kopā!$A$4:$Q$203,8,),"")</f>
        <v/>
      </c>
      <c r="AS182" s="80" t="str">
        <f>_xlfn.IFNA(VLOOKUP(AM182,Kopā!$A$4:$Q$203,9,),"")</f>
        <v/>
      </c>
      <c r="AT182" s="79" t="str">
        <f>_xlfn.IFNA(VLOOKUP(AM182,Kopā!$A$4:$Q$203,10,),"")</f>
        <v/>
      </c>
      <c r="AU182" s="80" t="str">
        <f>_xlfn.IFNA(VLOOKUP(AM182,Kopā!$A$4:$Q$203,11,),"")</f>
        <v/>
      </c>
      <c r="AV182" s="79" t="str">
        <f>_xlfn.IFNA(VLOOKUP(AM182,Kopā!$A$4:$Q$203,12,),"")</f>
        <v/>
      </c>
      <c r="AW182" s="80" t="str">
        <f>_xlfn.IFNA(VLOOKUP(AM182,Kopā!$A$4:$Q$203,13,),"")</f>
        <v/>
      </c>
      <c r="AX182" s="79" t="str">
        <f>_xlfn.IFNA(VLOOKUP(AM182,Kopā!$A$4:$Q$203,14,),"")</f>
        <v/>
      </c>
      <c r="AY182" s="80" t="str">
        <f>_xlfn.IFNA(VLOOKUP(AM182,Kopā!$A$4:$Q$203,15,),"")</f>
        <v/>
      </c>
      <c r="AZ182" s="26"/>
      <c r="BA182" s="26"/>
      <c r="BB182" s="26"/>
      <c r="BC182" s="26"/>
      <c r="BD182" s="26"/>
      <c r="BE182" s="26" t="e">
        <f>_xlfn.RANK.EQ(BB182,$BB$4:$BB$93,)+COUNTIF($BB$4:BB182,BB182)-1</f>
        <v>#N/A</v>
      </c>
    </row>
    <row r="183" spans="1:57" x14ac:dyDescent="0.25">
      <c r="A183" s="4"/>
      <c r="B183" s="4"/>
      <c r="C183" s="4"/>
      <c r="D183" s="4"/>
      <c r="E183" s="37"/>
      <c r="F183" s="37"/>
      <c r="G183" s="37"/>
      <c r="H183" s="37"/>
      <c r="I183" s="37"/>
      <c r="J183" s="37"/>
      <c r="K183" s="37"/>
      <c r="L183" s="37"/>
      <c r="M183" s="4"/>
      <c r="N183" s="4"/>
      <c r="O183" s="36"/>
      <c r="P183" s="4"/>
      <c r="Q183" s="4"/>
      <c r="AD183" s="26">
        <v>182</v>
      </c>
      <c r="AE183" s="26"/>
      <c r="AF183" s="26" t="str">
        <f>IF(Kopā!F183=$R$3,Kopā!A183,"")</f>
        <v/>
      </c>
      <c r="AG183" s="26" t="str">
        <f>_xlfn.IFNA(VLOOKUP(AF183,Kopā!$A$4:$G$203,7,),"")</f>
        <v/>
      </c>
      <c r="AH183" s="26" t="str">
        <f t="shared" si="47"/>
        <v/>
      </c>
      <c r="AI183" s="26" t="e" cm="1">
        <f t="array" ref="AI183">IFERROR(SMALL(IF((COUNTIF($AI$3:AI182, $AH$4:$AH$203)=0)*ISNUMBER($AH$4:$AH$203), $AH$4:$AH$203, "A"), 1),INDEX($AH$4:$AH$203, MATCH(SMALL(IF(ISTEXT($AH$4:$AH$203)*(COUNTIF(AI$3:$AI182,$AH$4:$AH$203)=0), COUNTIF($AH$4:$AH$203, "&lt;"&amp;$AH$4:$AH$203), ""),1),IF(ISTEXT($AH$4:$AH$203), COUNTIF($AH$4:$AH$203, "&lt;"&amp;$AH$4:$AH$203), ""), 0)))</f>
        <v>#NUM!</v>
      </c>
      <c r="AJ183" s="26"/>
      <c r="AK183" s="26"/>
      <c r="AL183" s="26" t="e">
        <f>#REF!</f>
        <v>#REF!</v>
      </c>
      <c r="AM183" s="26"/>
      <c r="AN183" s="26"/>
      <c r="AO183" s="26"/>
      <c r="AP183" s="26"/>
      <c r="AQ183" s="26"/>
      <c r="AR183" s="79" t="str">
        <f>_xlfn.IFNA(VLOOKUP(AM183,Kopā!$A$4:$Q$203,8,),"")</f>
        <v/>
      </c>
      <c r="AS183" s="80" t="str">
        <f>_xlfn.IFNA(VLOOKUP(AM183,Kopā!$A$4:$Q$203,9,),"")</f>
        <v/>
      </c>
      <c r="AT183" s="79" t="str">
        <f>_xlfn.IFNA(VLOOKUP(AM183,Kopā!$A$4:$Q$203,10,),"")</f>
        <v/>
      </c>
      <c r="AU183" s="80" t="str">
        <f>_xlfn.IFNA(VLOOKUP(AM183,Kopā!$A$4:$Q$203,11,),"")</f>
        <v/>
      </c>
      <c r="AV183" s="79" t="str">
        <f>_xlfn.IFNA(VLOOKUP(AM183,Kopā!$A$4:$Q$203,12,),"")</f>
        <v/>
      </c>
      <c r="AW183" s="80" t="str">
        <f>_xlfn.IFNA(VLOOKUP(AM183,Kopā!$A$4:$Q$203,13,),"")</f>
        <v/>
      </c>
      <c r="AX183" s="79" t="str">
        <f>_xlfn.IFNA(VLOOKUP(AM183,Kopā!$A$4:$Q$203,14,),"")</f>
        <v/>
      </c>
      <c r="AY183" s="80" t="str">
        <f>_xlfn.IFNA(VLOOKUP(AM183,Kopā!$A$4:$Q$203,15,),"")</f>
        <v/>
      </c>
      <c r="AZ183" s="26"/>
      <c r="BA183" s="26"/>
      <c r="BB183" s="26"/>
      <c r="BC183" s="26"/>
      <c r="BD183" s="26"/>
      <c r="BE183" s="26" t="e">
        <f>_xlfn.RANK.EQ(BB183,$BB$4:$BB$93,)+COUNTIF($BB$4:BB183,BB183)-1</f>
        <v>#N/A</v>
      </c>
    </row>
    <row r="184" spans="1:57" x14ac:dyDescent="0.25">
      <c r="A184" s="4"/>
      <c r="B184" s="4"/>
      <c r="C184" s="4"/>
      <c r="D184" s="4"/>
      <c r="E184" s="37"/>
      <c r="F184" s="37"/>
      <c r="G184" s="37"/>
      <c r="H184" s="37"/>
      <c r="I184" s="37"/>
      <c r="J184" s="37"/>
      <c r="K184" s="37"/>
      <c r="L184" s="37"/>
      <c r="M184" s="4"/>
      <c r="N184" s="4"/>
      <c r="O184" s="36"/>
      <c r="P184" s="4"/>
      <c r="Q184" s="4"/>
      <c r="AD184" s="26">
        <v>183</v>
      </c>
      <c r="AE184" s="26"/>
      <c r="AF184" s="26" t="str">
        <f>IF(Kopā!F184=$R$3,Kopā!A184,"")</f>
        <v/>
      </c>
      <c r="AG184" s="26" t="str">
        <f>_xlfn.IFNA(VLOOKUP(AF184,Kopā!$A$4:$G$203,7,),"")</f>
        <v/>
      </c>
      <c r="AH184" s="26" t="str">
        <f t="shared" si="47"/>
        <v/>
      </c>
      <c r="AI184" s="26" t="e" cm="1">
        <f t="array" ref="AI184">IFERROR(SMALL(IF((COUNTIF($AI$3:AI183, $AH$4:$AH$203)=0)*ISNUMBER($AH$4:$AH$203), $AH$4:$AH$203, "A"), 1),INDEX($AH$4:$AH$203, MATCH(SMALL(IF(ISTEXT($AH$4:$AH$203)*(COUNTIF(AI$3:$AI183,$AH$4:$AH$203)=0), COUNTIF($AH$4:$AH$203, "&lt;"&amp;$AH$4:$AH$203), ""),1),IF(ISTEXT($AH$4:$AH$203), COUNTIF($AH$4:$AH$203, "&lt;"&amp;$AH$4:$AH$203), ""), 0)))</f>
        <v>#NUM!</v>
      </c>
      <c r="AJ184" s="26"/>
      <c r="AK184" s="26"/>
      <c r="AL184" s="26" t="e">
        <f>#REF!</f>
        <v>#REF!</v>
      </c>
      <c r="AM184" s="26"/>
      <c r="AN184" s="26"/>
      <c r="AO184" s="26"/>
      <c r="AP184" s="26"/>
      <c r="AQ184" s="26"/>
      <c r="AR184" s="79" t="str">
        <f>_xlfn.IFNA(VLOOKUP(AM184,Kopā!$A$4:$Q$203,8,),"")</f>
        <v/>
      </c>
      <c r="AS184" s="80" t="str">
        <f>_xlfn.IFNA(VLOOKUP(AM184,Kopā!$A$4:$Q$203,9,),"")</f>
        <v/>
      </c>
      <c r="AT184" s="79" t="str">
        <f>_xlfn.IFNA(VLOOKUP(AM184,Kopā!$A$4:$Q$203,10,),"")</f>
        <v/>
      </c>
      <c r="AU184" s="80" t="str">
        <f>_xlfn.IFNA(VLOOKUP(AM184,Kopā!$A$4:$Q$203,11,),"")</f>
        <v/>
      </c>
      <c r="AV184" s="79" t="str">
        <f>_xlfn.IFNA(VLOOKUP(AM184,Kopā!$A$4:$Q$203,12,),"")</f>
        <v/>
      </c>
      <c r="AW184" s="80" t="str">
        <f>_xlfn.IFNA(VLOOKUP(AM184,Kopā!$A$4:$Q$203,13,),"")</f>
        <v/>
      </c>
      <c r="AX184" s="79" t="str">
        <f>_xlfn.IFNA(VLOOKUP(AM184,Kopā!$A$4:$Q$203,14,),"")</f>
        <v/>
      </c>
      <c r="AY184" s="80" t="str">
        <f>_xlfn.IFNA(VLOOKUP(AM184,Kopā!$A$4:$Q$203,15,),"")</f>
        <v/>
      </c>
      <c r="AZ184" s="26"/>
      <c r="BA184" s="26"/>
      <c r="BB184" s="26"/>
      <c r="BC184" s="26"/>
      <c r="BD184" s="26"/>
      <c r="BE184" s="26" t="e">
        <f>_xlfn.RANK.EQ(BB184,$BB$4:$BB$93,)+COUNTIF($BB$4:BB184,BB184)-1</f>
        <v>#N/A</v>
      </c>
    </row>
    <row r="185" spans="1:57" x14ac:dyDescent="0.25">
      <c r="A185" s="4"/>
      <c r="B185" s="4"/>
      <c r="C185" s="4"/>
      <c r="D185" s="4"/>
      <c r="E185" s="37"/>
      <c r="F185" s="37"/>
      <c r="G185" s="37"/>
      <c r="H185" s="37"/>
      <c r="I185" s="37"/>
      <c r="J185" s="37"/>
      <c r="K185" s="37"/>
      <c r="L185" s="37"/>
      <c r="M185" s="4"/>
      <c r="N185" s="4"/>
      <c r="O185" s="36"/>
      <c r="P185" s="4"/>
      <c r="Q185" s="4"/>
      <c r="AD185" s="26">
        <v>184</v>
      </c>
      <c r="AE185" s="26"/>
      <c r="AF185" s="26" t="str">
        <f>IF(Kopā!F185=$R$3,Kopā!A185,"")</f>
        <v/>
      </c>
      <c r="AG185" s="26" t="str">
        <f>_xlfn.IFNA(VLOOKUP(AF185,Kopā!$A$4:$G$203,7,),"")</f>
        <v/>
      </c>
      <c r="AH185" s="26" t="str">
        <f t="shared" si="47"/>
        <v/>
      </c>
      <c r="AI185" s="26" t="e" cm="1">
        <f t="array" ref="AI185">IFERROR(SMALL(IF((COUNTIF($AI$3:AI184, $AH$4:$AH$203)=0)*ISNUMBER($AH$4:$AH$203), $AH$4:$AH$203, "A"), 1),INDEX($AH$4:$AH$203, MATCH(SMALL(IF(ISTEXT($AH$4:$AH$203)*(COUNTIF(AI$3:$AI184,$AH$4:$AH$203)=0), COUNTIF($AH$4:$AH$203, "&lt;"&amp;$AH$4:$AH$203), ""),1),IF(ISTEXT($AH$4:$AH$203), COUNTIF($AH$4:$AH$203, "&lt;"&amp;$AH$4:$AH$203), ""), 0)))</f>
        <v>#NUM!</v>
      </c>
      <c r="AJ185" s="26"/>
      <c r="AK185" s="26"/>
      <c r="AL185" s="26" t="e">
        <f>#REF!</f>
        <v>#REF!</v>
      </c>
      <c r="AM185" s="26"/>
      <c r="AN185" s="26"/>
      <c r="AO185" s="26"/>
      <c r="AP185" s="26"/>
      <c r="AQ185" s="26"/>
      <c r="AR185" s="79" t="str">
        <f>_xlfn.IFNA(VLOOKUP(AM185,Kopā!$A$4:$Q$203,8,),"")</f>
        <v/>
      </c>
      <c r="AS185" s="80" t="str">
        <f>_xlfn.IFNA(VLOOKUP(AM185,Kopā!$A$4:$Q$203,9,),"")</f>
        <v/>
      </c>
      <c r="AT185" s="79" t="str">
        <f>_xlfn.IFNA(VLOOKUP(AM185,Kopā!$A$4:$Q$203,10,),"")</f>
        <v/>
      </c>
      <c r="AU185" s="80" t="str">
        <f>_xlfn.IFNA(VLOOKUP(AM185,Kopā!$A$4:$Q$203,11,),"")</f>
        <v/>
      </c>
      <c r="AV185" s="79" t="str">
        <f>_xlfn.IFNA(VLOOKUP(AM185,Kopā!$A$4:$Q$203,12,),"")</f>
        <v/>
      </c>
      <c r="AW185" s="80" t="str">
        <f>_xlfn.IFNA(VLOOKUP(AM185,Kopā!$A$4:$Q$203,13,),"")</f>
        <v/>
      </c>
      <c r="AX185" s="79" t="str">
        <f>_xlfn.IFNA(VLOOKUP(AM185,Kopā!$A$4:$Q$203,14,),"")</f>
        <v/>
      </c>
      <c r="AY185" s="80" t="str">
        <f>_xlfn.IFNA(VLOOKUP(AM185,Kopā!$A$4:$Q$203,15,),"")</f>
        <v/>
      </c>
      <c r="AZ185" s="26"/>
      <c r="BA185" s="26"/>
      <c r="BB185" s="26"/>
      <c r="BC185" s="26"/>
      <c r="BD185" s="26"/>
      <c r="BE185" s="26" t="e">
        <f>_xlfn.RANK.EQ(BB185,$BB$4:$BB$93,)+COUNTIF($BB$4:BB185,BB185)-1</f>
        <v>#N/A</v>
      </c>
    </row>
    <row r="186" spans="1:57" x14ac:dyDescent="0.25">
      <c r="A186" s="4"/>
      <c r="B186" s="4"/>
      <c r="C186" s="4"/>
      <c r="D186" s="4"/>
      <c r="E186" s="37"/>
      <c r="F186" s="37"/>
      <c r="G186" s="37"/>
      <c r="H186" s="37"/>
      <c r="I186" s="37"/>
      <c r="J186" s="37"/>
      <c r="K186" s="37"/>
      <c r="L186" s="37"/>
      <c r="M186" s="4"/>
      <c r="N186" s="4"/>
      <c r="O186" s="36"/>
      <c r="P186" s="4"/>
      <c r="Q186" s="4"/>
      <c r="AD186" s="26">
        <v>185</v>
      </c>
      <c r="AE186" s="26"/>
      <c r="AF186" s="26" t="str">
        <f>IF(Kopā!F186=$R$3,Kopā!A186,"")</f>
        <v/>
      </c>
      <c r="AG186" s="26" t="str">
        <f>_xlfn.IFNA(VLOOKUP(AF186,Kopā!$A$4:$G$203,7,),"")</f>
        <v/>
      </c>
      <c r="AH186" s="26" t="str">
        <f t="shared" si="47"/>
        <v/>
      </c>
      <c r="AI186" s="26" t="e" cm="1">
        <f t="array" ref="AI186">IFERROR(SMALL(IF((COUNTIF($AI$3:AI185, $AH$4:$AH$203)=0)*ISNUMBER($AH$4:$AH$203), $AH$4:$AH$203, "A"), 1),INDEX($AH$4:$AH$203, MATCH(SMALL(IF(ISTEXT($AH$4:$AH$203)*(COUNTIF(AI$3:$AI185,$AH$4:$AH$203)=0), COUNTIF($AH$4:$AH$203, "&lt;"&amp;$AH$4:$AH$203), ""),1),IF(ISTEXT($AH$4:$AH$203), COUNTIF($AH$4:$AH$203, "&lt;"&amp;$AH$4:$AH$203), ""), 0)))</f>
        <v>#NUM!</v>
      </c>
      <c r="AJ186" s="26"/>
      <c r="AK186" s="26"/>
      <c r="AL186" s="26" t="e">
        <f>#REF!</f>
        <v>#REF!</v>
      </c>
      <c r="AM186" s="26"/>
      <c r="AN186" s="26"/>
      <c r="AO186" s="26"/>
      <c r="AP186" s="26"/>
      <c r="AQ186" s="26"/>
      <c r="AR186" s="79" t="str">
        <f>_xlfn.IFNA(VLOOKUP(AM186,Kopā!$A$4:$Q$203,8,),"")</f>
        <v/>
      </c>
      <c r="AS186" s="80" t="str">
        <f>_xlfn.IFNA(VLOOKUP(AM186,Kopā!$A$4:$Q$203,9,),"")</f>
        <v/>
      </c>
      <c r="AT186" s="79" t="str">
        <f>_xlfn.IFNA(VLOOKUP(AM186,Kopā!$A$4:$Q$203,10,),"")</f>
        <v/>
      </c>
      <c r="AU186" s="80" t="str">
        <f>_xlfn.IFNA(VLOOKUP(AM186,Kopā!$A$4:$Q$203,11,),"")</f>
        <v/>
      </c>
      <c r="AV186" s="79" t="str">
        <f>_xlfn.IFNA(VLOOKUP(AM186,Kopā!$A$4:$Q$203,12,),"")</f>
        <v/>
      </c>
      <c r="AW186" s="80" t="str">
        <f>_xlfn.IFNA(VLOOKUP(AM186,Kopā!$A$4:$Q$203,13,),"")</f>
        <v/>
      </c>
      <c r="AX186" s="79" t="str">
        <f>_xlfn.IFNA(VLOOKUP(AM186,Kopā!$A$4:$Q$203,14,),"")</f>
        <v/>
      </c>
      <c r="AY186" s="80" t="str">
        <f>_xlfn.IFNA(VLOOKUP(AM186,Kopā!$A$4:$Q$203,15,),"")</f>
        <v/>
      </c>
      <c r="AZ186" s="26"/>
      <c r="BA186" s="26"/>
      <c r="BB186" s="26"/>
      <c r="BC186" s="26"/>
      <c r="BD186" s="26"/>
      <c r="BE186" s="26" t="e">
        <f>_xlfn.RANK.EQ(BB186,$BB$4:$BB$93,)+COUNTIF($BB$4:BB186,BB186)-1</f>
        <v>#N/A</v>
      </c>
    </row>
    <row r="187" spans="1:57" x14ac:dyDescent="0.25">
      <c r="A187" s="4"/>
      <c r="B187" s="4"/>
      <c r="C187" s="4"/>
      <c r="D187" s="4"/>
      <c r="E187" s="37"/>
      <c r="F187" s="37"/>
      <c r="G187" s="37"/>
      <c r="H187" s="37"/>
      <c r="I187" s="37"/>
      <c r="J187" s="37"/>
      <c r="K187" s="37"/>
      <c r="L187" s="37"/>
      <c r="M187" s="4"/>
      <c r="N187" s="4"/>
      <c r="O187" s="36"/>
      <c r="P187" s="4"/>
      <c r="Q187" s="4"/>
      <c r="AD187" s="26">
        <v>186</v>
      </c>
      <c r="AE187" s="26"/>
      <c r="AF187" s="26" t="str">
        <f>IF(Kopā!F187=$R$3,Kopā!A187,"")</f>
        <v/>
      </c>
      <c r="AG187" s="26" t="str">
        <f>_xlfn.IFNA(VLOOKUP(AF187,Kopā!$A$4:$G$203,7,),"")</f>
        <v/>
      </c>
      <c r="AH187" s="26" t="str">
        <f t="shared" si="47"/>
        <v/>
      </c>
      <c r="AI187" s="26" t="e" cm="1">
        <f t="array" ref="AI187">IFERROR(SMALL(IF((COUNTIF($AI$3:AI186, $AH$4:$AH$203)=0)*ISNUMBER($AH$4:$AH$203), $AH$4:$AH$203, "A"), 1),INDEX($AH$4:$AH$203, MATCH(SMALL(IF(ISTEXT($AH$4:$AH$203)*(COUNTIF(AI$3:$AI186,$AH$4:$AH$203)=0), COUNTIF($AH$4:$AH$203, "&lt;"&amp;$AH$4:$AH$203), ""),1),IF(ISTEXT($AH$4:$AH$203), COUNTIF($AH$4:$AH$203, "&lt;"&amp;$AH$4:$AH$203), ""), 0)))</f>
        <v>#NUM!</v>
      </c>
      <c r="AJ187" s="26"/>
      <c r="AK187" s="26"/>
      <c r="AL187" s="26" t="e">
        <f>#REF!</f>
        <v>#REF!</v>
      </c>
      <c r="AM187" s="26"/>
      <c r="AN187" s="26"/>
      <c r="AO187" s="26"/>
      <c r="AP187" s="26"/>
      <c r="AQ187" s="26"/>
      <c r="AR187" s="79" t="str">
        <f>_xlfn.IFNA(VLOOKUP(AM187,Kopā!$A$4:$Q$203,8,),"")</f>
        <v/>
      </c>
      <c r="AS187" s="80" t="str">
        <f>_xlfn.IFNA(VLOOKUP(AM187,Kopā!$A$4:$Q$203,9,),"")</f>
        <v/>
      </c>
      <c r="AT187" s="79" t="str">
        <f>_xlfn.IFNA(VLOOKUP(AM187,Kopā!$A$4:$Q$203,10,),"")</f>
        <v/>
      </c>
      <c r="AU187" s="80" t="str">
        <f>_xlfn.IFNA(VLOOKUP(AM187,Kopā!$A$4:$Q$203,11,),"")</f>
        <v/>
      </c>
      <c r="AV187" s="79" t="str">
        <f>_xlfn.IFNA(VLOOKUP(AM187,Kopā!$A$4:$Q$203,12,),"")</f>
        <v/>
      </c>
      <c r="AW187" s="80" t="str">
        <f>_xlfn.IFNA(VLOOKUP(AM187,Kopā!$A$4:$Q$203,13,),"")</f>
        <v/>
      </c>
      <c r="AX187" s="79" t="str">
        <f>_xlfn.IFNA(VLOOKUP(AM187,Kopā!$A$4:$Q$203,14,),"")</f>
        <v/>
      </c>
      <c r="AY187" s="80" t="str">
        <f>_xlfn.IFNA(VLOOKUP(AM187,Kopā!$A$4:$Q$203,15,),"")</f>
        <v/>
      </c>
      <c r="AZ187" s="26"/>
      <c r="BA187" s="26"/>
      <c r="BB187" s="26"/>
      <c r="BC187" s="26"/>
      <c r="BD187" s="26"/>
      <c r="BE187" s="26" t="e">
        <f>_xlfn.RANK.EQ(BB187,$BB$4:$BB$93,)+COUNTIF($BB$4:BB187,BB187)-1</f>
        <v>#N/A</v>
      </c>
    </row>
    <row r="188" spans="1:57" x14ac:dyDescent="0.25">
      <c r="A188" s="4"/>
      <c r="B188" s="4"/>
      <c r="C188" s="4"/>
      <c r="D188" s="4"/>
      <c r="E188" s="37"/>
      <c r="F188" s="37"/>
      <c r="G188" s="37"/>
      <c r="H188" s="37"/>
      <c r="I188" s="37"/>
      <c r="J188" s="37"/>
      <c r="K188" s="37"/>
      <c r="L188" s="37"/>
      <c r="M188" s="4"/>
      <c r="N188" s="4"/>
      <c r="O188" s="36"/>
      <c r="P188" s="4"/>
      <c r="Q188" s="4"/>
      <c r="AD188" s="26">
        <v>187</v>
      </c>
      <c r="AE188" s="26"/>
      <c r="AF188" s="26" t="str">
        <f>IF(Kopā!F188=$R$3,Kopā!A188,"")</f>
        <v/>
      </c>
      <c r="AG188" s="26" t="str">
        <f>_xlfn.IFNA(VLOOKUP(AF188,Kopā!$A$4:$G$203,7,),"")</f>
        <v/>
      </c>
      <c r="AH188" s="26" t="str">
        <f t="shared" si="47"/>
        <v/>
      </c>
      <c r="AI188" s="26" t="e" cm="1">
        <f t="array" ref="AI188">IFERROR(SMALL(IF((COUNTIF($AI$3:AI187, $AH$4:$AH$203)=0)*ISNUMBER($AH$4:$AH$203), $AH$4:$AH$203, "A"), 1),INDEX($AH$4:$AH$203, MATCH(SMALL(IF(ISTEXT($AH$4:$AH$203)*(COUNTIF(AI$3:$AI187,$AH$4:$AH$203)=0), COUNTIF($AH$4:$AH$203, "&lt;"&amp;$AH$4:$AH$203), ""),1),IF(ISTEXT($AH$4:$AH$203), COUNTIF($AH$4:$AH$203, "&lt;"&amp;$AH$4:$AH$203), ""), 0)))</f>
        <v>#NUM!</v>
      </c>
      <c r="AJ188" s="26"/>
      <c r="AK188" s="26"/>
      <c r="AL188" s="26" t="e">
        <f>#REF!</f>
        <v>#REF!</v>
      </c>
      <c r="AM188" s="26"/>
      <c r="AN188" s="26"/>
      <c r="AO188" s="26"/>
      <c r="AP188" s="26"/>
      <c r="AQ188" s="26"/>
      <c r="AR188" s="79" t="str">
        <f>_xlfn.IFNA(VLOOKUP(AM188,Kopā!$A$4:$Q$203,8,),"")</f>
        <v/>
      </c>
      <c r="AS188" s="80" t="str">
        <f>_xlfn.IFNA(VLOOKUP(AM188,Kopā!$A$4:$Q$203,9,),"")</f>
        <v/>
      </c>
      <c r="AT188" s="79" t="str">
        <f>_xlfn.IFNA(VLOOKUP(AM188,Kopā!$A$4:$Q$203,10,),"")</f>
        <v/>
      </c>
      <c r="AU188" s="80" t="str">
        <f>_xlfn.IFNA(VLOOKUP(AM188,Kopā!$A$4:$Q$203,11,),"")</f>
        <v/>
      </c>
      <c r="AV188" s="79" t="str">
        <f>_xlfn.IFNA(VLOOKUP(AM188,Kopā!$A$4:$Q$203,12,),"")</f>
        <v/>
      </c>
      <c r="AW188" s="80" t="str">
        <f>_xlfn.IFNA(VLOOKUP(AM188,Kopā!$A$4:$Q$203,13,),"")</f>
        <v/>
      </c>
      <c r="AX188" s="79" t="str">
        <f>_xlfn.IFNA(VLOOKUP(AM188,Kopā!$A$4:$Q$203,14,),"")</f>
        <v/>
      </c>
      <c r="AY188" s="80" t="str">
        <f>_xlfn.IFNA(VLOOKUP(AM188,Kopā!$A$4:$Q$203,15,),"")</f>
        <v/>
      </c>
      <c r="AZ188" s="26"/>
      <c r="BA188" s="26"/>
      <c r="BB188" s="26"/>
      <c r="BC188" s="26"/>
      <c r="BD188" s="26"/>
      <c r="BE188" s="26" t="e">
        <f>_xlfn.RANK.EQ(BB188,$BB$4:$BB$93,)+COUNTIF($BB$4:BB188,BB188)-1</f>
        <v>#N/A</v>
      </c>
    </row>
    <row r="189" spans="1:57" x14ac:dyDescent="0.25">
      <c r="A189" s="4"/>
      <c r="B189" s="4"/>
      <c r="C189" s="4"/>
      <c r="D189" s="4"/>
      <c r="E189" s="37"/>
      <c r="F189" s="37"/>
      <c r="G189" s="37"/>
      <c r="H189" s="37"/>
      <c r="I189" s="37"/>
      <c r="J189" s="37"/>
      <c r="K189" s="37"/>
      <c r="L189" s="37"/>
      <c r="M189" s="4"/>
      <c r="N189" s="4"/>
      <c r="O189" s="36"/>
      <c r="P189" s="4"/>
      <c r="Q189" s="4"/>
      <c r="AD189" s="26">
        <v>188</v>
      </c>
      <c r="AE189" s="26"/>
      <c r="AF189" s="26" t="str">
        <f>IF(Kopā!F189=$R$3,Kopā!A189,"")</f>
        <v/>
      </c>
      <c r="AG189" s="26" t="str">
        <f>_xlfn.IFNA(VLOOKUP(AF189,Kopā!$A$4:$G$203,7,),"")</f>
        <v/>
      </c>
      <c r="AH189" s="26" t="str">
        <f t="shared" si="47"/>
        <v/>
      </c>
      <c r="AI189" s="26" t="e" cm="1">
        <f t="array" ref="AI189">IFERROR(SMALL(IF((COUNTIF($AI$3:AI188, $AH$4:$AH$203)=0)*ISNUMBER($AH$4:$AH$203), $AH$4:$AH$203, "A"), 1),INDEX($AH$4:$AH$203, MATCH(SMALL(IF(ISTEXT($AH$4:$AH$203)*(COUNTIF(AI$3:$AI188,$AH$4:$AH$203)=0), COUNTIF($AH$4:$AH$203, "&lt;"&amp;$AH$4:$AH$203), ""),1),IF(ISTEXT($AH$4:$AH$203), COUNTIF($AH$4:$AH$203, "&lt;"&amp;$AH$4:$AH$203), ""), 0)))</f>
        <v>#NUM!</v>
      </c>
      <c r="AJ189" s="26"/>
      <c r="AK189" s="26"/>
      <c r="AL189" s="26" t="e">
        <f>#REF!</f>
        <v>#REF!</v>
      </c>
      <c r="AM189" s="26"/>
      <c r="AN189" s="26"/>
      <c r="AO189" s="26"/>
      <c r="AP189" s="26"/>
      <c r="AQ189" s="26"/>
      <c r="AR189" s="79" t="str">
        <f>_xlfn.IFNA(VLOOKUP(AM189,Kopā!$A$4:$Q$203,8,),"")</f>
        <v/>
      </c>
      <c r="AS189" s="80" t="str">
        <f>_xlfn.IFNA(VLOOKUP(AM189,Kopā!$A$4:$Q$203,9,),"")</f>
        <v/>
      </c>
      <c r="AT189" s="79" t="str">
        <f>_xlfn.IFNA(VLOOKUP(AM189,Kopā!$A$4:$Q$203,10,),"")</f>
        <v/>
      </c>
      <c r="AU189" s="80" t="str">
        <f>_xlfn.IFNA(VLOOKUP(AM189,Kopā!$A$4:$Q$203,11,),"")</f>
        <v/>
      </c>
      <c r="AV189" s="79" t="str">
        <f>_xlfn.IFNA(VLOOKUP(AM189,Kopā!$A$4:$Q$203,12,),"")</f>
        <v/>
      </c>
      <c r="AW189" s="80" t="str">
        <f>_xlfn.IFNA(VLOOKUP(AM189,Kopā!$A$4:$Q$203,13,),"")</f>
        <v/>
      </c>
      <c r="AX189" s="79" t="str">
        <f>_xlfn.IFNA(VLOOKUP(AM189,Kopā!$A$4:$Q$203,14,),"")</f>
        <v/>
      </c>
      <c r="AY189" s="80" t="str">
        <f>_xlfn.IFNA(VLOOKUP(AM189,Kopā!$A$4:$Q$203,15,),"")</f>
        <v/>
      </c>
      <c r="AZ189" s="26"/>
      <c r="BA189" s="26"/>
      <c r="BB189" s="26"/>
      <c r="BC189" s="26"/>
      <c r="BD189" s="26"/>
      <c r="BE189" s="26" t="e">
        <f>_xlfn.RANK.EQ(BB189,$BB$4:$BB$93,)+COUNTIF($BB$4:BB189,BB189)-1</f>
        <v>#N/A</v>
      </c>
    </row>
    <row r="190" spans="1:57" x14ac:dyDescent="0.25">
      <c r="A190" s="4"/>
      <c r="B190" s="4"/>
      <c r="C190" s="4"/>
      <c r="D190" s="4"/>
      <c r="E190" s="37"/>
      <c r="F190" s="37"/>
      <c r="G190" s="37"/>
      <c r="H190" s="37"/>
      <c r="I190" s="37"/>
      <c r="J190" s="37"/>
      <c r="K190" s="37"/>
      <c r="L190" s="37"/>
      <c r="M190" s="4"/>
      <c r="N190" s="4"/>
      <c r="O190" s="36"/>
      <c r="P190" s="4"/>
      <c r="Q190" s="4"/>
      <c r="AD190" s="26">
        <v>189</v>
      </c>
      <c r="AE190" s="26"/>
      <c r="AF190" s="26" t="str">
        <f>IF(Kopā!F190=$R$3,Kopā!A190,"")</f>
        <v/>
      </c>
      <c r="AG190" s="26" t="str">
        <f>_xlfn.IFNA(VLOOKUP(AF190,Kopā!$A$4:$G$203,7,),"")</f>
        <v/>
      </c>
      <c r="AH190" s="26" t="str">
        <f t="shared" si="47"/>
        <v/>
      </c>
      <c r="AI190" s="26" t="e" cm="1">
        <f t="array" ref="AI190">IFERROR(SMALL(IF((COUNTIF($AI$3:AI189, $AH$4:$AH$203)=0)*ISNUMBER($AH$4:$AH$203), $AH$4:$AH$203, "A"), 1),INDEX($AH$4:$AH$203, MATCH(SMALL(IF(ISTEXT($AH$4:$AH$203)*(COUNTIF(AI$3:$AI189,$AH$4:$AH$203)=0), COUNTIF($AH$4:$AH$203, "&lt;"&amp;$AH$4:$AH$203), ""),1),IF(ISTEXT($AH$4:$AH$203), COUNTIF($AH$4:$AH$203, "&lt;"&amp;$AH$4:$AH$203), ""), 0)))</f>
        <v>#NUM!</v>
      </c>
      <c r="AJ190" s="26"/>
      <c r="AK190" s="26"/>
      <c r="AL190" s="26" t="e">
        <f>#REF!</f>
        <v>#REF!</v>
      </c>
      <c r="AM190" s="26"/>
      <c r="AN190" s="26"/>
      <c r="AO190" s="26"/>
      <c r="AP190" s="26"/>
      <c r="AQ190" s="26"/>
      <c r="AR190" s="79" t="str">
        <f>_xlfn.IFNA(VLOOKUP(AM190,Kopā!$A$4:$Q$203,8,),"")</f>
        <v/>
      </c>
      <c r="AS190" s="80" t="str">
        <f>_xlfn.IFNA(VLOOKUP(AM190,Kopā!$A$4:$Q$203,9,),"")</f>
        <v/>
      </c>
      <c r="AT190" s="79" t="str">
        <f>_xlfn.IFNA(VLOOKUP(AM190,Kopā!$A$4:$Q$203,10,),"")</f>
        <v/>
      </c>
      <c r="AU190" s="80" t="str">
        <f>_xlfn.IFNA(VLOOKUP(AM190,Kopā!$A$4:$Q$203,11,),"")</f>
        <v/>
      </c>
      <c r="AV190" s="79" t="str">
        <f>_xlfn.IFNA(VLOOKUP(AM190,Kopā!$A$4:$Q$203,12,),"")</f>
        <v/>
      </c>
      <c r="AW190" s="80" t="str">
        <f>_xlfn.IFNA(VLOOKUP(AM190,Kopā!$A$4:$Q$203,13,),"")</f>
        <v/>
      </c>
      <c r="AX190" s="79" t="str">
        <f>_xlfn.IFNA(VLOOKUP(AM190,Kopā!$A$4:$Q$203,14,),"")</f>
        <v/>
      </c>
      <c r="AY190" s="80" t="str">
        <f>_xlfn.IFNA(VLOOKUP(AM190,Kopā!$A$4:$Q$203,15,),"")</f>
        <v/>
      </c>
      <c r="AZ190" s="26"/>
      <c r="BA190" s="26"/>
      <c r="BB190" s="26"/>
      <c r="BC190" s="26"/>
      <c r="BD190" s="26"/>
      <c r="BE190" s="26" t="e">
        <f>_xlfn.RANK.EQ(BB190,$BB$4:$BB$93,)+COUNTIF($BB$4:BB190,BB190)-1</f>
        <v>#N/A</v>
      </c>
    </row>
    <row r="191" spans="1:57" x14ac:dyDescent="0.25">
      <c r="A191" s="4"/>
      <c r="B191" s="4"/>
      <c r="C191" s="4"/>
      <c r="D191" s="4"/>
      <c r="E191" s="37"/>
      <c r="F191" s="37"/>
      <c r="G191" s="37"/>
      <c r="H191" s="37"/>
      <c r="I191" s="37"/>
      <c r="J191" s="37"/>
      <c r="K191" s="37"/>
      <c r="L191" s="37"/>
      <c r="M191" s="4"/>
      <c r="N191" s="4"/>
      <c r="O191" s="36"/>
      <c r="P191" s="4"/>
      <c r="Q191" s="4"/>
      <c r="AD191" s="26">
        <v>190</v>
      </c>
      <c r="AE191" s="26"/>
      <c r="AF191" s="26" t="str">
        <f>IF(Kopā!F191=$R$3,Kopā!A191,"")</f>
        <v/>
      </c>
      <c r="AG191" s="26" t="str">
        <f>_xlfn.IFNA(VLOOKUP(AF191,Kopā!$A$4:$G$203,7,),"")</f>
        <v/>
      </c>
      <c r="AH191" s="26" t="str">
        <f t="shared" si="47"/>
        <v/>
      </c>
      <c r="AI191" s="26" t="e" cm="1">
        <f t="array" ref="AI191">IFERROR(SMALL(IF((COUNTIF($AI$3:AI190, $AH$4:$AH$203)=0)*ISNUMBER($AH$4:$AH$203), $AH$4:$AH$203, "A"), 1),INDEX($AH$4:$AH$203, MATCH(SMALL(IF(ISTEXT($AH$4:$AH$203)*(COUNTIF(AI$3:$AI190,$AH$4:$AH$203)=0), COUNTIF($AH$4:$AH$203, "&lt;"&amp;$AH$4:$AH$203), ""),1),IF(ISTEXT($AH$4:$AH$203), COUNTIF($AH$4:$AH$203, "&lt;"&amp;$AH$4:$AH$203), ""), 0)))</f>
        <v>#NUM!</v>
      </c>
      <c r="AJ191" s="26"/>
      <c r="AK191" s="26"/>
      <c r="AL191" s="26" t="e">
        <f>#REF!</f>
        <v>#REF!</v>
      </c>
      <c r="AM191" s="26"/>
      <c r="AN191" s="26"/>
      <c r="AO191" s="26"/>
      <c r="AP191" s="26"/>
      <c r="AQ191" s="26"/>
      <c r="AR191" s="79" t="str">
        <f>_xlfn.IFNA(VLOOKUP(AM191,Kopā!$A$4:$Q$203,8,),"")</f>
        <v/>
      </c>
      <c r="AS191" s="80" t="str">
        <f>_xlfn.IFNA(VLOOKUP(AM191,Kopā!$A$4:$Q$203,9,),"")</f>
        <v/>
      </c>
      <c r="AT191" s="79" t="str">
        <f>_xlfn.IFNA(VLOOKUP(AM191,Kopā!$A$4:$Q$203,10,),"")</f>
        <v/>
      </c>
      <c r="AU191" s="80" t="str">
        <f>_xlfn.IFNA(VLOOKUP(AM191,Kopā!$A$4:$Q$203,11,),"")</f>
        <v/>
      </c>
      <c r="AV191" s="79" t="str">
        <f>_xlfn.IFNA(VLOOKUP(AM191,Kopā!$A$4:$Q$203,12,),"")</f>
        <v/>
      </c>
      <c r="AW191" s="80" t="str">
        <f>_xlfn.IFNA(VLOOKUP(AM191,Kopā!$A$4:$Q$203,13,),"")</f>
        <v/>
      </c>
      <c r="AX191" s="79" t="str">
        <f>_xlfn.IFNA(VLOOKUP(AM191,Kopā!$A$4:$Q$203,14,),"")</f>
        <v/>
      </c>
      <c r="AY191" s="80" t="str">
        <f>_xlfn.IFNA(VLOOKUP(AM191,Kopā!$A$4:$Q$203,15,),"")</f>
        <v/>
      </c>
      <c r="AZ191" s="26"/>
      <c r="BA191" s="26"/>
      <c r="BB191" s="26"/>
      <c r="BC191" s="26"/>
      <c r="BD191" s="26"/>
      <c r="BE191" s="26" t="e">
        <f>_xlfn.RANK.EQ(BB191,$BB$4:$BB$93,)+COUNTIF($BB$4:BB191,BB191)-1</f>
        <v>#N/A</v>
      </c>
    </row>
    <row r="192" spans="1:57" x14ac:dyDescent="0.25">
      <c r="A192" s="4"/>
      <c r="B192" s="4"/>
      <c r="C192" s="4"/>
      <c r="D192" s="4"/>
      <c r="E192" s="37"/>
      <c r="F192" s="37"/>
      <c r="G192" s="37"/>
      <c r="H192" s="37"/>
      <c r="I192" s="37"/>
      <c r="J192" s="37"/>
      <c r="K192" s="37"/>
      <c r="L192" s="37"/>
      <c r="M192" s="4"/>
      <c r="N192" s="4"/>
      <c r="O192" s="36"/>
      <c r="P192" s="4"/>
      <c r="Q192" s="4"/>
      <c r="AD192" s="26">
        <v>191</v>
      </c>
      <c r="AE192" s="26"/>
      <c r="AF192" s="26" t="str">
        <f>IF(Kopā!F192=$R$3,Kopā!A192,"")</f>
        <v/>
      </c>
      <c r="AG192" s="26" t="str">
        <f>_xlfn.IFNA(VLOOKUP(AF192,Kopā!$A$4:$G$203,7,),"")</f>
        <v/>
      </c>
      <c r="AH192" s="26" t="str">
        <f t="shared" si="47"/>
        <v/>
      </c>
      <c r="AI192" s="26" t="e" cm="1">
        <f t="array" ref="AI192">IFERROR(SMALL(IF((COUNTIF($AI$3:AI191, $AH$4:$AH$203)=0)*ISNUMBER($AH$4:$AH$203), $AH$4:$AH$203, "A"), 1),INDEX($AH$4:$AH$203, MATCH(SMALL(IF(ISTEXT($AH$4:$AH$203)*(COUNTIF(AI$3:$AI191,$AH$4:$AH$203)=0), COUNTIF($AH$4:$AH$203, "&lt;"&amp;$AH$4:$AH$203), ""),1),IF(ISTEXT($AH$4:$AH$203), COUNTIF($AH$4:$AH$203, "&lt;"&amp;$AH$4:$AH$203), ""), 0)))</f>
        <v>#NUM!</v>
      </c>
      <c r="AJ192" s="26"/>
      <c r="AK192" s="26"/>
      <c r="AL192" s="26" t="e">
        <f>#REF!</f>
        <v>#REF!</v>
      </c>
      <c r="AM192" s="26"/>
      <c r="AN192" s="26"/>
      <c r="AO192" s="26"/>
      <c r="AP192" s="26"/>
      <c r="AQ192" s="26"/>
      <c r="AR192" s="79" t="str">
        <f>_xlfn.IFNA(VLOOKUP(AM192,Kopā!$A$4:$Q$203,8,),"")</f>
        <v/>
      </c>
      <c r="AS192" s="80" t="str">
        <f>_xlfn.IFNA(VLOOKUP(AM192,Kopā!$A$4:$Q$203,9,),"")</f>
        <v/>
      </c>
      <c r="AT192" s="79" t="str">
        <f>_xlfn.IFNA(VLOOKUP(AM192,Kopā!$A$4:$Q$203,10,),"")</f>
        <v/>
      </c>
      <c r="AU192" s="80" t="str">
        <f>_xlfn.IFNA(VLOOKUP(AM192,Kopā!$A$4:$Q$203,11,),"")</f>
        <v/>
      </c>
      <c r="AV192" s="79" t="str">
        <f>_xlfn.IFNA(VLOOKUP(AM192,Kopā!$A$4:$Q$203,12,),"")</f>
        <v/>
      </c>
      <c r="AW192" s="80" t="str">
        <f>_xlfn.IFNA(VLOOKUP(AM192,Kopā!$A$4:$Q$203,13,),"")</f>
        <v/>
      </c>
      <c r="AX192" s="79" t="str">
        <f>_xlfn.IFNA(VLOOKUP(AM192,Kopā!$A$4:$Q$203,14,),"")</f>
        <v/>
      </c>
      <c r="AY192" s="80" t="str">
        <f>_xlfn.IFNA(VLOOKUP(AM192,Kopā!$A$4:$Q$203,15,),"")</f>
        <v/>
      </c>
      <c r="AZ192" s="26"/>
      <c r="BA192" s="26"/>
      <c r="BB192" s="26"/>
      <c r="BC192" s="26"/>
      <c r="BD192" s="26"/>
      <c r="BE192" s="26" t="e">
        <f>_xlfn.RANK.EQ(BB192,$BB$4:$BB$93,)+COUNTIF($BB$4:BB192,BB192)-1</f>
        <v>#N/A</v>
      </c>
    </row>
    <row r="193" spans="1:57" x14ac:dyDescent="0.25">
      <c r="A193" s="4"/>
      <c r="B193" s="4"/>
      <c r="C193" s="4"/>
      <c r="D193" s="4"/>
      <c r="E193" s="37"/>
      <c r="F193" s="37"/>
      <c r="G193" s="37"/>
      <c r="H193" s="37"/>
      <c r="I193" s="37"/>
      <c r="J193" s="37"/>
      <c r="K193" s="37"/>
      <c r="L193" s="37"/>
      <c r="M193" s="4"/>
      <c r="N193" s="4"/>
      <c r="O193" s="36"/>
      <c r="P193" s="4"/>
      <c r="Q193" s="4"/>
      <c r="AD193" s="26">
        <v>192</v>
      </c>
      <c r="AE193" s="26"/>
      <c r="AF193" s="26" t="str">
        <f>IF(Kopā!F193=$R$3,Kopā!A193,"")</f>
        <v/>
      </c>
      <c r="AG193" s="26" t="str">
        <f>_xlfn.IFNA(VLOOKUP(AF193,Kopā!$A$4:$G$203,7,),"")</f>
        <v/>
      </c>
      <c r="AH193" s="26" t="str">
        <f t="shared" si="47"/>
        <v/>
      </c>
      <c r="AI193" s="26" t="e" cm="1">
        <f t="array" ref="AI193">IFERROR(SMALL(IF((COUNTIF($AI$3:AI192, $AH$4:$AH$203)=0)*ISNUMBER($AH$4:$AH$203), $AH$4:$AH$203, "A"), 1),INDEX($AH$4:$AH$203, MATCH(SMALL(IF(ISTEXT($AH$4:$AH$203)*(COUNTIF(AI$3:$AI192,$AH$4:$AH$203)=0), COUNTIF($AH$4:$AH$203, "&lt;"&amp;$AH$4:$AH$203), ""),1),IF(ISTEXT($AH$4:$AH$203), COUNTIF($AH$4:$AH$203, "&lt;"&amp;$AH$4:$AH$203), ""), 0)))</f>
        <v>#NUM!</v>
      </c>
      <c r="AJ193" s="26"/>
      <c r="AK193" s="26"/>
      <c r="AL193" s="26" t="e">
        <f>#REF!</f>
        <v>#REF!</v>
      </c>
      <c r="AM193" s="26"/>
      <c r="AN193" s="26"/>
      <c r="AO193" s="26"/>
      <c r="AP193" s="26"/>
      <c r="AQ193" s="26"/>
      <c r="AR193" s="79" t="str">
        <f>_xlfn.IFNA(VLOOKUP(AM193,Kopā!$A$4:$Q$203,8,),"")</f>
        <v/>
      </c>
      <c r="AS193" s="80" t="str">
        <f>_xlfn.IFNA(VLOOKUP(AM193,Kopā!$A$4:$Q$203,9,),"")</f>
        <v/>
      </c>
      <c r="AT193" s="79" t="str">
        <f>_xlfn.IFNA(VLOOKUP(AM193,Kopā!$A$4:$Q$203,10,),"")</f>
        <v/>
      </c>
      <c r="AU193" s="80" t="str">
        <f>_xlfn.IFNA(VLOOKUP(AM193,Kopā!$A$4:$Q$203,11,),"")</f>
        <v/>
      </c>
      <c r="AV193" s="79" t="str">
        <f>_xlfn.IFNA(VLOOKUP(AM193,Kopā!$A$4:$Q$203,12,),"")</f>
        <v/>
      </c>
      <c r="AW193" s="80" t="str">
        <f>_xlfn.IFNA(VLOOKUP(AM193,Kopā!$A$4:$Q$203,13,),"")</f>
        <v/>
      </c>
      <c r="AX193" s="79" t="str">
        <f>_xlfn.IFNA(VLOOKUP(AM193,Kopā!$A$4:$Q$203,14,),"")</f>
        <v/>
      </c>
      <c r="AY193" s="80" t="str">
        <f>_xlfn.IFNA(VLOOKUP(AM193,Kopā!$A$4:$Q$203,15,),"")</f>
        <v/>
      </c>
      <c r="AZ193" s="26"/>
      <c r="BA193" s="26"/>
      <c r="BB193" s="26"/>
      <c r="BC193" s="26"/>
      <c r="BD193" s="26"/>
      <c r="BE193" s="26" t="e">
        <f>_xlfn.RANK.EQ(BB193,$BB$4:$BB$93,)+COUNTIF($BB$4:BB193,BB193)-1</f>
        <v>#N/A</v>
      </c>
    </row>
    <row r="194" spans="1:57" x14ac:dyDescent="0.25">
      <c r="A194" s="4"/>
      <c r="B194" s="4"/>
      <c r="C194" s="4"/>
      <c r="D194" s="4"/>
      <c r="E194" s="37"/>
      <c r="F194" s="37"/>
      <c r="G194" s="37"/>
      <c r="H194" s="37"/>
      <c r="I194" s="37"/>
      <c r="J194" s="37"/>
      <c r="K194" s="37"/>
      <c r="L194" s="37"/>
      <c r="M194" s="4"/>
      <c r="N194" s="4"/>
      <c r="O194" s="36"/>
      <c r="P194" s="4"/>
      <c r="Q194" s="4"/>
      <c r="AD194" s="26">
        <v>193</v>
      </c>
      <c r="AE194" s="26"/>
      <c r="AF194" s="26" t="str">
        <f>IF(Kopā!F194=$R$3,Kopā!A194,"")</f>
        <v/>
      </c>
      <c r="AG194" s="26" t="str">
        <f>_xlfn.IFNA(VLOOKUP(AF194,Kopā!$A$4:$G$203,7,),"")</f>
        <v/>
      </c>
      <c r="AH194" s="26" t="str">
        <f t="shared" si="47"/>
        <v/>
      </c>
      <c r="AI194" s="26" t="e" cm="1">
        <f t="array" ref="AI194">IFERROR(SMALL(IF((COUNTIF($AI$3:AI193, $AH$4:$AH$203)=0)*ISNUMBER($AH$4:$AH$203), $AH$4:$AH$203, "A"), 1),INDEX($AH$4:$AH$203, MATCH(SMALL(IF(ISTEXT($AH$4:$AH$203)*(COUNTIF(AI$3:$AI193,$AH$4:$AH$203)=0), COUNTIF($AH$4:$AH$203, "&lt;"&amp;$AH$4:$AH$203), ""),1),IF(ISTEXT($AH$4:$AH$203), COUNTIF($AH$4:$AH$203, "&lt;"&amp;$AH$4:$AH$203), ""), 0)))</f>
        <v>#NUM!</v>
      </c>
      <c r="AJ194" s="26"/>
      <c r="AK194" s="26"/>
      <c r="AL194" s="26" t="e">
        <f>#REF!</f>
        <v>#REF!</v>
      </c>
      <c r="AM194" s="26"/>
      <c r="AN194" s="26"/>
      <c r="AO194" s="26"/>
      <c r="AP194" s="26"/>
      <c r="AQ194" s="26"/>
      <c r="AR194" s="79" t="str">
        <f>_xlfn.IFNA(VLOOKUP(AM194,Kopā!$A$4:$Q$203,8,),"")</f>
        <v/>
      </c>
      <c r="AS194" s="80" t="str">
        <f>_xlfn.IFNA(VLOOKUP(AM194,Kopā!$A$4:$Q$203,9,),"")</f>
        <v/>
      </c>
      <c r="AT194" s="79" t="str">
        <f>_xlfn.IFNA(VLOOKUP(AM194,Kopā!$A$4:$Q$203,10,),"")</f>
        <v/>
      </c>
      <c r="AU194" s="80" t="str">
        <f>_xlfn.IFNA(VLOOKUP(AM194,Kopā!$A$4:$Q$203,11,),"")</f>
        <v/>
      </c>
      <c r="AV194" s="79" t="str">
        <f>_xlfn.IFNA(VLOOKUP(AM194,Kopā!$A$4:$Q$203,12,),"")</f>
        <v/>
      </c>
      <c r="AW194" s="80" t="str">
        <f>_xlfn.IFNA(VLOOKUP(AM194,Kopā!$A$4:$Q$203,13,),"")</f>
        <v/>
      </c>
      <c r="AX194" s="79" t="str">
        <f>_xlfn.IFNA(VLOOKUP(AM194,Kopā!$A$4:$Q$203,14,),"")</f>
        <v/>
      </c>
      <c r="AY194" s="80" t="str">
        <f>_xlfn.IFNA(VLOOKUP(AM194,Kopā!$A$4:$Q$203,15,),"")</f>
        <v/>
      </c>
      <c r="AZ194" s="26"/>
      <c r="BA194" s="26"/>
      <c r="BB194" s="26"/>
      <c r="BC194" s="26"/>
      <c r="BD194" s="26"/>
      <c r="BE194" s="26" t="e">
        <f>_xlfn.RANK.EQ(BB194,$BB$4:$BB$93,)+COUNTIF($BB$4:BB194,BB194)-1</f>
        <v>#N/A</v>
      </c>
    </row>
    <row r="195" spans="1:57" x14ac:dyDescent="0.25">
      <c r="A195" s="4"/>
      <c r="B195" s="4"/>
      <c r="C195" s="4"/>
      <c r="D195" s="4"/>
      <c r="E195" s="37"/>
      <c r="F195" s="37"/>
      <c r="G195" s="37"/>
      <c r="H195" s="37"/>
      <c r="I195" s="37"/>
      <c r="J195" s="37"/>
      <c r="K195" s="37"/>
      <c r="L195" s="37"/>
      <c r="M195" s="4"/>
      <c r="N195" s="4"/>
      <c r="O195" s="36"/>
      <c r="P195" s="4"/>
      <c r="Q195" s="4"/>
      <c r="AD195" s="26">
        <v>194</v>
      </c>
      <c r="AE195" s="26"/>
      <c r="AF195" s="26" t="str">
        <f>IF(Kopā!F195=$R$3,Kopā!A195,"")</f>
        <v/>
      </c>
      <c r="AG195" s="26" t="str">
        <f>_xlfn.IFNA(VLOOKUP(AF195,Kopā!$A$4:$G$203,7,),"")</f>
        <v/>
      </c>
      <c r="AH195" s="26" t="str">
        <f t="shared" si="47"/>
        <v/>
      </c>
      <c r="AI195" s="26" t="e" cm="1">
        <f t="array" ref="AI195">IFERROR(SMALL(IF((COUNTIF($AI$3:AI194, $AH$4:$AH$203)=0)*ISNUMBER($AH$4:$AH$203), $AH$4:$AH$203, "A"), 1),INDEX($AH$4:$AH$203, MATCH(SMALL(IF(ISTEXT($AH$4:$AH$203)*(COUNTIF(AI$3:$AI194,$AH$4:$AH$203)=0), COUNTIF($AH$4:$AH$203, "&lt;"&amp;$AH$4:$AH$203), ""),1),IF(ISTEXT($AH$4:$AH$203), COUNTIF($AH$4:$AH$203, "&lt;"&amp;$AH$4:$AH$203), ""), 0)))</f>
        <v>#NUM!</v>
      </c>
      <c r="AJ195" s="26"/>
      <c r="AK195" s="26"/>
      <c r="AL195" s="26" t="e">
        <f>#REF!</f>
        <v>#REF!</v>
      </c>
      <c r="AM195" s="26"/>
      <c r="AN195" s="26"/>
      <c r="AO195" s="26"/>
      <c r="AP195" s="26"/>
      <c r="AQ195" s="26"/>
      <c r="AR195" s="79" t="str">
        <f>_xlfn.IFNA(VLOOKUP(AM195,Kopā!$A$4:$Q$203,8,),"")</f>
        <v/>
      </c>
      <c r="AS195" s="80" t="str">
        <f>_xlfn.IFNA(VLOOKUP(AM195,Kopā!$A$4:$Q$203,9,),"")</f>
        <v/>
      </c>
      <c r="AT195" s="79" t="str">
        <f>_xlfn.IFNA(VLOOKUP(AM195,Kopā!$A$4:$Q$203,10,),"")</f>
        <v/>
      </c>
      <c r="AU195" s="80" t="str">
        <f>_xlfn.IFNA(VLOOKUP(AM195,Kopā!$A$4:$Q$203,11,),"")</f>
        <v/>
      </c>
      <c r="AV195" s="79" t="str">
        <f>_xlfn.IFNA(VLOOKUP(AM195,Kopā!$A$4:$Q$203,12,),"")</f>
        <v/>
      </c>
      <c r="AW195" s="80" t="str">
        <f>_xlfn.IFNA(VLOOKUP(AM195,Kopā!$A$4:$Q$203,13,),"")</f>
        <v/>
      </c>
      <c r="AX195" s="79" t="str">
        <f>_xlfn.IFNA(VLOOKUP(AM195,Kopā!$A$4:$Q$203,14,),"")</f>
        <v/>
      </c>
      <c r="AY195" s="80" t="str">
        <f>_xlfn.IFNA(VLOOKUP(AM195,Kopā!$A$4:$Q$203,15,),"")</f>
        <v/>
      </c>
      <c r="AZ195" s="26"/>
      <c r="BA195" s="26"/>
      <c r="BB195" s="26"/>
      <c r="BC195" s="26"/>
      <c r="BD195" s="26"/>
      <c r="BE195" s="26" t="e">
        <f>_xlfn.RANK.EQ(BB195,$BB$4:$BB$93,)+COUNTIF($BB$4:BB195,BB195)-1</f>
        <v>#N/A</v>
      </c>
    </row>
    <row r="196" spans="1:57" x14ac:dyDescent="0.25">
      <c r="A196" s="4"/>
      <c r="B196" s="4"/>
      <c r="C196" s="4"/>
      <c r="D196" s="4"/>
      <c r="E196" s="37"/>
      <c r="F196" s="37"/>
      <c r="G196" s="37"/>
      <c r="H196" s="37"/>
      <c r="I196" s="37"/>
      <c r="J196" s="37"/>
      <c r="K196" s="37"/>
      <c r="L196" s="37"/>
      <c r="M196" s="4"/>
      <c r="N196" s="4"/>
      <c r="O196" s="36"/>
      <c r="P196" s="4"/>
      <c r="Q196" s="4"/>
      <c r="AD196" s="26">
        <v>195</v>
      </c>
      <c r="AE196" s="26"/>
      <c r="AF196" s="26" t="str">
        <f>IF(Kopā!F196=$R$3,Kopā!A196,"")</f>
        <v/>
      </c>
      <c r="AG196" s="26" t="str">
        <f>_xlfn.IFNA(VLOOKUP(AF196,Kopā!$A$4:$G$203,7,),"")</f>
        <v/>
      </c>
      <c r="AH196" s="26" t="str">
        <f t="shared" ref="AH196:AH203" si="48">IF(AG196=$S$3,AF196,"")</f>
        <v/>
      </c>
      <c r="AI196" s="26" t="e" cm="1">
        <f t="array" ref="AI196">IFERROR(SMALL(IF((COUNTIF($AI$3:AI195, $AH$4:$AH$203)=0)*ISNUMBER($AH$4:$AH$203), $AH$4:$AH$203, "A"), 1),INDEX($AH$4:$AH$203, MATCH(SMALL(IF(ISTEXT($AH$4:$AH$203)*(COUNTIF(AI$3:$AI195,$AH$4:$AH$203)=0), COUNTIF($AH$4:$AH$203, "&lt;"&amp;$AH$4:$AH$203), ""),1),IF(ISTEXT($AH$4:$AH$203), COUNTIF($AH$4:$AH$203, "&lt;"&amp;$AH$4:$AH$203), ""), 0)))</f>
        <v>#NUM!</v>
      </c>
      <c r="AJ196" s="26"/>
      <c r="AK196" s="26"/>
      <c r="AL196" s="26" t="e">
        <f>#REF!</f>
        <v>#REF!</v>
      </c>
      <c r="AM196" s="26"/>
      <c r="AN196" s="26"/>
      <c r="AO196" s="26"/>
      <c r="AP196" s="26"/>
      <c r="AQ196" s="26"/>
      <c r="AR196" s="79" t="str">
        <f>_xlfn.IFNA(VLOOKUP(AM196,Kopā!$A$4:$Q$203,8,),"")</f>
        <v/>
      </c>
      <c r="AS196" s="80" t="str">
        <f>_xlfn.IFNA(VLOOKUP(AM196,Kopā!$A$4:$Q$203,9,),"")</f>
        <v/>
      </c>
      <c r="AT196" s="79" t="str">
        <f>_xlfn.IFNA(VLOOKUP(AM196,Kopā!$A$4:$Q$203,10,),"")</f>
        <v/>
      </c>
      <c r="AU196" s="80" t="str">
        <f>_xlfn.IFNA(VLOOKUP(AM196,Kopā!$A$4:$Q$203,11,),"")</f>
        <v/>
      </c>
      <c r="AV196" s="79" t="str">
        <f>_xlfn.IFNA(VLOOKUP(AM196,Kopā!$A$4:$Q$203,12,),"")</f>
        <v/>
      </c>
      <c r="AW196" s="80" t="str">
        <f>_xlfn.IFNA(VLOOKUP(AM196,Kopā!$A$4:$Q$203,13,),"")</f>
        <v/>
      </c>
      <c r="AX196" s="79" t="str">
        <f>_xlfn.IFNA(VLOOKUP(AM196,Kopā!$A$4:$Q$203,14,),"")</f>
        <v/>
      </c>
      <c r="AY196" s="80" t="str">
        <f>_xlfn.IFNA(VLOOKUP(AM196,Kopā!$A$4:$Q$203,15,),"")</f>
        <v/>
      </c>
      <c r="AZ196" s="26"/>
      <c r="BA196" s="26"/>
      <c r="BB196" s="26"/>
      <c r="BC196" s="26"/>
      <c r="BD196" s="26"/>
      <c r="BE196" s="26" t="e">
        <f>_xlfn.RANK.EQ(BB196,$BB$4:$BB$93,)+COUNTIF($BB$4:BB196,BB196)-1</f>
        <v>#N/A</v>
      </c>
    </row>
    <row r="197" spans="1:57" x14ac:dyDescent="0.25">
      <c r="A197" s="4"/>
      <c r="B197" s="4"/>
      <c r="C197" s="4"/>
      <c r="D197" s="4"/>
      <c r="E197" s="37"/>
      <c r="F197" s="37"/>
      <c r="G197" s="37"/>
      <c r="H197" s="37"/>
      <c r="I197" s="37"/>
      <c r="J197" s="37"/>
      <c r="K197" s="37"/>
      <c r="L197" s="37"/>
      <c r="M197" s="4"/>
      <c r="N197" s="4"/>
      <c r="O197" s="36"/>
      <c r="P197" s="4"/>
      <c r="Q197" s="4"/>
      <c r="AD197" s="26">
        <v>196</v>
      </c>
      <c r="AE197" s="26"/>
      <c r="AF197" s="26" t="str">
        <f>IF(Kopā!F197=$R$3,Kopā!A197,"")</f>
        <v/>
      </c>
      <c r="AG197" s="26" t="str">
        <f>_xlfn.IFNA(VLOOKUP(AF197,Kopā!$A$4:$G$203,7,),"")</f>
        <v/>
      </c>
      <c r="AH197" s="26" t="str">
        <f t="shared" si="48"/>
        <v/>
      </c>
      <c r="AI197" s="26" t="e" cm="1">
        <f t="array" ref="AI197">IFERROR(SMALL(IF((COUNTIF($AI$3:AI196, $AH$4:$AH$203)=0)*ISNUMBER($AH$4:$AH$203), $AH$4:$AH$203, "A"), 1),INDEX($AH$4:$AH$203, MATCH(SMALL(IF(ISTEXT($AH$4:$AH$203)*(COUNTIF(AI$3:$AI196,$AH$4:$AH$203)=0), COUNTIF($AH$4:$AH$203, "&lt;"&amp;$AH$4:$AH$203), ""),1),IF(ISTEXT($AH$4:$AH$203), COUNTIF($AH$4:$AH$203, "&lt;"&amp;$AH$4:$AH$203), ""), 0)))</f>
        <v>#NUM!</v>
      </c>
      <c r="AJ197" s="26"/>
      <c r="AK197" s="26"/>
      <c r="AL197" s="26" t="e">
        <f>#REF!</f>
        <v>#REF!</v>
      </c>
      <c r="AM197" s="26"/>
      <c r="AN197" s="26"/>
      <c r="AO197" s="26"/>
      <c r="AP197" s="26"/>
      <c r="AQ197" s="26"/>
      <c r="AR197" s="79" t="str">
        <f>_xlfn.IFNA(VLOOKUP(AM197,Kopā!$A$4:$Q$203,8,),"")</f>
        <v/>
      </c>
      <c r="AS197" s="80" t="str">
        <f>_xlfn.IFNA(VLOOKUP(AM197,Kopā!$A$4:$Q$203,9,),"")</f>
        <v/>
      </c>
      <c r="AT197" s="79" t="str">
        <f>_xlfn.IFNA(VLOOKUP(AM197,Kopā!$A$4:$Q$203,10,),"")</f>
        <v/>
      </c>
      <c r="AU197" s="80" t="str">
        <f>_xlfn.IFNA(VLOOKUP(AM197,Kopā!$A$4:$Q$203,11,),"")</f>
        <v/>
      </c>
      <c r="AV197" s="79" t="str">
        <f>_xlfn.IFNA(VLOOKUP(AM197,Kopā!$A$4:$Q$203,12,),"")</f>
        <v/>
      </c>
      <c r="AW197" s="80" t="str">
        <f>_xlfn.IFNA(VLOOKUP(AM197,Kopā!$A$4:$Q$203,13,),"")</f>
        <v/>
      </c>
      <c r="AX197" s="79" t="str">
        <f>_xlfn.IFNA(VLOOKUP(AM197,Kopā!$A$4:$Q$203,14,),"")</f>
        <v/>
      </c>
      <c r="AY197" s="80" t="str">
        <f>_xlfn.IFNA(VLOOKUP(AM197,Kopā!$A$4:$Q$203,15,),"")</f>
        <v/>
      </c>
      <c r="AZ197" s="26"/>
      <c r="BA197" s="26"/>
      <c r="BB197" s="26"/>
      <c r="BC197" s="26"/>
      <c r="BD197" s="26"/>
      <c r="BE197" s="26" t="e">
        <f>_xlfn.RANK.EQ(BB197,$BB$4:$BB$93,)+COUNTIF($BB$4:BB197,BB197)-1</f>
        <v>#N/A</v>
      </c>
    </row>
    <row r="198" spans="1:57" x14ac:dyDescent="0.25">
      <c r="A198" s="4"/>
      <c r="B198" s="4"/>
      <c r="C198" s="4"/>
      <c r="D198" s="4"/>
      <c r="E198" s="37"/>
      <c r="F198" s="37"/>
      <c r="G198" s="37"/>
      <c r="H198" s="37"/>
      <c r="I198" s="37"/>
      <c r="J198" s="37"/>
      <c r="K198" s="37"/>
      <c r="L198" s="37"/>
      <c r="M198" s="4"/>
      <c r="N198" s="4"/>
      <c r="O198" s="36"/>
      <c r="P198" s="4"/>
      <c r="Q198" s="4"/>
      <c r="AD198" s="26">
        <v>197</v>
      </c>
      <c r="AE198" s="26"/>
      <c r="AF198" s="26" t="str">
        <f>IF(Kopā!F198=$R$3,Kopā!A198,"")</f>
        <v/>
      </c>
      <c r="AG198" s="26" t="str">
        <f>_xlfn.IFNA(VLOOKUP(AF198,Kopā!$A$4:$G$203,7,),"")</f>
        <v/>
      </c>
      <c r="AH198" s="26" t="str">
        <f t="shared" si="48"/>
        <v/>
      </c>
      <c r="AI198" s="26" t="e" cm="1">
        <f t="array" ref="AI198">IFERROR(SMALL(IF((COUNTIF($AI$3:AI197, $AH$4:$AH$203)=0)*ISNUMBER($AH$4:$AH$203), $AH$4:$AH$203, "A"), 1),INDEX($AH$4:$AH$203, MATCH(SMALL(IF(ISTEXT($AH$4:$AH$203)*(COUNTIF(AI$3:$AI197,$AH$4:$AH$203)=0), COUNTIF($AH$4:$AH$203, "&lt;"&amp;$AH$4:$AH$203), ""),1),IF(ISTEXT($AH$4:$AH$203), COUNTIF($AH$4:$AH$203, "&lt;"&amp;$AH$4:$AH$203), ""), 0)))</f>
        <v>#NUM!</v>
      </c>
      <c r="AJ198" s="26"/>
      <c r="AK198" s="26"/>
      <c r="AL198" s="26" t="e">
        <f>#REF!</f>
        <v>#REF!</v>
      </c>
      <c r="AM198" s="26"/>
      <c r="AN198" s="26"/>
      <c r="AO198" s="26"/>
      <c r="AP198" s="26"/>
      <c r="AQ198" s="26"/>
      <c r="AR198" s="79" t="str">
        <f>_xlfn.IFNA(VLOOKUP(AM198,Kopā!$A$4:$Q$203,8,),"")</f>
        <v/>
      </c>
      <c r="AS198" s="80" t="str">
        <f>_xlfn.IFNA(VLOOKUP(AM198,Kopā!$A$4:$Q$203,9,),"")</f>
        <v/>
      </c>
      <c r="AT198" s="79" t="str">
        <f>_xlfn.IFNA(VLOOKUP(AM198,Kopā!$A$4:$Q$203,10,),"")</f>
        <v/>
      </c>
      <c r="AU198" s="80" t="str">
        <f>_xlfn.IFNA(VLOOKUP(AM198,Kopā!$A$4:$Q$203,11,),"")</f>
        <v/>
      </c>
      <c r="AV198" s="79" t="str">
        <f>_xlfn.IFNA(VLOOKUP(AM198,Kopā!$A$4:$Q$203,12,),"")</f>
        <v/>
      </c>
      <c r="AW198" s="80" t="str">
        <f>_xlfn.IFNA(VLOOKUP(AM198,Kopā!$A$4:$Q$203,13,),"")</f>
        <v/>
      </c>
      <c r="AX198" s="79" t="str">
        <f>_xlfn.IFNA(VLOOKUP(AM198,Kopā!$A$4:$Q$203,14,),"")</f>
        <v/>
      </c>
      <c r="AY198" s="80" t="str">
        <f>_xlfn.IFNA(VLOOKUP(AM198,Kopā!$A$4:$Q$203,15,),"")</f>
        <v/>
      </c>
      <c r="AZ198" s="26"/>
      <c r="BA198" s="26"/>
      <c r="BB198" s="26"/>
      <c r="BC198" s="26"/>
      <c r="BD198" s="26"/>
      <c r="BE198" s="26" t="e">
        <f>_xlfn.RANK.EQ(BB198,$BB$4:$BB$93,)+COUNTIF($BB$4:BB198,BB198)-1</f>
        <v>#N/A</v>
      </c>
    </row>
    <row r="199" spans="1:57" x14ac:dyDescent="0.25">
      <c r="A199" s="4"/>
      <c r="B199" s="4"/>
      <c r="C199" s="4"/>
      <c r="D199" s="4"/>
      <c r="E199" s="37"/>
      <c r="F199" s="37"/>
      <c r="G199" s="37"/>
      <c r="H199" s="37"/>
      <c r="I199" s="37"/>
      <c r="J199" s="37"/>
      <c r="K199" s="37"/>
      <c r="L199" s="37"/>
      <c r="M199" s="4"/>
      <c r="N199" s="4"/>
      <c r="O199" s="36"/>
      <c r="P199" s="4"/>
      <c r="Q199" s="4"/>
      <c r="AD199" s="26">
        <v>198</v>
      </c>
      <c r="AE199" s="26"/>
      <c r="AF199" s="26" t="str">
        <f>IF(Kopā!F199=$R$3,Kopā!A199,"")</f>
        <v/>
      </c>
      <c r="AG199" s="26" t="str">
        <f>_xlfn.IFNA(VLOOKUP(AF199,Kopā!$A$4:$G$203,7,),"")</f>
        <v/>
      </c>
      <c r="AH199" s="26" t="str">
        <f t="shared" si="48"/>
        <v/>
      </c>
      <c r="AI199" s="26" t="e" cm="1">
        <f t="array" ref="AI199">IFERROR(SMALL(IF((COUNTIF($AI$3:AI198, $AH$4:$AH$203)=0)*ISNUMBER($AH$4:$AH$203), $AH$4:$AH$203, "A"), 1),INDEX($AH$4:$AH$203, MATCH(SMALL(IF(ISTEXT($AH$4:$AH$203)*(COUNTIF(AI$3:$AI198,$AH$4:$AH$203)=0), COUNTIF($AH$4:$AH$203, "&lt;"&amp;$AH$4:$AH$203), ""),1),IF(ISTEXT($AH$4:$AH$203), COUNTIF($AH$4:$AH$203, "&lt;"&amp;$AH$4:$AH$203), ""), 0)))</f>
        <v>#NUM!</v>
      </c>
      <c r="AJ199" s="26"/>
      <c r="AK199" s="26"/>
      <c r="AL199" s="26" t="e">
        <f>#REF!</f>
        <v>#REF!</v>
      </c>
      <c r="AM199" s="26"/>
      <c r="AN199" s="26"/>
      <c r="AO199" s="26"/>
      <c r="AP199" s="26"/>
      <c r="AQ199" s="26"/>
      <c r="AR199" s="79" t="str">
        <f>_xlfn.IFNA(VLOOKUP(AM199,Kopā!$A$4:$Q$203,8,),"")</f>
        <v/>
      </c>
      <c r="AS199" s="80" t="str">
        <f>_xlfn.IFNA(VLOOKUP(AM199,Kopā!$A$4:$Q$203,9,),"")</f>
        <v/>
      </c>
      <c r="AT199" s="79" t="str">
        <f>_xlfn.IFNA(VLOOKUP(AM199,Kopā!$A$4:$Q$203,10,),"")</f>
        <v/>
      </c>
      <c r="AU199" s="80" t="str">
        <f>_xlfn.IFNA(VLOOKUP(AM199,Kopā!$A$4:$Q$203,11,),"")</f>
        <v/>
      </c>
      <c r="AV199" s="79" t="str">
        <f>_xlfn.IFNA(VLOOKUP(AM199,Kopā!$A$4:$Q$203,12,),"")</f>
        <v/>
      </c>
      <c r="AW199" s="80" t="str">
        <f>_xlfn.IFNA(VLOOKUP(AM199,Kopā!$A$4:$Q$203,13,),"")</f>
        <v/>
      </c>
      <c r="AX199" s="79" t="str">
        <f>_xlfn.IFNA(VLOOKUP(AM199,Kopā!$A$4:$Q$203,14,),"")</f>
        <v/>
      </c>
      <c r="AY199" s="80" t="str">
        <f>_xlfn.IFNA(VLOOKUP(AM199,Kopā!$A$4:$Q$203,15,),"")</f>
        <v/>
      </c>
      <c r="AZ199" s="26"/>
      <c r="BA199" s="26"/>
      <c r="BB199" s="26"/>
      <c r="BC199" s="26"/>
      <c r="BD199" s="26"/>
      <c r="BE199" s="26" t="e">
        <f>_xlfn.RANK.EQ(BB199,$BB$4:$BB$93,)+COUNTIF($BB$4:BB199,BB199)-1</f>
        <v>#N/A</v>
      </c>
    </row>
    <row r="200" spans="1:57" x14ac:dyDescent="0.25">
      <c r="A200" s="4"/>
      <c r="B200" s="4"/>
      <c r="C200" s="4"/>
      <c r="D200" s="4"/>
      <c r="E200" s="37"/>
      <c r="F200" s="37"/>
      <c r="G200" s="37"/>
      <c r="H200" s="37"/>
      <c r="I200" s="37"/>
      <c r="J200" s="37"/>
      <c r="K200" s="37"/>
      <c r="L200" s="37"/>
      <c r="M200" s="4"/>
      <c r="N200" s="4"/>
      <c r="O200" s="36"/>
      <c r="P200" s="4"/>
      <c r="Q200" s="4"/>
      <c r="AD200" s="26">
        <v>199</v>
      </c>
      <c r="AE200" s="26"/>
      <c r="AF200" s="26" t="str">
        <f>IF(Kopā!F200=$R$3,Kopā!A200,"")</f>
        <v/>
      </c>
      <c r="AG200" s="26" t="str">
        <f>_xlfn.IFNA(VLOOKUP(AF200,Kopā!$A$4:$G$203,7,),"")</f>
        <v/>
      </c>
      <c r="AH200" s="26" t="str">
        <f t="shared" si="48"/>
        <v/>
      </c>
      <c r="AI200" s="26" t="e" cm="1">
        <f t="array" ref="AI200">IFERROR(SMALL(IF((COUNTIF($AI$3:AI199, $AH$4:$AH$203)=0)*ISNUMBER($AH$4:$AH$203), $AH$4:$AH$203, "A"), 1),INDEX($AH$4:$AH$203, MATCH(SMALL(IF(ISTEXT($AH$4:$AH$203)*(COUNTIF(AI$3:$AI199,$AH$4:$AH$203)=0), COUNTIF($AH$4:$AH$203, "&lt;"&amp;$AH$4:$AH$203), ""),1),IF(ISTEXT($AH$4:$AH$203), COUNTIF($AH$4:$AH$203, "&lt;"&amp;$AH$4:$AH$203), ""), 0)))</f>
        <v>#NUM!</v>
      </c>
      <c r="AJ200" s="26"/>
      <c r="AK200" s="26"/>
      <c r="AL200" s="26" t="e">
        <f>#REF!</f>
        <v>#REF!</v>
      </c>
      <c r="AM200" s="26"/>
      <c r="AN200" s="26"/>
      <c r="AO200" s="26"/>
      <c r="AP200" s="26"/>
      <c r="AQ200" s="26"/>
      <c r="AR200" s="79" t="str">
        <f>_xlfn.IFNA(VLOOKUP(AM200,Kopā!$A$4:$Q$203,8,),"")</f>
        <v/>
      </c>
      <c r="AS200" s="80" t="str">
        <f>_xlfn.IFNA(VLOOKUP(AM200,Kopā!$A$4:$Q$203,9,),"")</f>
        <v/>
      </c>
      <c r="AT200" s="79" t="str">
        <f>_xlfn.IFNA(VLOOKUP(AM200,Kopā!$A$4:$Q$203,10,),"")</f>
        <v/>
      </c>
      <c r="AU200" s="80" t="str">
        <f>_xlfn.IFNA(VLOOKUP(AM200,Kopā!$A$4:$Q$203,11,),"")</f>
        <v/>
      </c>
      <c r="AV200" s="79" t="str">
        <f>_xlfn.IFNA(VLOOKUP(AM200,Kopā!$A$4:$Q$203,12,),"")</f>
        <v/>
      </c>
      <c r="AW200" s="80" t="str">
        <f>_xlfn.IFNA(VLOOKUP(AM200,Kopā!$A$4:$Q$203,13,),"")</f>
        <v/>
      </c>
      <c r="AX200" s="79" t="str">
        <f>_xlfn.IFNA(VLOOKUP(AM200,Kopā!$A$4:$Q$203,14,),"")</f>
        <v/>
      </c>
      <c r="AY200" s="80" t="str">
        <f>_xlfn.IFNA(VLOOKUP(AM200,Kopā!$A$4:$Q$203,15,),"")</f>
        <v/>
      </c>
      <c r="AZ200" s="26"/>
      <c r="BA200" s="26"/>
      <c r="BB200" s="26"/>
      <c r="BC200" s="26"/>
      <c r="BD200" s="26"/>
      <c r="BE200" s="26" t="e">
        <f>_xlfn.RANK.EQ(BB200,$BB$4:$BB$93,)+COUNTIF($BB$4:BB200,BB200)-1</f>
        <v>#N/A</v>
      </c>
    </row>
    <row r="201" spans="1:57" x14ac:dyDescent="0.25">
      <c r="A201" s="4"/>
      <c r="B201" s="4"/>
      <c r="C201" s="4"/>
      <c r="D201" s="4"/>
      <c r="E201" s="37"/>
      <c r="F201" s="37"/>
      <c r="G201" s="37"/>
      <c r="H201" s="37"/>
      <c r="I201" s="37"/>
      <c r="J201" s="37"/>
      <c r="K201" s="37"/>
      <c r="L201" s="37"/>
      <c r="M201" s="4"/>
      <c r="N201" s="4"/>
      <c r="O201" s="36"/>
      <c r="P201" s="4"/>
      <c r="Q201" s="4"/>
      <c r="AD201" s="26">
        <v>200</v>
      </c>
      <c r="AE201" s="26"/>
      <c r="AF201" s="26" t="str">
        <f>IF(Kopā!F201=$R$3,Kopā!A201,"")</f>
        <v/>
      </c>
      <c r="AG201" s="26" t="str">
        <f>_xlfn.IFNA(VLOOKUP(AF201,Kopā!$A$4:$G$203,7,),"")</f>
        <v/>
      </c>
      <c r="AH201" s="26" t="str">
        <f t="shared" si="48"/>
        <v/>
      </c>
      <c r="AI201" s="26" t="e" cm="1">
        <f t="array" ref="AI201">IFERROR(SMALL(IF((COUNTIF($AI$3:AI200, $AH$4:$AH$203)=0)*ISNUMBER($AH$4:$AH$203), $AH$4:$AH$203, "A"), 1),INDEX($AH$4:$AH$203, MATCH(SMALL(IF(ISTEXT($AH$4:$AH$203)*(COUNTIF(AI$3:$AI200,$AH$4:$AH$203)=0), COUNTIF($AH$4:$AH$203, "&lt;"&amp;$AH$4:$AH$203), ""),1),IF(ISTEXT($AH$4:$AH$203), COUNTIF($AH$4:$AH$203, "&lt;"&amp;$AH$4:$AH$203), ""), 0)))</f>
        <v>#NUM!</v>
      </c>
      <c r="AJ201" s="26"/>
      <c r="AK201" s="26"/>
      <c r="AL201" s="26" t="e">
        <f>#REF!</f>
        <v>#REF!</v>
      </c>
      <c r="AM201" s="26"/>
      <c r="AN201" s="26"/>
      <c r="AO201" s="26"/>
      <c r="AP201" s="26"/>
      <c r="AQ201" s="26"/>
      <c r="AR201" s="79" t="str">
        <f>_xlfn.IFNA(VLOOKUP(AM201,Kopā!$A$4:$Q$203,8,),"")</f>
        <v/>
      </c>
      <c r="AS201" s="80" t="str">
        <f>_xlfn.IFNA(VLOOKUP(AM201,Kopā!$A$4:$Q$203,9,),"")</f>
        <v/>
      </c>
      <c r="AT201" s="79" t="str">
        <f>_xlfn.IFNA(VLOOKUP(AM201,Kopā!$A$4:$Q$203,10,),"")</f>
        <v/>
      </c>
      <c r="AU201" s="80" t="str">
        <f>_xlfn.IFNA(VLOOKUP(AM201,Kopā!$A$4:$Q$203,11,),"")</f>
        <v/>
      </c>
      <c r="AV201" s="79" t="str">
        <f>_xlfn.IFNA(VLOOKUP(AM201,Kopā!$A$4:$Q$203,12,),"")</f>
        <v/>
      </c>
      <c r="AW201" s="80" t="str">
        <f>_xlfn.IFNA(VLOOKUP(AM201,Kopā!$A$4:$Q$203,13,),"")</f>
        <v/>
      </c>
      <c r="AX201" s="79" t="str">
        <f>_xlfn.IFNA(VLOOKUP(AM201,Kopā!$A$4:$Q$203,14,),"")</f>
        <v/>
      </c>
      <c r="AY201" s="80" t="str">
        <f>_xlfn.IFNA(VLOOKUP(AM201,Kopā!$A$4:$Q$203,15,),"")</f>
        <v/>
      </c>
      <c r="AZ201" s="26"/>
      <c r="BA201" s="26"/>
      <c r="BB201" s="26"/>
      <c r="BC201" s="26"/>
      <c r="BD201" s="26"/>
      <c r="BE201" s="26" t="e">
        <f>_xlfn.RANK.EQ(BB201,$BB$4:$BB$93,)+COUNTIF($BB$4:BB201,BB201)-1</f>
        <v>#N/A</v>
      </c>
    </row>
    <row r="202" spans="1:57" x14ac:dyDescent="0.25">
      <c r="A202" s="4"/>
      <c r="B202" s="4"/>
      <c r="C202" s="4"/>
      <c r="D202" s="4"/>
      <c r="E202" s="37"/>
      <c r="F202" s="37"/>
      <c r="G202" s="37"/>
      <c r="H202" s="37"/>
      <c r="I202" s="37"/>
      <c r="J202" s="37"/>
      <c r="K202" s="37"/>
      <c r="L202" s="37"/>
      <c r="M202" s="4"/>
      <c r="N202" s="4"/>
      <c r="O202" s="36"/>
      <c r="P202" s="4"/>
      <c r="Q202" s="4"/>
      <c r="AD202" s="26">
        <v>201</v>
      </c>
      <c r="AE202" s="26"/>
      <c r="AF202" s="26" t="str">
        <f>IF(Kopā!F202=$R$3,Kopā!A202,"")</f>
        <v/>
      </c>
      <c r="AG202" s="26" t="str">
        <f>_xlfn.IFNA(VLOOKUP(AF202,Kopā!$A$4:$G$203,7,),"")</f>
        <v/>
      </c>
      <c r="AH202" s="26" t="str">
        <f t="shared" si="48"/>
        <v/>
      </c>
      <c r="AI202" s="26" t="e" cm="1">
        <f t="array" ref="AI202">IFERROR(SMALL(IF((COUNTIF($AI$3:AI201, $AH$4:$AH$203)=0)*ISNUMBER($AH$4:$AH$203), $AH$4:$AH$203, "A"), 1),INDEX($AH$4:$AH$203, MATCH(SMALL(IF(ISTEXT($AH$4:$AH$203)*(COUNTIF(AI$3:$AI201,$AH$4:$AH$203)=0), COUNTIF($AH$4:$AH$203, "&lt;"&amp;$AH$4:$AH$203), ""),1),IF(ISTEXT($AH$4:$AH$203), COUNTIF($AH$4:$AH$203, "&lt;"&amp;$AH$4:$AH$203), ""), 0)))</f>
        <v>#NUM!</v>
      </c>
      <c r="AJ202" s="26"/>
      <c r="AK202" s="26"/>
      <c r="AL202" s="26" t="e">
        <f>#REF!</f>
        <v>#REF!</v>
      </c>
      <c r="AM202" s="26"/>
      <c r="AN202" s="26"/>
      <c r="AO202" s="26"/>
      <c r="AP202" s="26"/>
      <c r="AQ202" s="26"/>
      <c r="AR202" s="79" t="str">
        <f>_xlfn.IFNA(VLOOKUP(AM202,Kopā!$A$4:$Q$203,8,),"")</f>
        <v/>
      </c>
      <c r="AS202" s="80" t="str">
        <f>_xlfn.IFNA(VLOOKUP(AM202,Kopā!$A$4:$Q$203,9,),"")</f>
        <v/>
      </c>
      <c r="AT202" s="79" t="str">
        <f>_xlfn.IFNA(VLOOKUP(AM202,Kopā!$A$4:$Q$203,10,),"")</f>
        <v/>
      </c>
      <c r="AU202" s="80" t="str">
        <f>_xlfn.IFNA(VLOOKUP(AM202,Kopā!$A$4:$Q$203,11,),"")</f>
        <v/>
      </c>
      <c r="AV202" s="79" t="str">
        <f>_xlfn.IFNA(VLOOKUP(AM202,Kopā!$A$4:$Q$203,12,),"")</f>
        <v/>
      </c>
      <c r="AW202" s="80" t="str">
        <f>_xlfn.IFNA(VLOOKUP(AM202,Kopā!$A$4:$Q$203,13,),"")</f>
        <v/>
      </c>
      <c r="AX202" s="79" t="str">
        <f>_xlfn.IFNA(VLOOKUP(AM202,Kopā!$A$4:$Q$203,14,),"")</f>
        <v/>
      </c>
      <c r="AY202" s="80" t="str">
        <f>_xlfn.IFNA(VLOOKUP(AM202,Kopā!$A$4:$Q$203,15,),"")</f>
        <v/>
      </c>
      <c r="AZ202" s="26"/>
      <c r="BA202" s="26"/>
      <c r="BB202" s="26"/>
      <c r="BC202" s="26"/>
      <c r="BD202" s="26"/>
      <c r="BE202" s="26" t="e">
        <f>_xlfn.RANK.EQ(BB202,$BB$4:$BB$93,)+COUNTIF($BB$4:BB202,BB202)-1</f>
        <v>#N/A</v>
      </c>
    </row>
    <row r="203" spans="1:57" x14ac:dyDescent="0.25">
      <c r="A203" s="4"/>
      <c r="B203" s="4"/>
      <c r="C203" s="4"/>
      <c r="D203" s="4"/>
      <c r="E203" s="37"/>
      <c r="F203" s="37"/>
      <c r="G203" s="37"/>
      <c r="H203" s="37"/>
      <c r="I203" s="37"/>
      <c r="J203" s="37"/>
      <c r="K203" s="37"/>
      <c r="L203" s="37"/>
      <c r="M203" s="4"/>
      <c r="N203" s="4"/>
      <c r="O203" s="36"/>
      <c r="P203" s="4"/>
      <c r="Q203" s="4"/>
      <c r="AD203" s="25">
        <v>202</v>
      </c>
      <c r="AE203" s="26"/>
      <c r="AF203" s="26" t="str">
        <f>IF(Kopā!F203=$R$3,Kopā!A203,"")</f>
        <v/>
      </c>
      <c r="AG203" s="26" t="str">
        <f>_xlfn.IFNA(VLOOKUP(AF203,Kopā!$A$4:$G$203,7,),"")</f>
        <v/>
      </c>
      <c r="AH203" s="26" t="str">
        <f t="shared" si="48"/>
        <v/>
      </c>
      <c r="AI203" s="26" t="e" cm="1">
        <f t="array" ref="AI203">IFERROR(SMALL(IF((COUNTIF($AI$3:AI202, $AH$4:$AH$203)=0)*ISNUMBER($AH$4:$AH$203), $AH$4:$AH$203, "A"), 1),INDEX($AH$4:$AH$203, MATCH(SMALL(IF(ISTEXT($AH$4:$AH$203)*(COUNTIF(AI$3:$AI202,$AH$4:$AH$203)=0), COUNTIF($AH$4:$AH$203, "&lt;"&amp;$AH$4:$AH$203), ""),1),IF(ISTEXT($AH$4:$AH$203), COUNTIF($AH$4:$AH$203, "&lt;"&amp;$AH$4:$AH$203), ""), 0)))</f>
        <v>#NUM!</v>
      </c>
      <c r="AJ203" s="26"/>
      <c r="AK203" s="26"/>
      <c r="AL203" s="26" t="e">
        <f>#REF!</f>
        <v>#REF!</v>
      </c>
      <c r="AM203" s="26"/>
      <c r="AN203" s="26"/>
      <c r="AO203" s="26"/>
      <c r="AP203" s="26"/>
      <c r="AQ203" s="26"/>
      <c r="AR203" s="79" t="str">
        <f>_xlfn.IFNA(VLOOKUP(AM203,Kopā!$A$4:$Q$203,8,),"")</f>
        <v/>
      </c>
      <c r="AS203" s="80" t="str">
        <f>_xlfn.IFNA(VLOOKUP(AM203,Kopā!$A$4:$Q$203,9,),"")</f>
        <v/>
      </c>
      <c r="AT203" s="79" t="str">
        <f>_xlfn.IFNA(VLOOKUP(AM203,Kopā!$A$4:$Q$203,10,),"")</f>
        <v/>
      </c>
      <c r="AU203" s="80" t="str">
        <f>_xlfn.IFNA(VLOOKUP(AM203,Kopā!$A$4:$Q$203,11,),"")</f>
        <v/>
      </c>
      <c r="AV203" s="79" t="str">
        <f>_xlfn.IFNA(VLOOKUP(AM203,Kopā!$A$4:$Q$203,12,),"")</f>
        <v/>
      </c>
      <c r="AW203" s="80" t="str">
        <f>_xlfn.IFNA(VLOOKUP(AM203,Kopā!$A$4:$Q$203,13,),"")</f>
        <v/>
      </c>
      <c r="AX203" s="79" t="str">
        <f>_xlfn.IFNA(VLOOKUP(AM203,Kopā!$A$4:$Q$203,14,),"")</f>
        <v/>
      </c>
      <c r="AY203" s="80" t="str">
        <f>_xlfn.IFNA(VLOOKUP(AM203,Kopā!$A$4:$Q$203,15,),"")</f>
        <v/>
      </c>
      <c r="AZ203" s="26"/>
      <c r="BA203" s="26"/>
      <c r="BB203" s="26"/>
      <c r="BC203" s="25"/>
      <c r="BD203" s="26"/>
      <c r="BE203" s="25" t="e">
        <f>_xlfn.RANK.EQ(BB203,$BB$4:$BB$93,)+COUNTIF($BB$4:BB203,BB203)-1</f>
        <v>#N/A</v>
      </c>
    </row>
  </sheetData>
  <sheetProtection sheet="1" objects="1" scenarios="1"/>
  <sortState ref="C4:O17">
    <sortCondition ref="O4:O17"/>
  </sortState>
  <mergeCells count="8">
    <mergeCell ref="AV2:AW2"/>
    <mergeCell ref="AX2:AY2"/>
    <mergeCell ref="AR2:AS2"/>
    <mergeCell ref="AT2:AU2"/>
    <mergeCell ref="E2:F2"/>
    <mergeCell ref="K2:L2"/>
    <mergeCell ref="G2:H2"/>
    <mergeCell ref="I2:J2"/>
  </mergeCells>
  <dataValidations count="1">
    <dataValidation type="list" allowBlank="1" showInputMessage="1" showErrorMessage="1" sqref="R3">
      <formula1>$AE$5:$AE$6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horizontalDpi="4294967293" verticalDpi="0" r:id="rId1"/>
  <headerFooter>
    <oddHeader xml:space="preserve">&amp;L&amp;"Times New Roman,Bold"
&amp;A
&amp;C&amp;"Times New Roman,Bold"Latvijas kauss grūtajā kāpšanā
 ar augšējo drošināšanu bērniem un jauniešiem
</oddHeader>
    <oddFooter>&amp;LGalvenais tiesnesis:     Vladimirs Stepanovs
Sacensību sekretāre:   Inna Portnova</oddFooter>
  </headerFooter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Kopā!$S$4:$S$11</xm:f>
          </x14:formula1>
          <xm:sqref>S3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3"/>
  <sheetViews>
    <sheetView zoomScale="120" zoomScaleNormal="120" zoomScaleSheetLayoutView="2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defaultColWidth="8.85546875" defaultRowHeight="15.75" x14ac:dyDescent="0.25"/>
  <cols>
    <col min="1" max="1" width="1.140625" style="11" customWidth="1"/>
    <col min="2" max="2" width="5.28515625" style="11" customWidth="1"/>
    <col min="3" max="3" width="22.28515625" style="11" bestFit="1" customWidth="1"/>
    <col min="4" max="4" width="21.85546875" style="11" customWidth="1"/>
    <col min="5" max="5" width="3.28515625" style="12" customWidth="1"/>
    <col min="6" max="6" width="6.140625" style="12" customWidth="1"/>
    <col min="7" max="7" width="3.28515625" style="12" customWidth="1"/>
    <col min="8" max="8" width="6.140625" style="12" customWidth="1"/>
    <col min="9" max="9" width="3.28515625" style="12" customWidth="1"/>
    <col min="10" max="10" width="6.140625" style="12" customWidth="1"/>
    <col min="11" max="11" width="3.28515625" style="12" customWidth="1"/>
    <col min="12" max="12" width="6.140625" style="12" customWidth="1"/>
    <col min="13" max="14" width="10" style="11" customWidth="1"/>
    <col min="15" max="15" width="15.7109375" style="13" customWidth="1"/>
    <col min="16" max="16" width="9.28515625" style="11" customWidth="1"/>
    <col min="17" max="17" width="9.42578125" style="11" bestFit="1" customWidth="1"/>
    <col min="18" max="18" width="8.28515625" style="11" customWidth="1"/>
    <col min="19" max="19" width="8.5703125" style="11" customWidth="1"/>
    <col min="20" max="28" width="8.85546875" style="11"/>
    <col min="29" max="29" width="9.7109375" style="11" customWidth="1"/>
    <col min="30" max="30" width="9" style="11" bestFit="1" customWidth="1"/>
    <col min="31" max="31" width="8.85546875" style="11"/>
    <col min="32" max="32" width="9" style="11" bestFit="1" customWidth="1"/>
    <col min="33" max="33" width="8.85546875" style="11"/>
    <col min="34" max="35" width="9" style="11" bestFit="1" customWidth="1"/>
    <col min="36" max="37" width="8.85546875" style="11"/>
    <col min="38" max="41" width="9" style="11" bestFit="1" customWidth="1"/>
    <col min="42" max="42" width="20.28515625" style="11" bestFit="1" customWidth="1"/>
    <col min="43" max="43" width="12.7109375" style="11" bestFit="1" customWidth="1"/>
    <col min="44" max="53" width="8.85546875" style="11"/>
    <col min="54" max="55" width="9" style="11" bestFit="1" customWidth="1"/>
    <col min="56" max="56" width="8.85546875" style="11"/>
    <col min="57" max="57" width="10.140625" style="11" bestFit="1" customWidth="1"/>
    <col min="58" max="16384" width="8.85546875" style="11"/>
  </cols>
  <sheetData>
    <row r="1" spans="1:57" ht="16.5" thickBot="1" x14ac:dyDescent="0.3">
      <c r="A1" s="4"/>
      <c r="B1" s="36"/>
      <c r="C1" s="4"/>
      <c r="D1" s="4"/>
      <c r="E1" s="37"/>
      <c r="F1" s="37"/>
      <c r="G1" s="37"/>
      <c r="H1" s="37"/>
      <c r="I1" s="37"/>
      <c r="J1" s="37"/>
      <c r="K1" s="37"/>
      <c r="L1" s="37"/>
      <c r="M1" s="4"/>
      <c r="N1" s="4"/>
      <c r="O1" s="36"/>
      <c r="P1" s="4"/>
      <c r="Q1" s="4"/>
    </row>
    <row r="2" spans="1:57" ht="16.5" thickBot="1" x14ac:dyDescent="0.3">
      <c r="A2" s="4"/>
      <c r="B2" s="4"/>
      <c r="C2" s="4"/>
      <c r="D2" s="37"/>
      <c r="E2" s="140">
        <v>1</v>
      </c>
      <c r="F2" s="141"/>
      <c r="G2" s="140">
        <v>2</v>
      </c>
      <c r="H2" s="142"/>
      <c r="I2" s="140">
        <v>3</v>
      </c>
      <c r="J2" s="141"/>
      <c r="K2" s="140">
        <v>4</v>
      </c>
      <c r="L2" s="141"/>
      <c r="M2" s="4"/>
      <c r="N2" s="4"/>
      <c r="O2" s="36"/>
      <c r="P2" s="4"/>
      <c r="Q2" s="4"/>
      <c r="R2" s="14" t="s">
        <v>117</v>
      </c>
      <c r="S2" s="15" t="s">
        <v>4</v>
      </c>
      <c r="AD2" s="25"/>
      <c r="AE2" s="26"/>
      <c r="AF2" s="26"/>
      <c r="AG2" s="26"/>
      <c r="AH2" s="26"/>
      <c r="AI2" s="26"/>
      <c r="AJ2" s="26"/>
      <c r="AK2" s="25"/>
      <c r="AL2" s="26"/>
      <c r="AM2" s="26"/>
      <c r="AN2" s="26"/>
      <c r="AO2" s="26"/>
      <c r="AP2" s="26"/>
      <c r="AQ2" s="67"/>
      <c r="AR2" s="139">
        <v>1</v>
      </c>
      <c r="AS2" s="139"/>
      <c r="AT2" s="139">
        <v>2</v>
      </c>
      <c r="AU2" s="139"/>
      <c r="AV2" s="139">
        <v>3</v>
      </c>
      <c r="AW2" s="139"/>
      <c r="AX2" s="139">
        <v>4</v>
      </c>
      <c r="AY2" s="139"/>
      <c r="AZ2" s="26"/>
      <c r="BA2" s="26"/>
      <c r="BB2" s="76"/>
      <c r="BC2" s="26"/>
      <c r="BD2" s="26"/>
      <c r="BE2" s="25"/>
    </row>
    <row r="3" spans="1:57" ht="33" thickTop="1" thickBot="1" x14ac:dyDescent="0.3">
      <c r="A3" s="4"/>
      <c r="B3" s="5" t="s">
        <v>0</v>
      </c>
      <c r="C3" s="2" t="s">
        <v>1</v>
      </c>
      <c r="D3" s="6" t="s">
        <v>2</v>
      </c>
      <c r="E3" s="5" t="s">
        <v>120</v>
      </c>
      <c r="F3" s="6" t="s">
        <v>121</v>
      </c>
      <c r="G3" s="1" t="s">
        <v>120</v>
      </c>
      <c r="H3" s="3" t="s">
        <v>121</v>
      </c>
      <c r="I3" s="5" t="s">
        <v>120</v>
      </c>
      <c r="J3" s="6" t="s">
        <v>121</v>
      </c>
      <c r="K3" s="5" t="s">
        <v>120</v>
      </c>
      <c r="L3" s="3" t="s">
        <v>121</v>
      </c>
      <c r="M3" s="9" t="s">
        <v>119</v>
      </c>
      <c r="N3" s="7" t="s">
        <v>118</v>
      </c>
      <c r="O3" s="10" t="s">
        <v>115</v>
      </c>
      <c r="P3" s="8" t="s">
        <v>116</v>
      </c>
      <c r="Q3" s="4"/>
      <c r="R3" s="63" t="s">
        <v>122</v>
      </c>
      <c r="S3" s="64" t="s">
        <v>112</v>
      </c>
      <c r="AD3" s="26"/>
      <c r="AE3" s="27"/>
      <c r="AF3" s="26"/>
      <c r="AG3" s="26"/>
      <c r="AH3" s="26"/>
      <c r="AI3" s="67"/>
      <c r="AJ3" s="26"/>
      <c r="AK3" s="26"/>
      <c r="AL3" s="67" t="s">
        <v>145</v>
      </c>
      <c r="AM3" s="26"/>
      <c r="AN3" s="26"/>
      <c r="AO3" s="27" t="s">
        <v>0</v>
      </c>
      <c r="AP3" s="27" t="s">
        <v>1</v>
      </c>
      <c r="AQ3" s="27" t="s">
        <v>2</v>
      </c>
      <c r="AR3" s="27" t="s">
        <v>120</v>
      </c>
      <c r="AS3" s="27" t="s">
        <v>121</v>
      </c>
      <c r="AT3" s="27" t="s">
        <v>120</v>
      </c>
      <c r="AU3" s="27" t="s">
        <v>121</v>
      </c>
      <c r="AV3" s="27" t="s">
        <v>120</v>
      </c>
      <c r="AW3" s="27" t="s">
        <v>121</v>
      </c>
      <c r="AX3" s="27" t="s">
        <v>120</v>
      </c>
      <c r="AY3" s="27" t="s">
        <v>121</v>
      </c>
      <c r="AZ3" s="77" t="s">
        <v>119</v>
      </c>
      <c r="BA3" s="78" t="s">
        <v>118</v>
      </c>
      <c r="BB3" s="67" t="s">
        <v>124</v>
      </c>
      <c r="BC3" s="67" t="s">
        <v>125</v>
      </c>
      <c r="BD3" s="27" t="s">
        <v>115</v>
      </c>
      <c r="BE3" s="78" t="s">
        <v>146</v>
      </c>
    </row>
    <row r="4" spans="1:57" ht="15.6" customHeight="1" x14ac:dyDescent="0.25">
      <c r="A4" s="26">
        <v>1</v>
      </c>
      <c r="B4" s="59">
        <f>IF(C4=$C$2,"",A4)</f>
        <v>1</v>
      </c>
      <c r="C4" s="101" t="str">
        <f t="shared" ref="C4:C67" si="0">_xlfn.IFNA(VLOOKUP(O4,$AL$4:$BA$93,5,0),"")</f>
        <v>Annija Novicka</v>
      </c>
      <c r="D4" s="28" t="str">
        <f>_xlfn.IFNA(VLOOKUP(O4,$AL$4:$BA$93,6,0),"")</f>
        <v>BJC Daugmale</v>
      </c>
      <c r="E4" s="60">
        <f>_xlfn.IFNA(VLOOKUP(O4,$AL$4:$BA$93,7,0),"")</f>
        <v>10</v>
      </c>
      <c r="F4" s="61">
        <f>_xlfn.IFNA(VLOOKUP(O4,$AL$4:$BA$93,8,0),"")</f>
        <v>4.2824074074074075E-4</v>
      </c>
      <c r="G4" s="62">
        <f>_xlfn.IFNA(VLOOKUP(O4,$AL$4:$BA$93,9,0),"")</f>
        <v>10</v>
      </c>
      <c r="H4" s="61">
        <f>_xlfn.IFNA(VLOOKUP(O4,$AL$4:$BA$93,10,0),"")</f>
        <v>4.7453703703703704E-4</v>
      </c>
      <c r="I4" s="60">
        <f>_xlfn.IFNA(VLOOKUP(O4,$AL$4:$BA$93,11,0),"")</f>
        <v>10</v>
      </c>
      <c r="J4" s="61">
        <f>_xlfn.IFNA(VLOOKUP(O4,$AL$4:$BA$93,12,0),"")</f>
        <v>5.7870370370370378E-4</v>
      </c>
      <c r="K4" s="60">
        <f>_xlfn.IFNA(VLOOKUP(O4,$AL$4:$BA$93,13,0),"")</f>
        <v>10</v>
      </c>
      <c r="L4" s="61">
        <f>_xlfn.IFNA(VLOOKUP(O4,$AL$4:$BA$93,14,0),"")</f>
        <v>7.5231481481481471E-4</v>
      </c>
      <c r="M4" s="72">
        <f>IFERROR(IF((E4+G4+I4+K4)=VLOOKUP(O4,$AL$4:$BA$93,15,0),VLOOKUP(O4,$AL$4:$BA$93,15,0),""),"")</f>
        <v>40</v>
      </c>
      <c r="N4" s="73">
        <f>_xlfn.IFNA(VLOOKUP(O4,$AL$4:$BA$93,16,0),"")</f>
        <v>2.2337962962962962E-3</v>
      </c>
      <c r="O4" s="24">
        <f>IF(AP4=$AP$2,"",A4)</f>
        <v>1</v>
      </c>
      <c r="P4" s="16"/>
      <c r="Q4" s="74"/>
      <c r="AD4" s="26">
        <v>3</v>
      </c>
      <c r="AE4" s="26"/>
      <c r="AF4" s="26" t="str">
        <f>IF(Kopā!F4=$R$3,Kopā!A4,"")</f>
        <v/>
      </c>
      <c r="AG4" s="26" t="str">
        <f>_xlfn.IFNA(VLOOKUP(AF4,Kopā!$A$4:$G$203,7,),"")</f>
        <v/>
      </c>
      <c r="AH4" s="26" t="str">
        <f t="shared" ref="AH4:AH35" si="1">IF(AG4=$S$3,AF4,"")</f>
        <v/>
      </c>
      <c r="AI4" s="26" cm="1">
        <f t="array" ref="AI4">IFERROR(SMALL(IF((COUNTIF($AI$3:AI3, $AH$4:$AH$203)=0)*ISNUMBER($AH$4:$AH$203), $AH$4:$AH$203, "A"), 1),INDEX($AH$4:$AH$203, MATCH(SMALL(IF(ISTEXT($AH$4:$AH$203)*(COUNTIF(AI3:$AI$3,$AH$4:$AH$203)=0), COUNTIF($AH$4:$AH$203, "&lt;"&amp;$AH$4:$AH$203), ""),1),IF(ISTEXT($AH$4:$AH$203), COUNTIF($AH$4:$AH$203, "&lt;"&amp;$AH$4:$AH$203), ""), 0)))</f>
        <v>5</v>
      </c>
      <c r="AJ4" s="26"/>
      <c r="AK4" s="26"/>
      <c r="AL4" s="26">
        <f>BD4</f>
        <v>8</v>
      </c>
      <c r="AM4" s="26">
        <f>IFERROR(AI4,"")</f>
        <v>5</v>
      </c>
      <c r="AN4" s="26">
        <v>1</v>
      </c>
      <c r="AO4" s="67">
        <f>IF(AP4=$C$2,"",AN4)</f>
        <v>1</v>
      </c>
      <c r="AP4" s="26" t="str">
        <f>_xlfn.IFNA(VLOOKUP(AM4,Kopā!$A$4:$Q$203,2,),"")</f>
        <v>Aliona Domaradzka</v>
      </c>
      <c r="AQ4" s="68" t="str">
        <f>_xlfn.IFNA(VLOOKUP(AM4,Kopā!$A$4:$Q$203,3,),"")</f>
        <v>MJC „Praktiskās estētikas skola"</v>
      </c>
      <c r="AR4" s="79">
        <f>_xlfn.IFNA(VLOOKUP(AM4,Kopā!$A$4:$Q$203,8,),"")</f>
        <v>0</v>
      </c>
      <c r="AS4" s="80">
        <f>_xlfn.IFNA(VLOOKUP(AM4,Kopā!$A$4:$Q$203,9,),"")</f>
        <v>3.2407407407407406E-4</v>
      </c>
      <c r="AT4" s="79">
        <f>_xlfn.IFNA(VLOOKUP(AM4,Kopā!$A$4:$Q$203,10,),"")</f>
        <v>0</v>
      </c>
      <c r="AU4" s="80">
        <f>_xlfn.IFNA(VLOOKUP(AM4,Kopā!$A$4:$Q$203,11,),"")</f>
        <v>4.8611111111111104E-4</v>
      </c>
      <c r="AV4" s="79">
        <f>_xlfn.IFNA(VLOOKUP(AM4,Kopā!$A$4:$Q$203,12,),"")</f>
        <v>0</v>
      </c>
      <c r="AW4" s="80">
        <f>_xlfn.IFNA(VLOOKUP(AM4,Kopā!$A$4:$Q$203,13,),"")</f>
        <v>3.0092592592592595E-4</v>
      </c>
      <c r="AX4" s="79">
        <f>_xlfn.IFNA(VLOOKUP(AM4,Kopā!$A$4:$Q$203,14,),"")</f>
        <v>0</v>
      </c>
      <c r="AY4" s="80">
        <f>_xlfn.IFNA(VLOOKUP(AM4,Kopā!$A$4:$Q$203,15,),"")</f>
        <v>0</v>
      </c>
      <c r="AZ4" s="81">
        <f>_xlfn.IFNA(VLOOKUP(AM4,Kopā!$A$4:$Q$203,16,),"")</f>
        <v>0</v>
      </c>
      <c r="BA4" s="80">
        <f>_xlfn.IFNA(VLOOKUP(AM4,Kopā!$A$4:$Q$203,17,),"")</f>
        <v>1.1111111111111109E-3</v>
      </c>
      <c r="BB4" s="26">
        <f>IFERROR(_xlfn.RANK.EQ(AZ4,$AZ$4:$AZ$93,1),"")</f>
        <v>1</v>
      </c>
      <c r="BC4" s="26">
        <f>IFERROR(_xlfn.RANK.EQ(BA4,$BA$4:$BA$93),"")</f>
        <v>7</v>
      </c>
      <c r="BD4" s="69">
        <f>IFERROR(IF(BA4=AZ4,BE4,_xlfn.RANK.EQ($BB4,$BB$4:$BB$93)+COUNTIFS($BB$4:$BB$93,$BB4,$BC$4:$BC$93,"&gt;"&amp;$BC4)),"")</f>
        <v>8</v>
      </c>
      <c r="BE4" s="26">
        <f>_xlfn.RANK.EQ(BB4,$BB$4:$BB$93,)+COUNTIF($BB$4:BB4,BB4)-1</f>
        <v>7</v>
      </c>
    </row>
    <row r="5" spans="1:57" x14ac:dyDescent="0.25">
      <c r="A5" s="26">
        <v>2</v>
      </c>
      <c r="B5" s="82">
        <f t="shared" ref="B5:B68" si="2">IF(C5=$C$2,"",A5)</f>
        <v>2</v>
      </c>
      <c r="C5" s="102" t="str">
        <f t="shared" si="0"/>
        <v>Elza Klīdzēja</v>
      </c>
      <c r="D5" s="83" t="str">
        <f t="shared" ref="D5:D6" si="3">_xlfn.IFNA(VLOOKUP(O5,$AL$4:$BA$93,6,0),"")</f>
        <v>Virsotne</v>
      </c>
      <c r="E5" s="84">
        <f t="shared" ref="E5:E68" si="4">_xlfn.IFNA(VLOOKUP(O5,$AL$4:$BA$93,7,0),"")</f>
        <v>10</v>
      </c>
      <c r="F5" s="85">
        <f t="shared" ref="F5:F68" si="5">_xlfn.IFNA(VLOOKUP(O5,$AL$4:$BA$93,8,0),"")</f>
        <v>4.3055555555555555E-4</v>
      </c>
      <c r="G5" s="86">
        <f t="shared" ref="G5:G68" si="6">_xlfn.IFNA(VLOOKUP(O5,$AL$4:$BA$93,9,0),"")</f>
        <v>10</v>
      </c>
      <c r="H5" s="85">
        <f t="shared" ref="H5:H68" si="7">_xlfn.IFNA(VLOOKUP(O5,$AL$4:$BA$93,10,0),"")</f>
        <v>6.8287037037037025E-4</v>
      </c>
      <c r="I5" s="84">
        <f t="shared" ref="I5:I68" si="8">_xlfn.IFNA(VLOOKUP(O5,$AL$4:$BA$93,11,0),"")</f>
        <v>10</v>
      </c>
      <c r="J5" s="85">
        <f t="shared" ref="J5:J68" si="9">_xlfn.IFNA(VLOOKUP(O5,$AL$4:$BA$93,12,0),"")</f>
        <v>1.0416666666666667E-3</v>
      </c>
      <c r="K5" s="84">
        <f t="shared" ref="K5:K68" si="10">_xlfn.IFNA(VLOOKUP(O5,$AL$4:$BA$93,13,0),"")</f>
        <v>9</v>
      </c>
      <c r="L5" s="85">
        <f t="shared" ref="L5:L68" si="11">_xlfn.IFNA(VLOOKUP(O5,$AL$4:$BA$93,14,0),"")</f>
        <v>1.0648148148148147E-3</v>
      </c>
      <c r="M5" s="87">
        <f t="shared" ref="M5:M68" si="12">IFERROR(IF((E5+G5+I5+K5)=VLOOKUP(O5,$AL$4:$BA$93,15,0),VLOOKUP(O5,$AL$4:$BA$93,15,0),""),"")</f>
        <v>39</v>
      </c>
      <c r="N5" s="88">
        <f t="shared" ref="N5:N68" si="13">_xlfn.IFNA(VLOOKUP(O5,$AL$4:$BA$93,16,0),"")</f>
        <v>3.2199074074074066E-3</v>
      </c>
      <c r="O5" s="89">
        <f t="shared" ref="O5:O68" si="14">IF(AP5=$AP$2,"",A5)</f>
        <v>2</v>
      </c>
      <c r="P5" s="90"/>
      <c r="Q5" s="74"/>
      <c r="AD5" s="26">
        <v>4</v>
      </c>
      <c r="AE5" s="26" t="s">
        <v>123</v>
      </c>
      <c r="AF5" s="26">
        <f>IF(Kopā!F5=$R$3,Kopā!A5,"")</f>
        <v>2</v>
      </c>
      <c r="AG5" s="26" t="str">
        <f>_xlfn.IFNA(VLOOKUP(AF5,Kopā!$A$4:$G$203,7,),"")</f>
        <v>H</v>
      </c>
      <c r="AH5" s="26" t="str">
        <f t="shared" si="1"/>
        <v/>
      </c>
      <c r="AI5" s="26" cm="1">
        <f t="array" ref="AI5">IFERROR(SMALL(IF((COUNTIF($AI$3:AI4, $AH$4:$AH$203)=0)*ISNUMBER($AH$4:$AH$203), $AH$4:$AH$203, "A"), 1),INDEX($AH$4:$AH$203, MATCH(SMALL(IF(ISTEXT($AH$4:$AH$203)*(COUNTIF(AI$3:$AI4,$AH$4:$AH$203)=0), COUNTIF($AH$4:$AH$203, "&lt;"&amp;$AH$4:$AH$203), ""),1),IF(ISTEXT($AH$4:$AH$203), COUNTIF($AH$4:$AH$203, "&lt;"&amp;$AH$4:$AH$203), ""), 0)))</f>
        <v>6</v>
      </c>
      <c r="AJ5" s="26"/>
      <c r="AK5" s="26"/>
      <c r="AL5" s="26">
        <f t="shared" ref="AL5:AL68" si="15">BD5</f>
        <v>4</v>
      </c>
      <c r="AM5" s="26">
        <f t="shared" ref="AM5:AM68" si="16">IFERROR(AI5,"")</f>
        <v>6</v>
      </c>
      <c r="AN5" s="26">
        <v>2</v>
      </c>
      <c r="AO5" s="67">
        <f t="shared" ref="AO5:AO68" si="17">IF(AP5=$C$2,"",AN5)</f>
        <v>2</v>
      </c>
      <c r="AP5" s="26" t="str">
        <f>_xlfn.IFNA(VLOOKUP(AM5,Kopā!$A$4:$Q$203,2,),"")</f>
        <v>Amēlija Patmalniece</v>
      </c>
      <c r="AQ5" s="68" t="str">
        <f>_xlfn.IFNA(VLOOKUP(AM5,Kopā!$A$4:$Q$203,3,),"")</f>
        <v>Virsotne</v>
      </c>
      <c r="AR5" s="79">
        <f>_xlfn.IFNA(VLOOKUP(AM5,Kopā!$A$4:$Q$203,8,),"")</f>
        <v>10</v>
      </c>
      <c r="AS5" s="80">
        <f>_xlfn.IFNA(VLOOKUP(AM5,Kopā!$A$4:$Q$203,9,),"")</f>
        <v>6.5995370370370372E-4</v>
      </c>
      <c r="AT5" s="79">
        <f>_xlfn.IFNA(VLOOKUP(AM5,Kopā!$A$4:$Q$203,10,),"")</f>
        <v>10</v>
      </c>
      <c r="AU5" s="80">
        <f>_xlfn.IFNA(VLOOKUP(AM5,Kopā!$A$4:$Q$203,11,),"")</f>
        <v>1.1458333333333333E-3</v>
      </c>
      <c r="AV5" s="79">
        <f>_xlfn.IFNA(VLOOKUP(AM5,Kopā!$A$4:$Q$203,12,),"")</f>
        <v>10</v>
      </c>
      <c r="AW5" s="80">
        <f>_xlfn.IFNA(VLOOKUP(AM5,Kopā!$A$4:$Q$203,13,),"")</f>
        <v>1.2268518518518518E-3</v>
      </c>
      <c r="AX5" s="79">
        <f>_xlfn.IFNA(VLOOKUP(AM5,Kopā!$A$4:$Q$203,14,),"")</f>
        <v>3</v>
      </c>
      <c r="AY5" s="80">
        <f>_xlfn.IFNA(VLOOKUP(AM5,Kopā!$A$4:$Q$203,15,),"")</f>
        <v>3.9351851851851852E-4</v>
      </c>
      <c r="AZ5" s="81">
        <f>_xlfn.IFNA(VLOOKUP(AM5,Kopā!$A$4:$Q$203,16,),"")</f>
        <v>33</v>
      </c>
      <c r="BA5" s="80">
        <f>_xlfn.IFNA(VLOOKUP(AM5,Kopā!$A$4:$Q$203,17,),"")</f>
        <v>3.4261574074074073E-3</v>
      </c>
      <c r="BB5" s="26">
        <f t="shared" ref="BB5:BB68" si="18">IFERROR(_xlfn.RANK.EQ(AZ5,$AZ$4:$AZ$93,1),"")</f>
        <v>5</v>
      </c>
      <c r="BC5" s="26">
        <f t="shared" ref="BC5:BC68" si="19">IFERROR(_xlfn.RANK.EQ(BA5,$BA$4:$BA$93),"")</f>
        <v>1</v>
      </c>
      <c r="BD5" s="69">
        <f t="shared" ref="BD5:BD68" si="20">IFERROR(IF(BA5=AZ5,BE5,_xlfn.RANK.EQ($BB5,$BB$4:$BB$93)+COUNTIFS($BB$4:$BB$93,$BB5,$BC$4:$BC$93,"&gt;"&amp;$BC5)),"")</f>
        <v>4</v>
      </c>
      <c r="BE5" s="26">
        <f>_xlfn.RANK.EQ(BB5,$BB$4:$BB$93,)+COUNTIF($BB$4:BB5,BB5)-1</f>
        <v>4</v>
      </c>
    </row>
    <row r="6" spans="1:57" x14ac:dyDescent="0.25">
      <c r="A6" s="26">
        <v>3</v>
      </c>
      <c r="B6" s="17">
        <f t="shared" si="2"/>
        <v>3</v>
      </c>
      <c r="C6" s="101" t="str">
        <f t="shared" si="0"/>
        <v>Rebeka Kobitjeva</v>
      </c>
      <c r="D6" s="28" t="str">
        <f t="shared" si="3"/>
        <v>BJC Daugmale</v>
      </c>
      <c r="E6" s="60">
        <f t="shared" si="4"/>
        <v>10</v>
      </c>
      <c r="F6" s="61">
        <f t="shared" si="5"/>
        <v>4.6956018518518522E-4</v>
      </c>
      <c r="G6" s="62">
        <f t="shared" si="6"/>
        <v>10</v>
      </c>
      <c r="H6" s="61">
        <f t="shared" si="7"/>
        <v>4.9768518518518521E-4</v>
      </c>
      <c r="I6" s="60">
        <f t="shared" si="8"/>
        <v>10</v>
      </c>
      <c r="J6" s="61">
        <f t="shared" si="9"/>
        <v>7.5231481481481471E-4</v>
      </c>
      <c r="K6" s="60">
        <f t="shared" si="10"/>
        <v>8</v>
      </c>
      <c r="L6" s="61">
        <f t="shared" si="11"/>
        <v>7.407407407407407E-4</v>
      </c>
      <c r="M6" s="72">
        <f t="shared" si="12"/>
        <v>38</v>
      </c>
      <c r="N6" s="73">
        <f t="shared" si="13"/>
        <v>2.4603009259259257E-3</v>
      </c>
      <c r="O6" s="24">
        <f t="shared" si="14"/>
        <v>3</v>
      </c>
      <c r="P6" s="18"/>
      <c r="Q6" s="74"/>
      <c r="AD6" s="26">
        <v>5</v>
      </c>
      <c r="AE6" s="26" t="s">
        <v>122</v>
      </c>
      <c r="AF6" s="26" t="str">
        <f>IF(Kopā!F6=$R$3,Kopā!A6,"")</f>
        <v/>
      </c>
      <c r="AG6" s="26" t="str">
        <f>_xlfn.IFNA(VLOOKUP(AF6,Kopā!$A$4:$G$203,7,),"")</f>
        <v/>
      </c>
      <c r="AH6" s="26" t="str">
        <f t="shared" si="1"/>
        <v/>
      </c>
      <c r="AI6" s="26" cm="1">
        <f t="array" ref="AI6">IFERROR(SMALL(IF((COUNTIF($AI$3:AI5, $AH$4:$AH$203)=0)*ISNUMBER($AH$4:$AH$203), $AH$4:$AH$203, "A"), 1),INDEX($AH$4:$AH$203, MATCH(SMALL(IF(ISTEXT($AH$4:$AH$203)*(COUNTIF(AI$3:$AI5,$AH$4:$AH$203)=0), COUNTIF($AH$4:$AH$203, "&lt;"&amp;$AH$4:$AH$203), ""),1),IF(ISTEXT($AH$4:$AH$203), COUNTIF($AH$4:$AH$203, "&lt;"&amp;$AH$4:$AH$203), ""), 0)))</f>
        <v>8</v>
      </c>
      <c r="AJ6" s="26"/>
      <c r="AK6" s="26"/>
      <c r="AL6" s="26">
        <f t="shared" si="15"/>
        <v>1</v>
      </c>
      <c r="AM6" s="26">
        <f t="shared" si="16"/>
        <v>8</v>
      </c>
      <c r="AN6" s="26">
        <v>3</v>
      </c>
      <c r="AO6" s="67">
        <f t="shared" si="17"/>
        <v>3</v>
      </c>
      <c r="AP6" s="26" t="str">
        <f>_xlfn.IFNA(VLOOKUP(AM6,Kopā!$A$4:$Q$203,2,),"")</f>
        <v>Annija Novicka</v>
      </c>
      <c r="AQ6" s="68" t="str">
        <f>_xlfn.IFNA(VLOOKUP(AM6,Kopā!$A$4:$Q$203,3,),"")</f>
        <v>BJC Daugmale</v>
      </c>
      <c r="AR6" s="79">
        <f>_xlfn.IFNA(VLOOKUP(AM6,Kopā!$A$4:$Q$203,8,),"")</f>
        <v>10</v>
      </c>
      <c r="AS6" s="80">
        <f>_xlfn.IFNA(VLOOKUP(AM6,Kopā!$A$4:$Q$203,9,),"")</f>
        <v>4.2824074074074075E-4</v>
      </c>
      <c r="AT6" s="79">
        <f>_xlfn.IFNA(VLOOKUP(AM6,Kopā!$A$4:$Q$203,10,),"")</f>
        <v>10</v>
      </c>
      <c r="AU6" s="80">
        <f>_xlfn.IFNA(VLOOKUP(AM6,Kopā!$A$4:$Q$203,11,),"")</f>
        <v>4.7453703703703704E-4</v>
      </c>
      <c r="AV6" s="79">
        <f>_xlfn.IFNA(VLOOKUP(AM6,Kopā!$A$4:$Q$203,12,),"")</f>
        <v>10</v>
      </c>
      <c r="AW6" s="80">
        <f>_xlfn.IFNA(VLOOKUP(AM6,Kopā!$A$4:$Q$203,13,),"")</f>
        <v>5.7870370370370378E-4</v>
      </c>
      <c r="AX6" s="79">
        <f>_xlfn.IFNA(VLOOKUP(AM6,Kopā!$A$4:$Q$203,14,),"")</f>
        <v>10</v>
      </c>
      <c r="AY6" s="80">
        <f>_xlfn.IFNA(VLOOKUP(AM6,Kopā!$A$4:$Q$203,15,),"")</f>
        <v>7.5231481481481471E-4</v>
      </c>
      <c r="AZ6" s="81">
        <f>_xlfn.IFNA(VLOOKUP(AM6,Kopā!$A$4:$Q$203,16,),"")</f>
        <v>40</v>
      </c>
      <c r="BA6" s="80">
        <f>_xlfn.IFNA(VLOOKUP(AM6,Kopā!$A$4:$Q$203,17,),"")</f>
        <v>2.2337962962962962E-3</v>
      </c>
      <c r="BB6" s="26">
        <f t="shared" si="18"/>
        <v>8</v>
      </c>
      <c r="BC6" s="26">
        <f t="shared" si="19"/>
        <v>4</v>
      </c>
      <c r="BD6" s="69">
        <f t="shared" si="20"/>
        <v>1</v>
      </c>
      <c r="BE6" s="26">
        <f>_xlfn.RANK.EQ(BB6,$BB$4:$BB$93,)+COUNTIF($BB$4:BB6,BB6)-1</f>
        <v>1</v>
      </c>
    </row>
    <row r="7" spans="1:57" x14ac:dyDescent="0.25">
      <c r="A7" s="26">
        <v>4</v>
      </c>
      <c r="B7" s="82">
        <f t="shared" si="2"/>
        <v>4</v>
      </c>
      <c r="C7" s="102" t="str">
        <f t="shared" si="0"/>
        <v>Amēlija Patmalniece</v>
      </c>
      <c r="D7" s="83" t="str">
        <f>_xlfn.IFNA(VLOOKUP(O7,$AL$4:$BA$93,6,0),"")</f>
        <v>Virsotne</v>
      </c>
      <c r="E7" s="84">
        <f t="shared" si="4"/>
        <v>10</v>
      </c>
      <c r="F7" s="85">
        <f t="shared" si="5"/>
        <v>6.5995370370370372E-4</v>
      </c>
      <c r="G7" s="86">
        <f t="shared" si="6"/>
        <v>10</v>
      </c>
      <c r="H7" s="85">
        <f t="shared" si="7"/>
        <v>1.1458333333333333E-3</v>
      </c>
      <c r="I7" s="84">
        <f t="shared" si="8"/>
        <v>10</v>
      </c>
      <c r="J7" s="85">
        <f t="shared" si="9"/>
        <v>1.2268518518518518E-3</v>
      </c>
      <c r="K7" s="84">
        <f t="shared" si="10"/>
        <v>3</v>
      </c>
      <c r="L7" s="85">
        <f t="shared" si="11"/>
        <v>3.9351851851851852E-4</v>
      </c>
      <c r="M7" s="87">
        <f t="shared" si="12"/>
        <v>33</v>
      </c>
      <c r="N7" s="88">
        <f t="shared" si="13"/>
        <v>3.4261574074074073E-3</v>
      </c>
      <c r="O7" s="89">
        <f t="shared" si="14"/>
        <v>4</v>
      </c>
      <c r="P7" s="90"/>
      <c r="Q7" s="74"/>
      <c r="AD7" s="26">
        <v>6</v>
      </c>
      <c r="AE7" s="26"/>
      <c r="AF7" s="26">
        <f>IF(Kopā!F7=$R$3,Kopā!A7,"")</f>
        <v>4</v>
      </c>
      <c r="AG7" s="26" t="str">
        <f>_xlfn.IFNA(VLOOKUP(AF7,Kopā!$A$4:$G$203,7,),"")</f>
        <v>E</v>
      </c>
      <c r="AH7" s="26" t="str">
        <f t="shared" si="1"/>
        <v/>
      </c>
      <c r="AI7" s="26" cm="1">
        <f t="array" ref="AI7">IFERROR(SMALL(IF((COUNTIF($AI$3:AI6, $AH$4:$AH$203)=0)*ISNUMBER($AH$4:$AH$203), $AH$4:$AH$203, "A"), 1),INDEX($AH$4:$AH$203, MATCH(SMALL(IF(ISTEXT($AH$4:$AH$203)*(COUNTIF(AI$3:$AI6,$AH$4:$AH$203)=0), COUNTIF($AH$4:$AH$203, "&lt;"&amp;$AH$4:$AH$203), ""),1),IF(ISTEXT($AH$4:$AH$203), COUNTIF($AH$4:$AH$203, "&lt;"&amp;$AH$4:$AH$203), ""), 0)))</f>
        <v>10</v>
      </c>
      <c r="AJ7" s="26"/>
      <c r="AK7" s="26"/>
      <c r="AL7" s="26">
        <f t="shared" si="15"/>
        <v>6</v>
      </c>
      <c r="AM7" s="26">
        <f t="shared" si="16"/>
        <v>10</v>
      </c>
      <c r="AN7" s="26">
        <v>4</v>
      </c>
      <c r="AO7" s="67">
        <f t="shared" si="17"/>
        <v>4</v>
      </c>
      <c r="AP7" s="26" t="str">
        <f>_xlfn.IFNA(VLOOKUP(AM7,Kopā!$A$4:$Q$203,2,),"")</f>
        <v>Arina Aleksjeva</v>
      </c>
      <c r="AQ7" s="68" t="str">
        <f>_xlfn.IFNA(VLOOKUP(AM7,Kopā!$A$4:$Q$203,3,),"")</f>
        <v>JN "Junda"</v>
      </c>
      <c r="AR7" s="79">
        <f>_xlfn.IFNA(VLOOKUP(AM7,Kopā!$A$4:$Q$203,8,),"")</f>
        <v>10</v>
      </c>
      <c r="AS7" s="80">
        <f>_xlfn.IFNA(VLOOKUP(AM7,Kopā!$A$4:$Q$203,9,),"")</f>
        <v>1.5393518518518519E-3</v>
      </c>
      <c r="AT7" s="79">
        <f>_xlfn.IFNA(VLOOKUP(AM7,Kopā!$A$4:$Q$203,10,),"")</f>
        <v>2</v>
      </c>
      <c r="AU7" s="80">
        <f>_xlfn.IFNA(VLOOKUP(AM7,Kopā!$A$4:$Q$203,11,),"")</f>
        <v>2.6620370370370372E-4</v>
      </c>
      <c r="AV7" s="79">
        <f>_xlfn.IFNA(VLOOKUP(AM7,Kopā!$A$4:$Q$203,12,),"")</f>
        <v>0</v>
      </c>
      <c r="AW7" s="80">
        <f>_xlfn.IFNA(VLOOKUP(AM7,Kopā!$A$4:$Q$203,13,),"")</f>
        <v>4.2824074074074075E-4</v>
      </c>
      <c r="AX7" s="79">
        <f>_xlfn.IFNA(VLOOKUP(AM7,Kopā!$A$4:$Q$203,14,),"")</f>
        <v>0</v>
      </c>
      <c r="AY7" s="80">
        <f>_xlfn.IFNA(VLOOKUP(AM7,Kopā!$A$4:$Q$203,15,),"")</f>
        <v>0</v>
      </c>
      <c r="AZ7" s="81">
        <f>_xlfn.IFNA(VLOOKUP(AM7,Kopā!$A$4:$Q$203,16,),"")</f>
        <v>12</v>
      </c>
      <c r="BA7" s="80">
        <f>_xlfn.IFNA(VLOOKUP(AM7,Kopā!$A$4:$Q$203,17,),"")</f>
        <v>2.2337962962962962E-3</v>
      </c>
      <c r="BB7" s="26">
        <f t="shared" si="18"/>
        <v>3</v>
      </c>
      <c r="BC7" s="26">
        <f t="shared" si="19"/>
        <v>4</v>
      </c>
      <c r="BD7" s="69">
        <f t="shared" si="20"/>
        <v>6</v>
      </c>
      <c r="BE7" s="26">
        <f>_xlfn.RANK.EQ(BB7,$BB$4:$BB$93,)+COUNTIF($BB$4:BB7,BB7)-1</f>
        <v>6</v>
      </c>
    </row>
    <row r="8" spans="1:57" x14ac:dyDescent="0.25">
      <c r="A8" s="26">
        <v>5</v>
      </c>
      <c r="B8" s="17">
        <f t="shared" si="2"/>
        <v>5</v>
      </c>
      <c r="C8" s="101" t="str">
        <f t="shared" si="0"/>
        <v>Zane Amēlija Sīpola</v>
      </c>
      <c r="D8" s="28" t="str">
        <f t="shared" ref="D8:D71" si="21">_xlfn.IFNA(VLOOKUP(O8,$AL$4:$BA$93,6,0),"")</f>
        <v>SIKA FBC</v>
      </c>
      <c r="E8" s="60">
        <f t="shared" si="4"/>
        <v>10</v>
      </c>
      <c r="F8" s="61">
        <f t="shared" si="5"/>
        <v>7.175925925925927E-4</v>
      </c>
      <c r="G8" s="62">
        <f t="shared" si="6"/>
        <v>2</v>
      </c>
      <c r="H8" s="61">
        <f t="shared" si="7"/>
        <v>3.5879629629629635E-4</v>
      </c>
      <c r="I8" s="60">
        <f t="shared" si="8"/>
        <v>1</v>
      </c>
      <c r="J8" s="61">
        <f t="shared" si="9"/>
        <v>0</v>
      </c>
      <c r="K8" s="60">
        <f t="shared" si="10"/>
        <v>4</v>
      </c>
      <c r="L8" s="61">
        <f t="shared" si="11"/>
        <v>2.4305555555555552E-4</v>
      </c>
      <c r="M8" s="72">
        <f t="shared" si="12"/>
        <v>17</v>
      </c>
      <c r="N8" s="73">
        <f t="shared" si="13"/>
        <v>1.3194444444444447E-3</v>
      </c>
      <c r="O8" s="24">
        <f t="shared" si="14"/>
        <v>5</v>
      </c>
      <c r="P8" s="18"/>
      <c r="Q8" s="74"/>
      <c r="AD8" s="26">
        <v>7</v>
      </c>
      <c r="AE8" s="26"/>
      <c r="AF8" s="26">
        <f>IF(Kopā!F8=$R$3,Kopā!A8,"")</f>
        <v>5</v>
      </c>
      <c r="AG8" s="26" t="str">
        <f>_xlfn.IFNA(VLOOKUP(AF8,Kopā!$A$4:$G$203,7,),"")</f>
        <v>D</v>
      </c>
      <c r="AH8" s="26">
        <f t="shared" si="1"/>
        <v>5</v>
      </c>
      <c r="AI8" s="26" cm="1">
        <f t="array" ref="AI8">IFERROR(SMALL(IF((COUNTIF($AI$3:AI7, $AH$4:$AH$203)=0)*ISNUMBER($AH$4:$AH$203), $AH$4:$AH$203, "A"), 1),INDEX($AH$4:$AH$203, MATCH(SMALL(IF(ISTEXT($AH$4:$AH$203)*(COUNTIF(AI$3:$AI7,$AH$4:$AH$203)=0), COUNTIF($AH$4:$AH$203, "&lt;"&amp;$AH$4:$AH$203), ""),1),IF(ISTEXT($AH$4:$AH$203), COUNTIF($AH$4:$AH$203, "&lt;"&amp;$AH$4:$AH$203), ""), 0)))</f>
        <v>12</v>
      </c>
      <c r="AJ8" s="26"/>
      <c r="AK8" s="26"/>
      <c r="AL8" s="26">
        <f t="shared" si="15"/>
        <v>2</v>
      </c>
      <c r="AM8" s="26">
        <f t="shared" si="16"/>
        <v>12</v>
      </c>
      <c r="AN8" s="26">
        <v>5</v>
      </c>
      <c r="AO8" s="67">
        <f t="shared" si="17"/>
        <v>5</v>
      </c>
      <c r="AP8" s="26" t="str">
        <f>_xlfn.IFNA(VLOOKUP(AM8,Kopā!$A$4:$Q$203,2,),"")</f>
        <v>Elza Klīdzēja</v>
      </c>
      <c r="AQ8" s="68" t="str">
        <f>_xlfn.IFNA(VLOOKUP(AM8,Kopā!$A$4:$Q$203,3,),"")</f>
        <v>Virsotne</v>
      </c>
      <c r="AR8" s="79">
        <f>_xlfn.IFNA(VLOOKUP(AM8,Kopā!$A$4:$Q$203,8,),"")</f>
        <v>10</v>
      </c>
      <c r="AS8" s="80">
        <f>_xlfn.IFNA(VLOOKUP(AM8,Kopā!$A$4:$Q$203,9,),"")</f>
        <v>4.3055555555555555E-4</v>
      </c>
      <c r="AT8" s="79">
        <f>_xlfn.IFNA(VLOOKUP(AM8,Kopā!$A$4:$Q$203,10,),"")</f>
        <v>10</v>
      </c>
      <c r="AU8" s="80">
        <f>_xlfn.IFNA(VLOOKUP(AM8,Kopā!$A$4:$Q$203,11,),"")</f>
        <v>6.8287037037037025E-4</v>
      </c>
      <c r="AV8" s="79">
        <f>_xlfn.IFNA(VLOOKUP(AM8,Kopā!$A$4:$Q$203,12,),"")</f>
        <v>10</v>
      </c>
      <c r="AW8" s="80">
        <f>_xlfn.IFNA(VLOOKUP(AM8,Kopā!$A$4:$Q$203,13,),"")</f>
        <v>1.0416666666666667E-3</v>
      </c>
      <c r="AX8" s="79">
        <f>_xlfn.IFNA(VLOOKUP(AM8,Kopā!$A$4:$Q$203,14,),"")</f>
        <v>9</v>
      </c>
      <c r="AY8" s="80">
        <f>_xlfn.IFNA(VLOOKUP(AM8,Kopā!$A$4:$Q$203,15,),"")</f>
        <v>1.0648148148148147E-3</v>
      </c>
      <c r="AZ8" s="81">
        <f>_xlfn.IFNA(VLOOKUP(AM8,Kopā!$A$4:$Q$203,16,),"")</f>
        <v>39</v>
      </c>
      <c r="BA8" s="80">
        <f>_xlfn.IFNA(VLOOKUP(AM8,Kopā!$A$4:$Q$203,17,),"")</f>
        <v>3.2199074074074066E-3</v>
      </c>
      <c r="BB8" s="26">
        <f t="shared" si="18"/>
        <v>7</v>
      </c>
      <c r="BC8" s="26">
        <f t="shared" si="19"/>
        <v>2</v>
      </c>
      <c r="BD8" s="69">
        <f t="shared" si="20"/>
        <v>2</v>
      </c>
      <c r="BE8" s="26">
        <f>_xlfn.RANK.EQ(BB8,$BB$4:$BB$93,)+COUNTIF($BB$4:BB8,BB8)-1</f>
        <v>2</v>
      </c>
    </row>
    <row r="9" spans="1:57" x14ac:dyDescent="0.25">
      <c r="A9" s="26">
        <v>6</v>
      </c>
      <c r="B9" s="82">
        <f t="shared" si="2"/>
        <v>6</v>
      </c>
      <c r="C9" s="102" t="str">
        <f t="shared" si="0"/>
        <v>Arina Aleksjeva</v>
      </c>
      <c r="D9" s="83" t="str">
        <f t="shared" si="21"/>
        <v>JN "Junda"</v>
      </c>
      <c r="E9" s="84">
        <f t="shared" si="4"/>
        <v>10</v>
      </c>
      <c r="F9" s="85">
        <f t="shared" si="5"/>
        <v>1.5393518518518519E-3</v>
      </c>
      <c r="G9" s="86">
        <f t="shared" si="6"/>
        <v>2</v>
      </c>
      <c r="H9" s="85">
        <f t="shared" si="7"/>
        <v>2.6620370370370372E-4</v>
      </c>
      <c r="I9" s="84">
        <f t="shared" si="8"/>
        <v>0</v>
      </c>
      <c r="J9" s="85">
        <f t="shared" si="9"/>
        <v>4.2824074074074075E-4</v>
      </c>
      <c r="K9" s="84">
        <f t="shared" si="10"/>
        <v>0</v>
      </c>
      <c r="L9" s="85">
        <f t="shared" si="11"/>
        <v>0</v>
      </c>
      <c r="M9" s="87">
        <f t="shared" si="12"/>
        <v>12</v>
      </c>
      <c r="N9" s="88">
        <f t="shared" si="13"/>
        <v>2.2337962962962962E-3</v>
      </c>
      <c r="O9" s="89">
        <f t="shared" si="14"/>
        <v>6</v>
      </c>
      <c r="P9" s="90"/>
      <c r="Q9" s="74"/>
      <c r="AD9" s="26">
        <v>8</v>
      </c>
      <c r="AE9" s="26"/>
      <c r="AF9" s="26">
        <f>IF(Kopā!F9=$R$3,Kopā!A9,"")</f>
        <v>6</v>
      </c>
      <c r="AG9" s="26" t="str">
        <f>_xlfn.IFNA(VLOOKUP(AF9,Kopā!$A$4:$G$203,7,),"")</f>
        <v>D</v>
      </c>
      <c r="AH9" s="26">
        <f t="shared" si="1"/>
        <v>6</v>
      </c>
      <c r="AI9" s="26" cm="1">
        <f t="array" ref="AI9">IFERROR(SMALL(IF((COUNTIF($AI$3:AI8, $AH$4:$AH$203)=0)*ISNUMBER($AH$4:$AH$203), $AH$4:$AH$203, "A"), 1),INDEX($AH$4:$AH$203, MATCH(SMALL(IF(ISTEXT($AH$4:$AH$203)*(COUNTIF(AI$3:$AI8,$AH$4:$AH$203)=0), COUNTIF($AH$4:$AH$203, "&lt;"&amp;$AH$4:$AH$203), ""),1),IF(ISTEXT($AH$4:$AH$203), COUNTIF($AH$4:$AH$203, "&lt;"&amp;$AH$4:$AH$203), ""), 0)))</f>
        <v>13</v>
      </c>
      <c r="AJ9" s="26"/>
      <c r="AK9" s="26"/>
      <c r="AL9" s="26">
        <f t="shared" si="15"/>
        <v>3</v>
      </c>
      <c r="AM9" s="26">
        <f t="shared" si="16"/>
        <v>13</v>
      </c>
      <c r="AN9" s="26">
        <v>6</v>
      </c>
      <c r="AO9" s="67">
        <f t="shared" si="17"/>
        <v>6</v>
      </c>
      <c r="AP9" s="26" t="str">
        <f>_xlfn.IFNA(VLOOKUP(AM9,Kopā!$A$4:$Q$203,2,),"")</f>
        <v>Rebeka Kobitjeva</v>
      </c>
      <c r="AQ9" s="68" t="str">
        <f>_xlfn.IFNA(VLOOKUP(AM9,Kopā!$A$4:$Q$203,3,),"")</f>
        <v>BJC Daugmale</v>
      </c>
      <c r="AR9" s="79">
        <f>_xlfn.IFNA(VLOOKUP(AM9,Kopā!$A$4:$Q$203,8,),"")</f>
        <v>10</v>
      </c>
      <c r="AS9" s="80">
        <f>_xlfn.IFNA(VLOOKUP(AM9,Kopā!$A$4:$Q$203,9,),"")</f>
        <v>4.6956018518518522E-4</v>
      </c>
      <c r="AT9" s="79">
        <f>_xlfn.IFNA(VLOOKUP(AM9,Kopā!$A$4:$Q$203,10,),"")</f>
        <v>10</v>
      </c>
      <c r="AU9" s="80">
        <f>_xlfn.IFNA(VLOOKUP(AM9,Kopā!$A$4:$Q$203,11,),"")</f>
        <v>4.9768518518518521E-4</v>
      </c>
      <c r="AV9" s="79">
        <f>_xlfn.IFNA(VLOOKUP(AM9,Kopā!$A$4:$Q$203,12,),"")</f>
        <v>10</v>
      </c>
      <c r="AW9" s="80">
        <f>_xlfn.IFNA(VLOOKUP(AM9,Kopā!$A$4:$Q$203,13,),"")</f>
        <v>7.5231481481481471E-4</v>
      </c>
      <c r="AX9" s="79">
        <f>_xlfn.IFNA(VLOOKUP(AM9,Kopā!$A$4:$Q$203,14,),"")</f>
        <v>8</v>
      </c>
      <c r="AY9" s="80">
        <f>_xlfn.IFNA(VLOOKUP(AM9,Kopā!$A$4:$Q$203,15,),"")</f>
        <v>7.407407407407407E-4</v>
      </c>
      <c r="AZ9" s="81">
        <f>_xlfn.IFNA(VLOOKUP(AM9,Kopā!$A$4:$Q$203,16,),"")</f>
        <v>38</v>
      </c>
      <c r="BA9" s="80">
        <f>_xlfn.IFNA(VLOOKUP(AM9,Kopā!$A$4:$Q$203,17,),"")</f>
        <v>2.4603009259259257E-3</v>
      </c>
      <c r="BB9" s="26">
        <f t="shared" si="18"/>
        <v>6</v>
      </c>
      <c r="BC9" s="26">
        <f t="shared" si="19"/>
        <v>3</v>
      </c>
      <c r="BD9" s="69">
        <f t="shared" si="20"/>
        <v>3</v>
      </c>
      <c r="BE9" s="26">
        <f>_xlfn.RANK.EQ(BB9,$BB$4:$BB$93,)+COUNTIF($BB$4:BB9,BB9)-1</f>
        <v>3</v>
      </c>
    </row>
    <row r="10" spans="1:57" x14ac:dyDescent="0.25">
      <c r="A10" s="26">
        <v>7</v>
      </c>
      <c r="B10" s="17" t="str">
        <f t="shared" si="2"/>
        <v/>
      </c>
      <c r="C10" s="101" t="str">
        <f t="shared" si="0"/>
        <v/>
      </c>
      <c r="D10" s="28" t="str">
        <f t="shared" si="21"/>
        <v/>
      </c>
      <c r="E10" s="60" t="str">
        <f t="shared" si="4"/>
        <v/>
      </c>
      <c r="F10" s="61" t="str">
        <f t="shared" si="5"/>
        <v/>
      </c>
      <c r="G10" s="62" t="str">
        <f t="shared" si="6"/>
        <v/>
      </c>
      <c r="H10" s="61" t="str">
        <f t="shared" si="7"/>
        <v/>
      </c>
      <c r="I10" s="60" t="str">
        <f t="shared" si="8"/>
        <v/>
      </c>
      <c r="J10" s="61" t="str">
        <f t="shared" si="9"/>
        <v/>
      </c>
      <c r="K10" s="60" t="str">
        <f t="shared" si="10"/>
        <v/>
      </c>
      <c r="L10" s="61" t="str">
        <f t="shared" si="11"/>
        <v/>
      </c>
      <c r="M10" s="72" t="str">
        <f t="shared" si="12"/>
        <v/>
      </c>
      <c r="N10" s="73" t="str">
        <f t="shared" si="13"/>
        <v/>
      </c>
      <c r="O10" s="24">
        <f t="shared" si="14"/>
        <v>7</v>
      </c>
      <c r="P10" s="18"/>
      <c r="Q10" s="74"/>
      <c r="AD10" s="26">
        <v>9</v>
      </c>
      <c r="AE10" s="26"/>
      <c r="AF10" s="26" t="str">
        <f>IF(Kopā!F10=$R$3,Kopā!A10,"")</f>
        <v/>
      </c>
      <c r="AG10" s="26" t="str">
        <f>_xlfn.IFNA(VLOOKUP(AF10,Kopā!$A$4:$G$203,7,),"")</f>
        <v/>
      </c>
      <c r="AH10" s="26" t="str">
        <f t="shared" si="1"/>
        <v/>
      </c>
      <c r="AI10" s="26" cm="1">
        <f t="array" ref="AI10">IFERROR(SMALL(IF((COUNTIF($AI$3:AI9, $AH$4:$AH$203)=0)*ISNUMBER($AH$4:$AH$203), $AH$4:$AH$203, "A"), 1),INDEX($AH$4:$AH$203, MATCH(SMALL(IF(ISTEXT($AH$4:$AH$203)*(COUNTIF(AI$3:$AI9,$AH$4:$AH$203)=0), COUNTIF($AH$4:$AH$203, "&lt;"&amp;$AH$4:$AH$203), ""),1),IF(ISTEXT($AH$4:$AH$203), COUNTIF($AH$4:$AH$203, "&lt;"&amp;$AH$4:$AH$203), ""), 0)))</f>
        <v>14</v>
      </c>
      <c r="AJ10" s="26"/>
      <c r="AK10" s="26"/>
      <c r="AL10" s="26">
        <f t="shared" si="15"/>
        <v>5</v>
      </c>
      <c r="AM10" s="26">
        <f t="shared" si="16"/>
        <v>14</v>
      </c>
      <c r="AN10" s="26">
        <v>7</v>
      </c>
      <c r="AO10" s="67">
        <f t="shared" si="17"/>
        <v>7</v>
      </c>
      <c r="AP10" s="26" t="str">
        <f>_xlfn.IFNA(VLOOKUP(AM10,Kopā!$A$4:$Q$203,2,),"")</f>
        <v>Zane Amēlija Sīpola</v>
      </c>
      <c r="AQ10" s="68" t="str">
        <f>_xlfn.IFNA(VLOOKUP(AM10,Kopā!$A$4:$Q$203,3,),"")</f>
        <v>SIKA FBC</v>
      </c>
      <c r="AR10" s="79">
        <f>_xlfn.IFNA(VLOOKUP(AM10,Kopā!$A$4:$Q$203,8,),"")</f>
        <v>10</v>
      </c>
      <c r="AS10" s="80">
        <f>_xlfn.IFNA(VLOOKUP(AM10,Kopā!$A$4:$Q$203,9,),"")</f>
        <v>7.175925925925927E-4</v>
      </c>
      <c r="AT10" s="79">
        <f>_xlfn.IFNA(VLOOKUP(AM10,Kopā!$A$4:$Q$203,10,),"")</f>
        <v>2</v>
      </c>
      <c r="AU10" s="80">
        <f>_xlfn.IFNA(VLOOKUP(AM10,Kopā!$A$4:$Q$203,11,),"")</f>
        <v>3.5879629629629635E-4</v>
      </c>
      <c r="AV10" s="79">
        <f>_xlfn.IFNA(VLOOKUP(AM10,Kopā!$A$4:$Q$203,12,),"")</f>
        <v>1</v>
      </c>
      <c r="AW10" s="80">
        <f>_xlfn.IFNA(VLOOKUP(AM10,Kopā!$A$4:$Q$203,13,),"")</f>
        <v>0</v>
      </c>
      <c r="AX10" s="79">
        <f>_xlfn.IFNA(VLOOKUP(AM10,Kopā!$A$4:$Q$203,14,),"")</f>
        <v>4</v>
      </c>
      <c r="AY10" s="80">
        <f>_xlfn.IFNA(VLOOKUP(AM10,Kopā!$A$4:$Q$203,15,),"")</f>
        <v>2.4305555555555552E-4</v>
      </c>
      <c r="AZ10" s="81">
        <f>_xlfn.IFNA(VLOOKUP(AM10,Kopā!$A$4:$Q$203,16,),"")</f>
        <v>17</v>
      </c>
      <c r="BA10" s="80">
        <f>_xlfn.IFNA(VLOOKUP(AM10,Kopā!$A$4:$Q$203,17,),"")</f>
        <v>1.3194444444444447E-3</v>
      </c>
      <c r="BB10" s="26">
        <f t="shared" si="18"/>
        <v>4</v>
      </c>
      <c r="BC10" s="26">
        <f t="shared" si="19"/>
        <v>6</v>
      </c>
      <c r="BD10" s="69">
        <f t="shared" si="20"/>
        <v>5</v>
      </c>
      <c r="BE10" s="26">
        <f>_xlfn.RANK.EQ(BB10,$BB$4:$BB$93,)+COUNTIF($BB$4:BB10,BB10)-1</f>
        <v>5</v>
      </c>
    </row>
    <row r="11" spans="1:57" x14ac:dyDescent="0.25">
      <c r="A11" s="26">
        <v>8</v>
      </c>
      <c r="B11" s="82">
        <f t="shared" si="2"/>
        <v>8</v>
      </c>
      <c r="C11" s="102" t="str">
        <f t="shared" si="0"/>
        <v>Aliona Domaradzka</v>
      </c>
      <c r="D11" s="83" t="str">
        <f t="shared" si="21"/>
        <v>MJC „Praktiskās estētikas skola"</v>
      </c>
      <c r="E11" s="84">
        <f t="shared" si="4"/>
        <v>0</v>
      </c>
      <c r="F11" s="85">
        <f t="shared" si="5"/>
        <v>3.2407407407407406E-4</v>
      </c>
      <c r="G11" s="86">
        <f t="shared" si="6"/>
        <v>0</v>
      </c>
      <c r="H11" s="85">
        <f t="shared" si="7"/>
        <v>4.8611111111111104E-4</v>
      </c>
      <c r="I11" s="84">
        <f t="shared" si="8"/>
        <v>0</v>
      </c>
      <c r="J11" s="85">
        <f t="shared" si="9"/>
        <v>3.0092592592592595E-4</v>
      </c>
      <c r="K11" s="84">
        <f t="shared" si="10"/>
        <v>0</v>
      </c>
      <c r="L11" s="85">
        <f t="shared" si="11"/>
        <v>0</v>
      </c>
      <c r="M11" s="87">
        <f t="shared" si="12"/>
        <v>0</v>
      </c>
      <c r="N11" s="88">
        <f t="shared" si="13"/>
        <v>1.1111111111111109E-3</v>
      </c>
      <c r="O11" s="89">
        <f t="shared" si="14"/>
        <v>8</v>
      </c>
      <c r="P11" s="90"/>
      <c r="Q11" s="74"/>
      <c r="AD11" s="26">
        <v>10</v>
      </c>
      <c r="AE11" s="26"/>
      <c r="AF11" s="26">
        <f>IF(Kopā!F11=$R$3,Kopā!A11,"")</f>
        <v>8</v>
      </c>
      <c r="AG11" s="26" t="str">
        <f>_xlfn.IFNA(VLOOKUP(AF11,Kopā!$A$4:$G$203,7,),"")</f>
        <v>D</v>
      </c>
      <c r="AH11" s="26">
        <f t="shared" si="1"/>
        <v>8</v>
      </c>
      <c r="AI11" s="26" cm="1">
        <f t="array" ref="AI11">IFERROR(SMALL(IF((COUNTIF($AI$3:AI10, $AH$4:$AH$203)=0)*ISNUMBER($AH$4:$AH$203), $AH$4:$AH$203, "A"), 1),INDEX($AH$4:$AH$203, MATCH(SMALL(IF(ISTEXT($AH$4:$AH$203)*(COUNTIF(AI$3:$AI10,$AH$4:$AH$203)=0), COUNTIF($AH$4:$AH$203, "&lt;"&amp;$AH$4:$AH$203), ""),1),IF(ISTEXT($AH$4:$AH$203), COUNTIF($AH$4:$AH$203, "&lt;"&amp;$AH$4:$AH$203), ""), 0)))</f>
        <v>17</v>
      </c>
      <c r="AJ11" s="26"/>
      <c r="AK11" s="26"/>
      <c r="AL11" s="26">
        <f t="shared" si="15"/>
        <v>8</v>
      </c>
      <c r="AM11" s="26">
        <f t="shared" si="16"/>
        <v>17</v>
      </c>
      <c r="AN11" s="26">
        <v>8</v>
      </c>
      <c r="AO11" s="67">
        <f t="shared" si="17"/>
        <v>8</v>
      </c>
      <c r="AP11" s="26" t="str">
        <f>_xlfn.IFNA(VLOOKUP(AM11,Kopā!$A$4:$Q$203,2,),"")</f>
        <v>Sofija Kazaka</v>
      </c>
      <c r="AQ11" s="68" t="str">
        <f>_xlfn.IFNA(VLOOKUP(AM11,Kopā!$A$4:$Q$203,3,),"")</f>
        <v>BJC "Laimīte"</v>
      </c>
      <c r="AR11" s="79">
        <f>_xlfn.IFNA(VLOOKUP(AM11,Kopā!$A$4:$Q$203,8,),"")</f>
        <v>0</v>
      </c>
      <c r="AS11" s="80">
        <f>_xlfn.IFNA(VLOOKUP(AM11,Kopā!$A$4:$Q$203,9,),"")</f>
        <v>0</v>
      </c>
      <c r="AT11" s="79">
        <f>_xlfn.IFNA(VLOOKUP(AM11,Kopā!$A$4:$Q$203,10,),"")</f>
        <v>0</v>
      </c>
      <c r="AU11" s="80">
        <f>_xlfn.IFNA(VLOOKUP(AM11,Kopā!$A$4:$Q$203,11,),"")</f>
        <v>0</v>
      </c>
      <c r="AV11" s="79">
        <f>_xlfn.IFNA(VLOOKUP(AM11,Kopā!$A$4:$Q$203,12,),"")</f>
        <v>0</v>
      </c>
      <c r="AW11" s="80">
        <f>_xlfn.IFNA(VLOOKUP(AM11,Kopā!$A$4:$Q$203,13,),"")</f>
        <v>0</v>
      </c>
      <c r="AX11" s="79">
        <f>_xlfn.IFNA(VLOOKUP(AM11,Kopā!$A$4:$Q$203,14,),"")</f>
        <v>0</v>
      </c>
      <c r="AY11" s="80">
        <f>_xlfn.IFNA(VLOOKUP(AM11,Kopā!$A$4:$Q$203,15,),"")</f>
        <v>0</v>
      </c>
      <c r="AZ11" s="81">
        <f>_xlfn.IFNA(VLOOKUP(AM11,Kopā!$A$4:$Q$203,16,),"")</f>
        <v>0</v>
      </c>
      <c r="BA11" s="80">
        <f>_xlfn.IFNA(VLOOKUP(AM11,Kopā!$A$4:$Q$203,17,),"")</f>
        <v>0</v>
      </c>
      <c r="BB11" s="26">
        <f t="shared" si="18"/>
        <v>1</v>
      </c>
      <c r="BC11" s="26">
        <f t="shared" si="19"/>
        <v>8</v>
      </c>
      <c r="BD11" s="69">
        <f t="shared" si="20"/>
        <v>8</v>
      </c>
      <c r="BE11" s="26">
        <f>_xlfn.RANK.EQ(BB11,$BB$4:$BB$93,)+COUNTIF($BB$4:BB11,BB11)-1</f>
        <v>8</v>
      </c>
    </row>
    <row r="12" spans="1:57" x14ac:dyDescent="0.25">
      <c r="A12" s="26">
        <v>9</v>
      </c>
      <c r="B12" s="17" t="str">
        <f t="shared" si="2"/>
        <v/>
      </c>
      <c r="C12" s="101" t="str">
        <f t="shared" si="0"/>
        <v/>
      </c>
      <c r="D12" s="28" t="str">
        <f t="shared" si="21"/>
        <v/>
      </c>
      <c r="E12" s="60" t="str">
        <f t="shared" si="4"/>
        <v/>
      </c>
      <c r="F12" s="61" t="str">
        <f t="shared" si="5"/>
        <v/>
      </c>
      <c r="G12" s="62" t="str">
        <f t="shared" si="6"/>
        <v/>
      </c>
      <c r="H12" s="61" t="str">
        <f t="shared" si="7"/>
        <v/>
      </c>
      <c r="I12" s="60" t="str">
        <f t="shared" si="8"/>
        <v/>
      </c>
      <c r="J12" s="61" t="str">
        <f t="shared" si="9"/>
        <v/>
      </c>
      <c r="K12" s="60" t="str">
        <f t="shared" si="10"/>
        <v/>
      </c>
      <c r="L12" s="61" t="str">
        <f t="shared" si="11"/>
        <v/>
      </c>
      <c r="M12" s="72" t="str">
        <f t="shared" si="12"/>
        <v/>
      </c>
      <c r="N12" s="73" t="str">
        <f t="shared" si="13"/>
        <v/>
      </c>
      <c r="O12" s="24" t="str">
        <f t="shared" si="14"/>
        <v/>
      </c>
      <c r="P12" s="18"/>
      <c r="Q12" s="74"/>
      <c r="AD12" s="26">
        <v>11</v>
      </c>
      <c r="AE12" s="26"/>
      <c r="AF12" s="26">
        <f>IF(Kopā!F12=$R$3,Kopā!A12,"")</f>
        <v>9</v>
      </c>
      <c r="AG12" s="26" t="str">
        <f>_xlfn.IFNA(VLOOKUP(AF12,Kopā!$A$4:$G$203,7,),"")</f>
        <v>H</v>
      </c>
      <c r="AH12" s="26" t="str">
        <f t="shared" si="1"/>
        <v/>
      </c>
      <c r="AI12" s="26" t="e" cm="1">
        <f t="array" ref="AI12">IFERROR(SMALL(IF((COUNTIF($AI$3:AI11, $AH$4:$AH$203)=0)*ISNUMBER($AH$4:$AH$203), $AH$4:$AH$203, "A"), 1),INDEX($AH$4:$AH$203, MATCH(SMALL(IF(ISTEXT($AH$4:$AH$203)*(COUNTIF(AI$3:$AI11,$AH$4:$AH$203)=0), COUNTIF($AH$4:$AH$203, "&lt;"&amp;$AH$4:$AH$203), ""),1),IF(ISTEXT($AH$4:$AH$203), COUNTIF($AH$4:$AH$203, "&lt;"&amp;$AH$4:$AH$203), ""), 0)))</f>
        <v>#NUM!</v>
      </c>
      <c r="AJ12" s="26"/>
      <c r="AK12" s="26"/>
      <c r="AL12" s="26" t="str">
        <f t="shared" si="15"/>
        <v/>
      </c>
      <c r="AM12" s="26" t="str">
        <f t="shared" si="16"/>
        <v/>
      </c>
      <c r="AN12" s="26">
        <v>9</v>
      </c>
      <c r="AO12" s="67" t="str">
        <f t="shared" si="17"/>
        <v/>
      </c>
      <c r="AP12" s="26" t="str">
        <f>_xlfn.IFNA(VLOOKUP(AM12,Kopā!$A$4:$Q$203,2,),"")</f>
        <v/>
      </c>
      <c r="AQ12" s="68" t="str">
        <f>_xlfn.IFNA(VLOOKUP(AM12,Kopā!$A$4:$Q$203,3,),"")</f>
        <v/>
      </c>
      <c r="AR12" s="79" t="str">
        <f>_xlfn.IFNA(VLOOKUP(AM12,Kopā!$A$4:$Q$203,8,),"")</f>
        <v/>
      </c>
      <c r="AS12" s="80" t="str">
        <f>_xlfn.IFNA(VLOOKUP(AM12,Kopā!$A$4:$Q$203,9,),"")</f>
        <v/>
      </c>
      <c r="AT12" s="79" t="str">
        <f>_xlfn.IFNA(VLOOKUP(AM12,Kopā!$A$4:$Q$203,10,),"")</f>
        <v/>
      </c>
      <c r="AU12" s="80" t="str">
        <f>_xlfn.IFNA(VLOOKUP(AM12,Kopā!$A$4:$Q$203,11,),"")</f>
        <v/>
      </c>
      <c r="AV12" s="79" t="str">
        <f>_xlfn.IFNA(VLOOKUP(AM12,Kopā!$A$4:$Q$203,12,),"")</f>
        <v/>
      </c>
      <c r="AW12" s="80" t="str">
        <f>_xlfn.IFNA(VLOOKUP(AM12,Kopā!$A$4:$Q$203,13,),"")</f>
        <v/>
      </c>
      <c r="AX12" s="79" t="str">
        <f>_xlfn.IFNA(VLOOKUP(AM12,Kopā!$A$4:$Q$203,14,),"")</f>
        <v/>
      </c>
      <c r="AY12" s="80" t="str">
        <f>_xlfn.IFNA(VLOOKUP(AM12,Kopā!$A$4:$Q$203,15,),"")</f>
        <v/>
      </c>
      <c r="AZ12" s="81" t="str">
        <f>_xlfn.IFNA(VLOOKUP(AM12,Kopā!$A$4:$Q$203,16,),"")</f>
        <v/>
      </c>
      <c r="BA12" s="80" t="str">
        <f>_xlfn.IFNA(VLOOKUP(AM12,Kopā!$A$4:$Q$203,17,),"")</f>
        <v/>
      </c>
      <c r="BB12" s="26" t="str">
        <f t="shared" si="18"/>
        <v/>
      </c>
      <c r="BC12" s="26" t="str">
        <f t="shared" si="19"/>
        <v/>
      </c>
      <c r="BD12" s="69" t="str">
        <f t="shared" si="20"/>
        <v/>
      </c>
      <c r="BE12" s="26" t="e">
        <f>_xlfn.RANK.EQ(BB12,$BB$4:$BB$93,)+COUNTIF($BB$4:BB12,BB12)-1</f>
        <v>#VALUE!</v>
      </c>
    </row>
    <row r="13" spans="1:57" x14ac:dyDescent="0.25">
      <c r="A13" s="26">
        <v>10</v>
      </c>
      <c r="B13" s="82" t="str">
        <f t="shared" si="2"/>
        <v/>
      </c>
      <c r="C13" s="102" t="str">
        <f t="shared" si="0"/>
        <v/>
      </c>
      <c r="D13" s="83" t="str">
        <f t="shared" si="21"/>
        <v/>
      </c>
      <c r="E13" s="84" t="str">
        <f t="shared" si="4"/>
        <v/>
      </c>
      <c r="F13" s="85" t="str">
        <f t="shared" si="5"/>
        <v/>
      </c>
      <c r="G13" s="86" t="str">
        <f t="shared" si="6"/>
        <v/>
      </c>
      <c r="H13" s="85" t="str">
        <f t="shared" si="7"/>
        <v/>
      </c>
      <c r="I13" s="84" t="str">
        <f t="shared" si="8"/>
        <v/>
      </c>
      <c r="J13" s="85" t="str">
        <f t="shared" si="9"/>
        <v/>
      </c>
      <c r="K13" s="84" t="str">
        <f t="shared" si="10"/>
        <v/>
      </c>
      <c r="L13" s="85" t="str">
        <f t="shared" si="11"/>
        <v/>
      </c>
      <c r="M13" s="87" t="str">
        <f t="shared" si="12"/>
        <v/>
      </c>
      <c r="N13" s="88" t="str">
        <f t="shared" si="13"/>
        <v/>
      </c>
      <c r="O13" s="89" t="str">
        <f t="shared" si="14"/>
        <v/>
      </c>
      <c r="P13" s="90"/>
      <c r="Q13" s="74"/>
      <c r="AD13" s="26">
        <v>12</v>
      </c>
      <c r="AE13" s="26"/>
      <c r="AF13" s="26">
        <f>IF(Kopā!F13=$R$3,Kopā!A13,"")</f>
        <v>10</v>
      </c>
      <c r="AG13" s="26" t="str">
        <f>_xlfn.IFNA(VLOOKUP(AF13,Kopā!$A$4:$G$203,7,),"")</f>
        <v>D</v>
      </c>
      <c r="AH13" s="26">
        <f t="shared" si="1"/>
        <v>10</v>
      </c>
      <c r="AI13" s="26" t="e" cm="1">
        <f t="array" ref="AI13">IFERROR(SMALL(IF((COUNTIF($AI$3:AI12, $AH$4:$AH$203)=0)*ISNUMBER($AH$4:$AH$203), $AH$4:$AH$203, "A"), 1),INDEX($AH$4:$AH$203, MATCH(SMALL(IF(ISTEXT($AH$4:$AH$203)*(COUNTIF(AI$3:$AI12,$AH$4:$AH$203)=0), COUNTIF($AH$4:$AH$203, "&lt;"&amp;$AH$4:$AH$203), ""),1),IF(ISTEXT($AH$4:$AH$203), COUNTIF($AH$4:$AH$203, "&lt;"&amp;$AH$4:$AH$203), ""), 0)))</f>
        <v>#NUM!</v>
      </c>
      <c r="AJ13" s="26"/>
      <c r="AK13" s="26"/>
      <c r="AL13" s="26" t="str">
        <f t="shared" si="15"/>
        <v/>
      </c>
      <c r="AM13" s="26" t="str">
        <f t="shared" si="16"/>
        <v/>
      </c>
      <c r="AN13" s="26">
        <v>10</v>
      </c>
      <c r="AO13" s="67" t="str">
        <f t="shared" si="17"/>
        <v/>
      </c>
      <c r="AP13" s="26" t="str">
        <f>_xlfn.IFNA(VLOOKUP(AM13,Kopā!$A$4:$Q$203,2,),"")</f>
        <v/>
      </c>
      <c r="AQ13" s="68" t="str">
        <f>_xlfn.IFNA(VLOOKUP(AM13,Kopā!$A$4:$Q$203,3,),"")</f>
        <v/>
      </c>
      <c r="AR13" s="79" t="str">
        <f>_xlfn.IFNA(VLOOKUP(AM13,Kopā!$A$4:$Q$203,8,),"")</f>
        <v/>
      </c>
      <c r="AS13" s="80" t="str">
        <f>_xlfn.IFNA(VLOOKUP(AM13,Kopā!$A$4:$Q$203,9,),"")</f>
        <v/>
      </c>
      <c r="AT13" s="79" t="str">
        <f>_xlfn.IFNA(VLOOKUP(AM13,Kopā!$A$4:$Q$203,10,),"")</f>
        <v/>
      </c>
      <c r="AU13" s="80" t="str">
        <f>_xlfn.IFNA(VLOOKUP(AM13,Kopā!$A$4:$Q$203,11,),"")</f>
        <v/>
      </c>
      <c r="AV13" s="79" t="str">
        <f>_xlfn.IFNA(VLOOKUP(AM13,Kopā!$A$4:$Q$203,12,),"")</f>
        <v/>
      </c>
      <c r="AW13" s="80" t="str">
        <f>_xlfn.IFNA(VLOOKUP(AM13,Kopā!$A$4:$Q$203,13,),"")</f>
        <v/>
      </c>
      <c r="AX13" s="79" t="str">
        <f>_xlfn.IFNA(VLOOKUP(AM13,Kopā!$A$4:$Q$203,14,),"")</f>
        <v/>
      </c>
      <c r="AY13" s="80" t="str">
        <f>_xlfn.IFNA(VLOOKUP(AM13,Kopā!$A$4:$Q$203,15,),"")</f>
        <v/>
      </c>
      <c r="AZ13" s="81" t="str">
        <f>_xlfn.IFNA(VLOOKUP(AM13,Kopā!$A$4:$Q$203,16,),"")</f>
        <v/>
      </c>
      <c r="BA13" s="80" t="str">
        <f>_xlfn.IFNA(VLOOKUP(AM13,Kopā!$A$4:$Q$203,17,),"")</f>
        <v/>
      </c>
      <c r="BB13" s="26" t="str">
        <f t="shared" si="18"/>
        <v/>
      </c>
      <c r="BC13" s="26" t="str">
        <f t="shared" si="19"/>
        <v/>
      </c>
      <c r="BD13" s="69" t="str">
        <f t="shared" si="20"/>
        <v/>
      </c>
      <c r="BE13" s="26" t="e">
        <f>_xlfn.RANK.EQ(BB13,$BB$4:$BB$93,)+COUNTIF($BB$4:BB13,BB13)-1</f>
        <v>#VALUE!</v>
      </c>
    </row>
    <row r="14" spans="1:57" x14ac:dyDescent="0.25">
      <c r="A14" s="26">
        <v>11</v>
      </c>
      <c r="B14" s="17" t="str">
        <f t="shared" si="2"/>
        <v/>
      </c>
      <c r="C14" s="101" t="str">
        <f t="shared" si="0"/>
        <v/>
      </c>
      <c r="D14" s="28" t="str">
        <f t="shared" si="21"/>
        <v/>
      </c>
      <c r="E14" s="60" t="str">
        <f t="shared" si="4"/>
        <v/>
      </c>
      <c r="F14" s="61" t="str">
        <f t="shared" si="5"/>
        <v/>
      </c>
      <c r="G14" s="62" t="str">
        <f t="shared" si="6"/>
        <v/>
      </c>
      <c r="H14" s="61" t="str">
        <f t="shared" si="7"/>
        <v/>
      </c>
      <c r="I14" s="60" t="str">
        <f t="shared" si="8"/>
        <v/>
      </c>
      <c r="J14" s="61" t="str">
        <f t="shared" si="9"/>
        <v/>
      </c>
      <c r="K14" s="60" t="str">
        <f t="shared" si="10"/>
        <v/>
      </c>
      <c r="L14" s="61" t="str">
        <f t="shared" si="11"/>
        <v/>
      </c>
      <c r="M14" s="72" t="str">
        <f t="shared" si="12"/>
        <v/>
      </c>
      <c r="N14" s="73" t="str">
        <f t="shared" si="13"/>
        <v/>
      </c>
      <c r="O14" s="24" t="str">
        <f t="shared" si="14"/>
        <v/>
      </c>
      <c r="P14" s="18"/>
      <c r="Q14" s="74"/>
      <c r="AD14" s="26">
        <v>13</v>
      </c>
      <c r="AE14" s="26"/>
      <c r="AF14" s="26">
        <f>IF(Kopā!F14=$R$3,Kopā!A14,"")</f>
        <v>11</v>
      </c>
      <c r="AG14" s="26" t="str">
        <f>_xlfn.IFNA(VLOOKUP(AF14,Kopā!$A$4:$G$203,7,),"")</f>
        <v>H</v>
      </c>
      <c r="AH14" s="26" t="str">
        <f t="shared" si="1"/>
        <v/>
      </c>
      <c r="AI14" s="26" t="e" cm="1">
        <f t="array" ref="AI14">IFERROR(SMALL(IF((COUNTIF($AI$3:AI13, $AH$4:$AH$203)=0)*ISNUMBER($AH$4:$AH$203), $AH$4:$AH$203, "A"), 1),INDEX($AH$4:$AH$203, MATCH(SMALL(IF(ISTEXT($AH$4:$AH$203)*(COUNTIF(AI$3:$AI13,$AH$4:$AH$203)=0), COUNTIF($AH$4:$AH$203, "&lt;"&amp;$AH$4:$AH$203), ""),1),IF(ISTEXT($AH$4:$AH$203), COUNTIF($AH$4:$AH$203, "&lt;"&amp;$AH$4:$AH$203), ""), 0)))</f>
        <v>#NUM!</v>
      </c>
      <c r="AJ14" s="26"/>
      <c r="AK14" s="26"/>
      <c r="AL14" s="26" t="str">
        <f t="shared" si="15"/>
        <v/>
      </c>
      <c r="AM14" s="26" t="str">
        <f t="shared" si="16"/>
        <v/>
      </c>
      <c r="AN14" s="26">
        <v>11</v>
      </c>
      <c r="AO14" s="67" t="str">
        <f t="shared" si="17"/>
        <v/>
      </c>
      <c r="AP14" s="26" t="str">
        <f>_xlfn.IFNA(VLOOKUP(AM14,Kopā!$A$4:$Q$203,2,),"")</f>
        <v/>
      </c>
      <c r="AQ14" s="68" t="str">
        <f>_xlfn.IFNA(VLOOKUP(AM14,Kopā!$A$4:$Q$203,3,),"")</f>
        <v/>
      </c>
      <c r="AR14" s="79" t="str">
        <f>_xlfn.IFNA(VLOOKUP(AM14,Kopā!$A$4:$Q$203,8,),"")</f>
        <v/>
      </c>
      <c r="AS14" s="80" t="str">
        <f>_xlfn.IFNA(VLOOKUP(AM14,Kopā!$A$4:$Q$203,9,),"")</f>
        <v/>
      </c>
      <c r="AT14" s="79" t="str">
        <f>_xlfn.IFNA(VLOOKUP(AM14,Kopā!$A$4:$Q$203,10,),"")</f>
        <v/>
      </c>
      <c r="AU14" s="80" t="str">
        <f>_xlfn.IFNA(VLOOKUP(AM14,Kopā!$A$4:$Q$203,11,),"")</f>
        <v/>
      </c>
      <c r="AV14" s="79" t="str">
        <f>_xlfn.IFNA(VLOOKUP(AM14,Kopā!$A$4:$Q$203,12,),"")</f>
        <v/>
      </c>
      <c r="AW14" s="80" t="str">
        <f>_xlfn.IFNA(VLOOKUP(AM14,Kopā!$A$4:$Q$203,13,),"")</f>
        <v/>
      </c>
      <c r="AX14" s="79" t="str">
        <f>_xlfn.IFNA(VLOOKUP(AM14,Kopā!$A$4:$Q$203,14,),"")</f>
        <v/>
      </c>
      <c r="AY14" s="80" t="str">
        <f>_xlfn.IFNA(VLOOKUP(AM14,Kopā!$A$4:$Q$203,15,),"")</f>
        <v/>
      </c>
      <c r="AZ14" s="81" t="str">
        <f>_xlfn.IFNA(VLOOKUP(AM14,Kopā!$A$4:$Q$203,16,),"")</f>
        <v/>
      </c>
      <c r="BA14" s="80" t="str">
        <f>_xlfn.IFNA(VLOOKUP(AM14,Kopā!$A$4:$Q$203,17,),"")</f>
        <v/>
      </c>
      <c r="BB14" s="26" t="str">
        <f t="shared" si="18"/>
        <v/>
      </c>
      <c r="BC14" s="26" t="str">
        <f t="shared" si="19"/>
        <v/>
      </c>
      <c r="BD14" s="69" t="str">
        <f t="shared" si="20"/>
        <v/>
      </c>
      <c r="BE14" s="26" t="e">
        <f>_xlfn.RANK.EQ(BB14,$BB$4:$BB$93,)+COUNTIF($BB$4:BB14,BB14)-1</f>
        <v>#VALUE!</v>
      </c>
    </row>
    <row r="15" spans="1:57" x14ac:dyDescent="0.25">
      <c r="A15" s="26">
        <v>12</v>
      </c>
      <c r="B15" s="82" t="str">
        <f t="shared" si="2"/>
        <v/>
      </c>
      <c r="C15" s="102" t="str">
        <f t="shared" si="0"/>
        <v/>
      </c>
      <c r="D15" s="83" t="str">
        <f t="shared" si="21"/>
        <v/>
      </c>
      <c r="E15" s="84" t="str">
        <f t="shared" si="4"/>
        <v/>
      </c>
      <c r="F15" s="85" t="str">
        <f t="shared" si="5"/>
        <v/>
      </c>
      <c r="G15" s="86" t="str">
        <f t="shared" si="6"/>
        <v/>
      </c>
      <c r="H15" s="85" t="str">
        <f t="shared" si="7"/>
        <v/>
      </c>
      <c r="I15" s="84" t="str">
        <f t="shared" si="8"/>
        <v/>
      </c>
      <c r="J15" s="85" t="str">
        <f t="shared" si="9"/>
        <v/>
      </c>
      <c r="K15" s="84" t="str">
        <f t="shared" si="10"/>
        <v/>
      </c>
      <c r="L15" s="85" t="str">
        <f t="shared" si="11"/>
        <v/>
      </c>
      <c r="M15" s="87" t="str">
        <f t="shared" si="12"/>
        <v/>
      </c>
      <c r="N15" s="88" t="str">
        <f t="shared" si="13"/>
        <v/>
      </c>
      <c r="O15" s="89" t="str">
        <f t="shared" si="14"/>
        <v/>
      </c>
      <c r="P15" s="90"/>
      <c r="Q15" s="74"/>
      <c r="AD15" s="26">
        <v>14</v>
      </c>
      <c r="AE15" s="26"/>
      <c r="AF15" s="26">
        <f>IF(Kopā!F15=$R$3,Kopā!A15,"")</f>
        <v>12</v>
      </c>
      <c r="AG15" s="26" t="str">
        <f>_xlfn.IFNA(VLOOKUP(AF15,Kopā!$A$4:$G$203,7,),"")</f>
        <v>D</v>
      </c>
      <c r="AH15" s="26">
        <f t="shared" si="1"/>
        <v>12</v>
      </c>
      <c r="AI15" s="26" t="e" cm="1">
        <f t="array" ref="AI15">IFERROR(SMALL(IF((COUNTIF($AI$3:AI14, $AH$4:$AH$203)=0)*ISNUMBER($AH$4:$AH$203), $AH$4:$AH$203, "A"), 1),INDEX($AH$4:$AH$203, MATCH(SMALL(IF(ISTEXT($AH$4:$AH$203)*(COUNTIF(AI$3:$AI14,$AH$4:$AH$203)=0), COUNTIF($AH$4:$AH$203, "&lt;"&amp;$AH$4:$AH$203), ""),1),IF(ISTEXT($AH$4:$AH$203), COUNTIF($AH$4:$AH$203, "&lt;"&amp;$AH$4:$AH$203), ""), 0)))</f>
        <v>#NUM!</v>
      </c>
      <c r="AJ15" s="26"/>
      <c r="AK15" s="26"/>
      <c r="AL15" s="26" t="str">
        <f t="shared" si="15"/>
        <v/>
      </c>
      <c r="AM15" s="26" t="str">
        <f t="shared" si="16"/>
        <v/>
      </c>
      <c r="AN15" s="26">
        <v>12</v>
      </c>
      <c r="AO15" s="67" t="str">
        <f t="shared" si="17"/>
        <v/>
      </c>
      <c r="AP15" s="26" t="str">
        <f>_xlfn.IFNA(VLOOKUP(AM15,Kopā!$A$4:$Q$203,2,),"")</f>
        <v/>
      </c>
      <c r="AQ15" s="68" t="str">
        <f>_xlfn.IFNA(VLOOKUP(AM15,Kopā!$A$4:$Q$203,3,),"")</f>
        <v/>
      </c>
      <c r="AR15" s="79" t="str">
        <f>_xlfn.IFNA(VLOOKUP(AM15,Kopā!$A$4:$Q$203,8,),"")</f>
        <v/>
      </c>
      <c r="AS15" s="80" t="str">
        <f>_xlfn.IFNA(VLOOKUP(AM15,Kopā!$A$4:$Q$203,9,),"")</f>
        <v/>
      </c>
      <c r="AT15" s="79" t="str">
        <f>_xlfn.IFNA(VLOOKUP(AM15,Kopā!$A$4:$Q$203,10,),"")</f>
        <v/>
      </c>
      <c r="AU15" s="80" t="str">
        <f>_xlfn.IFNA(VLOOKUP(AM15,Kopā!$A$4:$Q$203,11,),"")</f>
        <v/>
      </c>
      <c r="AV15" s="79" t="str">
        <f>_xlfn.IFNA(VLOOKUP(AM15,Kopā!$A$4:$Q$203,12,),"")</f>
        <v/>
      </c>
      <c r="AW15" s="80" t="str">
        <f>_xlfn.IFNA(VLOOKUP(AM15,Kopā!$A$4:$Q$203,13,),"")</f>
        <v/>
      </c>
      <c r="AX15" s="79" t="str">
        <f>_xlfn.IFNA(VLOOKUP(AM15,Kopā!$A$4:$Q$203,14,),"")</f>
        <v/>
      </c>
      <c r="AY15" s="80" t="str">
        <f>_xlfn.IFNA(VLOOKUP(AM15,Kopā!$A$4:$Q$203,15,),"")</f>
        <v/>
      </c>
      <c r="AZ15" s="81" t="str">
        <f>_xlfn.IFNA(VLOOKUP(AM15,Kopā!$A$4:$Q$203,16,),"")</f>
        <v/>
      </c>
      <c r="BA15" s="80" t="str">
        <f>_xlfn.IFNA(VLOOKUP(AM15,Kopā!$A$4:$Q$203,17,),"")</f>
        <v/>
      </c>
      <c r="BB15" s="26" t="str">
        <f t="shared" si="18"/>
        <v/>
      </c>
      <c r="BC15" s="26" t="str">
        <f t="shared" si="19"/>
        <v/>
      </c>
      <c r="BD15" s="69" t="str">
        <f t="shared" si="20"/>
        <v/>
      </c>
      <c r="BE15" s="26" t="e">
        <f>_xlfn.RANK.EQ(BB15,$BB$4:$BB$93,)+COUNTIF($BB$4:BB15,BB15)-1</f>
        <v>#VALUE!</v>
      </c>
    </row>
    <row r="16" spans="1:57" x14ac:dyDescent="0.25">
      <c r="A16" s="26">
        <v>13</v>
      </c>
      <c r="B16" s="17" t="str">
        <f t="shared" si="2"/>
        <v/>
      </c>
      <c r="C16" s="101" t="str">
        <f t="shared" si="0"/>
        <v/>
      </c>
      <c r="D16" s="28" t="str">
        <f t="shared" si="21"/>
        <v/>
      </c>
      <c r="E16" s="60" t="str">
        <f t="shared" si="4"/>
        <v/>
      </c>
      <c r="F16" s="61" t="str">
        <f t="shared" si="5"/>
        <v/>
      </c>
      <c r="G16" s="62" t="str">
        <f t="shared" si="6"/>
        <v/>
      </c>
      <c r="H16" s="61" t="str">
        <f t="shared" si="7"/>
        <v/>
      </c>
      <c r="I16" s="60" t="str">
        <f t="shared" si="8"/>
        <v/>
      </c>
      <c r="J16" s="61" t="str">
        <f t="shared" si="9"/>
        <v/>
      </c>
      <c r="K16" s="60" t="str">
        <f t="shared" si="10"/>
        <v/>
      </c>
      <c r="L16" s="61" t="str">
        <f t="shared" si="11"/>
        <v/>
      </c>
      <c r="M16" s="72" t="str">
        <f t="shared" si="12"/>
        <v/>
      </c>
      <c r="N16" s="73" t="str">
        <f t="shared" si="13"/>
        <v/>
      </c>
      <c r="O16" s="24" t="str">
        <f t="shared" si="14"/>
        <v/>
      </c>
      <c r="P16" s="18"/>
      <c r="Q16" s="74"/>
      <c r="AD16" s="26">
        <v>15</v>
      </c>
      <c r="AE16" s="26"/>
      <c r="AF16" s="26">
        <f>IF(Kopā!F16=$R$3,Kopā!A16,"")</f>
        <v>13</v>
      </c>
      <c r="AG16" s="26" t="str">
        <f>_xlfn.IFNA(VLOOKUP(AF16,Kopā!$A$4:$G$203,7,),"")</f>
        <v>D</v>
      </c>
      <c r="AH16" s="26">
        <f t="shared" si="1"/>
        <v>13</v>
      </c>
      <c r="AI16" s="26" t="e" cm="1">
        <f t="array" ref="AI16">IFERROR(SMALL(IF((COUNTIF($AI$3:AI15, $AH$4:$AH$203)=0)*ISNUMBER($AH$4:$AH$203), $AH$4:$AH$203, "A"), 1),INDEX($AH$4:$AH$203, MATCH(SMALL(IF(ISTEXT($AH$4:$AH$203)*(COUNTIF(AI$3:$AI15,$AH$4:$AH$203)=0), COUNTIF($AH$4:$AH$203, "&lt;"&amp;$AH$4:$AH$203), ""),1),IF(ISTEXT($AH$4:$AH$203), COUNTIF($AH$4:$AH$203, "&lt;"&amp;$AH$4:$AH$203), ""), 0)))</f>
        <v>#NUM!</v>
      </c>
      <c r="AJ16" s="26"/>
      <c r="AK16" s="26"/>
      <c r="AL16" s="26" t="str">
        <f t="shared" si="15"/>
        <v/>
      </c>
      <c r="AM16" s="26" t="str">
        <f t="shared" si="16"/>
        <v/>
      </c>
      <c r="AN16" s="26">
        <v>13</v>
      </c>
      <c r="AO16" s="67" t="str">
        <f t="shared" si="17"/>
        <v/>
      </c>
      <c r="AP16" s="26" t="str">
        <f>_xlfn.IFNA(VLOOKUP(AM16,Kopā!$A$4:$Q$203,2,),"")</f>
        <v/>
      </c>
      <c r="AQ16" s="68" t="str">
        <f>_xlfn.IFNA(VLOOKUP(AM16,Kopā!$A$4:$Q$203,3,),"")</f>
        <v/>
      </c>
      <c r="AR16" s="79" t="str">
        <f>_xlfn.IFNA(VLOOKUP(AM16,Kopā!$A$4:$Q$203,8,),"")</f>
        <v/>
      </c>
      <c r="AS16" s="80" t="str">
        <f>_xlfn.IFNA(VLOOKUP(AM16,Kopā!$A$4:$Q$203,9,),"")</f>
        <v/>
      </c>
      <c r="AT16" s="79" t="str">
        <f>_xlfn.IFNA(VLOOKUP(AM16,Kopā!$A$4:$Q$203,10,),"")</f>
        <v/>
      </c>
      <c r="AU16" s="80" t="str">
        <f>_xlfn.IFNA(VLOOKUP(AM16,Kopā!$A$4:$Q$203,11,),"")</f>
        <v/>
      </c>
      <c r="AV16" s="79" t="str">
        <f>_xlfn.IFNA(VLOOKUP(AM16,Kopā!$A$4:$Q$203,12,),"")</f>
        <v/>
      </c>
      <c r="AW16" s="80" t="str">
        <f>_xlfn.IFNA(VLOOKUP(AM16,Kopā!$A$4:$Q$203,13,),"")</f>
        <v/>
      </c>
      <c r="AX16" s="79" t="str">
        <f>_xlfn.IFNA(VLOOKUP(AM16,Kopā!$A$4:$Q$203,14,),"")</f>
        <v/>
      </c>
      <c r="AY16" s="80" t="str">
        <f>_xlfn.IFNA(VLOOKUP(AM16,Kopā!$A$4:$Q$203,15,),"")</f>
        <v/>
      </c>
      <c r="AZ16" s="81" t="str">
        <f>_xlfn.IFNA(VLOOKUP(AM16,Kopā!$A$4:$Q$203,16,),"")</f>
        <v/>
      </c>
      <c r="BA16" s="80" t="str">
        <f>_xlfn.IFNA(VLOOKUP(AM16,Kopā!$A$4:$Q$203,17,),"")</f>
        <v/>
      </c>
      <c r="BB16" s="26" t="str">
        <f t="shared" si="18"/>
        <v/>
      </c>
      <c r="BC16" s="26" t="str">
        <f t="shared" si="19"/>
        <v/>
      </c>
      <c r="BD16" s="69" t="str">
        <f t="shared" si="20"/>
        <v/>
      </c>
      <c r="BE16" s="26" t="e">
        <f>_xlfn.RANK.EQ(BB16,$BB$4:$BB$93,)+COUNTIF($BB$4:BB16,BB16)-1</f>
        <v>#VALUE!</v>
      </c>
    </row>
    <row r="17" spans="1:57" x14ac:dyDescent="0.25">
      <c r="A17" s="26">
        <v>14</v>
      </c>
      <c r="B17" s="82" t="str">
        <f t="shared" si="2"/>
        <v/>
      </c>
      <c r="C17" s="102" t="str">
        <f t="shared" si="0"/>
        <v/>
      </c>
      <c r="D17" s="83" t="str">
        <f t="shared" si="21"/>
        <v/>
      </c>
      <c r="E17" s="84" t="str">
        <f t="shared" si="4"/>
        <v/>
      </c>
      <c r="F17" s="85" t="str">
        <f t="shared" si="5"/>
        <v/>
      </c>
      <c r="G17" s="86" t="str">
        <f t="shared" si="6"/>
        <v/>
      </c>
      <c r="H17" s="85" t="str">
        <f t="shared" si="7"/>
        <v/>
      </c>
      <c r="I17" s="84" t="str">
        <f t="shared" si="8"/>
        <v/>
      </c>
      <c r="J17" s="85" t="str">
        <f t="shared" si="9"/>
        <v/>
      </c>
      <c r="K17" s="84" t="str">
        <f t="shared" si="10"/>
        <v/>
      </c>
      <c r="L17" s="85" t="str">
        <f t="shared" si="11"/>
        <v/>
      </c>
      <c r="M17" s="87" t="str">
        <f t="shared" si="12"/>
        <v/>
      </c>
      <c r="N17" s="88" t="str">
        <f t="shared" si="13"/>
        <v/>
      </c>
      <c r="O17" s="89" t="str">
        <f t="shared" si="14"/>
        <v/>
      </c>
      <c r="P17" s="90"/>
      <c r="Q17" s="74"/>
      <c r="AD17" s="26">
        <v>16</v>
      </c>
      <c r="AE17" s="26"/>
      <c r="AF17" s="26">
        <f>IF(Kopā!F17=$R$3,Kopā!A17,"")</f>
        <v>14</v>
      </c>
      <c r="AG17" s="26" t="str">
        <f>_xlfn.IFNA(VLOOKUP(AF17,Kopā!$A$4:$G$203,7,),"")</f>
        <v>D</v>
      </c>
      <c r="AH17" s="26">
        <f t="shared" si="1"/>
        <v>14</v>
      </c>
      <c r="AI17" s="26" t="e" cm="1">
        <f t="array" ref="AI17">IFERROR(SMALL(IF((COUNTIF($AI$3:AI16, $AH$4:$AH$203)=0)*ISNUMBER($AH$4:$AH$203), $AH$4:$AH$203, "A"), 1),INDEX($AH$4:$AH$203, MATCH(SMALL(IF(ISTEXT($AH$4:$AH$203)*(COUNTIF(AI$3:$AI16,$AH$4:$AH$203)=0), COUNTIF($AH$4:$AH$203, "&lt;"&amp;$AH$4:$AH$203), ""),1),IF(ISTEXT($AH$4:$AH$203), COUNTIF($AH$4:$AH$203, "&lt;"&amp;$AH$4:$AH$203), ""), 0)))</f>
        <v>#NUM!</v>
      </c>
      <c r="AJ17" s="26"/>
      <c r="AK17" s="26"/>
      <c r="AL17" s="26" t="str">
        <f t="shared" si="15"/>
        <v/>
      </c>
      <c r="AM17" s="26" t="str">
        <f t="shared" si="16"/>
        <v/>
      </c>
      <c r="AN17" s="26">
        <v>14</v>
      </c>
      <c r="AO17" s="67" t="str">
        <f t="shared" si="17"/>
        <v/>
      </c>
      <c r="AP17" s="26" t="str">
        <f>_xlfn.IFNA(VLOOKUP(AM17,Kopā!$A$4:$Q$203,2,),"")</f>
        <v/>
      </c>
      <c r="AQ17" s="68" t="str">
        <f>_xlfn.IFNA(VLOOKUP(AM17,Kopā!$A$4:$Q$203,3,),"")</f>
        <v/>
      </c>
      <c r="AR17" s="79" t="str">
        <f>_xlfn.IFNA(VLOOKUP(AM17,Kopā!$A$4:$Q$203,8,),"")</f>
        <v/>
      </c>
      <c r="AS17" s="80" t="str">
        <f>_xlfn.IFNA(VLOOKUP(AM17,Kopā!$A$4:$Q$203,9,),"")</f>
        <v/>
      </c>
      <c r="AT17" s="79" t="str">
        <f>_xlfn.IFNA(VLOOKUP(AM17,Kopā!$A$4:$Q$203,10,),"")</f>
        <v/>
      </c>
      <c r="AU17" s="80" t="str">
        <f>_xlfn.IFNA(VLOOKUP(AM17,Kopā!$A$4:$Q$203,11,),"")</f>
        <v/>
      </c>
      <c r="AV17" s="79" t="str">
        <f>_xlfn.IFNA(VLOOKUP(AM17,Kopā!$A$4:$Q$203,12,),"")</f>
        <v/>
      </c>
      <c r="AW17" s="80" t="str">
        <f>_xlfn.IFNA(VLOOKUP(AM17,Kopā!$A$4:$Q$203,13,),"")</f>
        <v/>
      </c>
      <c r="AX17" s="79" t="str">
        <f>_xlfn.IFNA(VLOOKUP(AM17,Kopā!$A$4:$Q$203,14,),"")</f>
        <v/>
      </c>
      <c r="AY17" s="80" t="str">
        <f>_xlfn.IFNA(VLOOKUP(AM17,Kopā!$A$4:$Q$203,15,),"")</f>
        <v/>
      </c>
      <c r="AZ17" s="81" t="str">
        <f>_xlfn.IFNA(VLOOKUP(AM17,Kopā!$A$4:$Q$203,16,),"")</f>
        <v/>
      </c>
      <c r="BA17" s="80" t="str">
        <f>_xlfn.IFNA(VLOOKUP(AM17,Kopā!$A$4:$Q$203,17,),"")</f>
        <v/>
      </c>
      <c r="BB17" s="26" t="str">
        <f t="shared" si="18"/>
        <v/>
      </c>
      <c r="BC17" s="26" t="str">
        <f t="shared" si="19"/>
        <v/>
      </c>
      <c r="BD17" s="69" t="str">
        <f t="shared" si="20"/>
        <v/>
      </c>
      <c r="BE17" s="26" t="e">
        <f>_xlfn.RANK.EQ(BB17,$BB$4:$BB$93,)+COUNTIF($BB$4:BB17,BB17)-1</f>
        <v>#VALUE!</v>
      </c>
    </row>
    <row r="18" spans="1:57" x14ac:dyDescent="0.25">
      <c r="A18" s="26">
        <v>15</v>
      </c>
      <c r="B18" s="17" t="str">
        <f t="shared" si="2"/>
        <v/>
      </c>
      <c r="C18" s="101" t="str">
        <f t="shared" si="0"/>
        <v/>
      </c>
      <c r="D18" s="28" t="str">
        <f t="shared" si="21"/>
        <v/>
      </c>
      <c r="E18" s="60" t="str">
        <f t="shared" si="4"/>
        <v/>
      </c>
      <c r="F18" s="61" t="str">
        <f t="shared" si="5"/>
        <v/>
      </c>
      <c r="G18" s="62" t="str">
        <f t="shared" si="6"/>
        <v/>
      </c>
      <c r="H18" s="61" t="str">
        <f t="shared" si="7"/>
        <v/>
      </c>
      <c r="I18" s="60" t="str">
        <f t="shared" si="8"/>
        <v/>
      </c>
      <c r="J18" s="61" t="str">
        <f t="shared" si="9"/>
        <v/>
      </c>
      <c r="K18" s="60" t="str">
        <f t="shared" si="10"/>
        <v/>
      </c>
      <c r="L18" s="61" t="str">
        <f t="shared" si="11"/>
        <v/>
      </c>
      <c r="M18" s="72" t="str">
        <f t="shared" si="12"/>
        <v/>
      </c>
      <c r="N18" s="73" t="str">
        <f t="shared" si="13"/>
        <v/>
      </c>
      <c r="O18" s="24" t="str">
        <f t="shared" si="14"/>
        <v/>
      </c>
      <c r="P18" s="18"/>
      <c r="Q18" s="74"/>
      <c r="AD18" s="26">
        <v>17</v>
      </c>
      <c r="AE18" s="26"/>
      <c r="AF18" s="26">
        <f>IF(Kopā!F18=$R$3,Kopā!A18,"")</f>
        <v>15</v>
      </c>
      <c r="AG18" s="26" t="str">
        <f>_xlfn.IFNA(VLOOKUP(AF18,Kopā!$A$4:$G$203,7,),"")</f>
        <v>Hm</v>
      </c>
      <c r="AH18" s="26" t="str">
        <f t="shared" si="1"/>
        <v/>
      </c>
      <c r="AI18" s="26" t="e" cm="1">
        <f t="array" ref="AI18">IFERROR(SMALL(IF((COUNTIF($AI$3:AI17, $AH$4:$AH$203)=0)*ISNUMBER($AH$4:$AH$203), $AH$4:$AH$203, "A"), 1),INDEX($AH$4:$AH$203, MATCH(SMALL(IF(ISTEXT($AH$4:$AH$203)*(COUNTIF(AI$3:$AI17,$AH$4:$AH$203)=0), COUNTIF($AH$4:$AH$203, "&lt;"&amp;$AH$4:$AH$203), ""),1),IF(ISTEXT($AH$4:$AH$203), COUNTIF($AH$4:$AH$203, "&lt;"&amp;$AH$4:$AH$203), ""), 0)))</f>
        <v>#NUM!</v>
      </c>
      <c r="AJ18" s="26"/>
      <c r="AK18" s="26"/>
      <c r="AL18" s="26" t="str">
        <f t="shared" si="15"/>
        <v/>
      </c>
      <c r="AM18" s="26" t="str">
        <f t="shared" si="16"/>
        <v/>
      </c>
      <c r="AN18" s="26">
        <v>15</v>
      </c>
      <c r="AO18" s="67" t="str">
        <f t="shared" si="17"/>
        <v/>
      </c>
      <c r="AP18" s="26" t="str">
        <f>_xlfn.IFNA(VLOOKUP(AM18,Kopā!$A$4:$Q$203,2,),"")</f>
        <v/>
      </c>
      <c r="AQ18" s="68" t="str">
        <f>_xlfn.IFNA(VLOOKUP(AM18,Kopā!$A$4:$Q$203,3,),"")</f>
        <v/>
      </c>
      <c r="AR18" s="79" t="str">
        <f>_xlfn.IFNA(VLOOKUP(AM18,Kopā!$A$4:$Q$203,8,),"")</f>
        <v/>
      </c>
      <c r="AS18" s="80" t="str">
        <f>_xlfn.IFNA(VLOOKUP(AM18,Kopā!$A$4:$Q$203,9,),"")</f>
        <v/>
      </c>
      <c r="AT18" s="79" t="str">
        <f>_xlfn.IFNA(VLOOKUP(AM18,Kopā!$A$4:$Q$203,10,),"")</f>
        <v/>
      </c>
      <c r="AU18" s="80" t="str">
        <f>_xlfn.IFNA(VLOOKUP(AM18,Kopā!$A$4:$Q$203,11,),"")</f>
        <v/>
      </c>
      <c r="AV18" s="79" t="str">
        <f>_xlfn.IFNA(VLOOKUP(AM18,Kopā!$A$4:$Q$203,12,),"")</f>
        <v/>
      </c>
      <c r="AW18" s="80" t="str">
        <f>_xlfn.IFNA(VLOOKUP(AM18,Kopā!$A$4:$Q$203,13,),"")</f>
        <v/>
      </c>
      <c r="AX18" s="79" t="str">
        <f>_xlfn.IFNA(VLOOKUP(AM18,Kopā!$A$4:$Q$203,14,),"")</f>
        <v/>
      </c>
      <c r="AY18" s="80" t="str">
        <f>_xlfn.IFNA(VLOOKUP(AM18,Kopā!$A$4:$Q$203,15,),"")</f>
        <v/>
      </c>
      <c r="AZ18" s="81" t="str">
        <f>_xlfn.IFNA(VLOOKUP(AM18,Kopā!$A$4:$Q$203,16,),"")</f>
        <v/>
      </c>
      <c r="BA18" s="80" t="str">
        <f>_xlfn.IFNA(VLOOKUP(AM18,Kopā!$A$4:$Q$203,17,),"")</f>
        <v/>
      </c>
      <c r="BB18" s="26" t="str">
        <f t="shared" si="18"/>
        <v/>
      </c>
      <c r="BC18" s="26" t="str">
        <f t="shared" si="19"/>
        <v/>
      </c>
      <c r="BD18" s="69" t="str">
        <f t="shared" si="20"/>
        <v/>
      </c>
      <c r="BE18" s="26" t="e">
        <f>_xlfn.RANK.EQ(BB18,$BB$4:$BB$93,)+COUNTIF($BB$4:BB18,BB18)-1</f>
        <v>#VALUE!</v>
      </c>
    </row>
    <row r="19" spans="1:57" x14ac:dyDescent="0.25">
      <c r="A19" s="26">
        <v>16</v>
      </c>
      <c r="B19" s="82" t="str">
        <f t="shared" si="2"/>
        <v/>
      </c>
      <c r="C19" s="102" t="str">
        <f t="shared" si="0"/>
        <v/>
      </c>
      <c r="D19" s="83" t="str">
        <f t="shared" si="21"/>
        <v/>
      </c>
      <c r="E19" s="84" t="str">
        <f t="shared" si="4"/>
        <v/>
      </c>
      <c r="F19" s="85" t="str">
        <f t="shared" si="5"/>
        <v/>
      </c>
      <c r="G19" s="86" t="str">
        <f t="shared" si="6"/>
        <v/>
      </c>
      <c r="H19" s="85" t="str">
        <f t="shared" si="7"/>
        <v/>
      </c>
      <c r="I19" s="84" t="str">
        <f t="shared" si="8"/>
        <v/>
      </c>
      <c r="J19" s="85" t="str">
        <f t="shared" si="9"/>
        <v/>
      </c>
      <c r="K19" s="84" t="str">
        <f t="shared" si="10"/>
        <v/>
      </c>
      <c r="L19" s="85" t="str">
        <f t="shared" si="11"/>
        <v/>
      </c>
      <c r="M19" s="87" t="str">
        <f t="shared" si="12"/>
        <v/>
      </c>
      <c r="N19" s="88" t="str">
        <f t="shared" si="13"/>
        <v/>
      </c>
      <c r="O19" s="89" t="str">
        <f t="shared" si="14"/>
        <v/>
      </c>
      <c r="P19" s="90"/>
      <c r="Q19" s="74"/>
      <c r="AD19" s="26">
        <v>18</v>
      </c>
      <c r="AE19" s="26"/>
      <c r="AF19" s="26">
        <f>IF(Kopā!F19=$R$3,Kopā!A19,"")</f>
        <v>16</v>
      </c>
      <c r="AG19" s="26" t="str">
        <f>_xlfn.IFNA(VLOOKUP(AF19,Kopā!$A$4:$G$203,7,),"")</f>
        <v>E</v>
      </c>
      <c r="AH19" s="26" t="str">
        <f t="shared" si="1"/>
        <v/>
      </c>
      <c r="AI19" s="26" t="e" cm="1">
        <f t="array" ref="AI19">IFERROR(SMALL(IF((COUNTIF($AI$3:AI18, $AH$4:$AH$203)=0)*ISNUMBER($AH$4:$AH$203), $AH$4:$AH$203, "A"), 1),INDEX($AH$4:$AH$203, MATCH(SMALL(IF(ISTEXT($AH$4:$AH$203)*(COUNTIF(AI$3:$AI18,$AH$4:$AH$203)=0), COUNTIF($AH$4:$AH$203, "&lt;"&amp;$AH$4:$AH$203), ""),1),IF(ISTEXT($AH$4:$AH$203), COUNTIF($AH$4:$AH$203, "&lt;"&amp;$AH$4:$AH$203), ""), 0)))</f>
        <v>#NUM!</v>
      </c>
      <c r="AJ19" s="26"/>
      <c r="AK19" s="26"/>
      <c r="AL19" s="26" t="str">
        <f t="shared" si="15"/>
        <v/>
      </c>
      <c r="AM19" s="26" t="str">
        <f t="shared" si="16"/>
        <v/>
      </c>
      <c r="AN19" s="26">
        <v>16</v>
      </c>
      <c r="AO19" s="67" t="str">
        <f t="shared" si="17"/>
        <v/>
      </c>
      <c r="AP19" s="26" t="str">
        <f>_xlfn.IFNA(VLOOKUP(AM19,Kopā!$A$4:$Q$203,2,),"")</f>
        <v/>
      </c>
      <c r="AQ19" s="68" t="str">
        <f>_xlfn.IFNA(VLOOKUP(AM19,Kopā!$A$4:$Q$203,3,),"")</f>
        <v/>
      </c>
      <c r="AR19" s="79" t="str">
        <f>_xlfn.IFNA(VLOOKUP(AM19,Kopā!$A$4:$Q$203,8,),"")</f>
        <v/>
      </c>
      <c r="AS19" s="80" t="str">
        <f>_xlfn.IFNA(VLOOKUP(AM19,Kopā!$A$4:$Q$203,9,),"")</f>
        <v/>
      </c>
      <c r="AT19" s="79" t="str">
        <f>_xlfn.IFNA(VLOOKUP(AM19,Kopā!$A$4:$Q$203,10,),"")</f>
        <v/>
      </c>
      <c r="AU19" s="80" t="str">
        <f>_xlfn.IFNA(VLOOKUP(AM19,Kopā!$A$4:$Q$203,11,),"")</f>
        <v/>
      </c>
      <c r="AV19" s="79" t="str">
        <f>_xlfn.IFNA(VLOOKUP(AM19,Kopā!$A$4:$Q$203,12,),"")</f>
        <v/>
      </c>
      <c r="AW19" s="80" t="str">
        <f>_xlfn.IFNA(VLOOKUP(AM19,Kopā!$A$4:$Q$203,13,),"")</f>
        <v/>
      </c>
      <c r="AX19" s="79" t="str">
        <f>_xlfn.IFNA(VLOOKUP(AM19,Kopā!$A$4:$Q$203,14,),"")</f>
        <v/>
      </c>
      <c r="AY19" s="80" t="str">
        <f>_xlfn.IFNA(VLOOKUP(AM19,Kopā!$A$4:$Q$203,15,),"")</f>
        <v/>
      </c>
      <c r="AZ19" s="81" t="str">
        <f>_xlfn.IFNA(VLOOKUP(AM19,Kopā!$A$4:$Q$203,16,),"")</f>
        <v/>
      </c>
      <c r="BA19" s="80" t="str">
        <f>_xlfn.IFNA(VLOOKUP(AM19,Kopā!$A$4:$Q$203,17,),"")</f>
        <v/>
      </c>
      <c r="BB19" s="26" t="str">
        <f t="shared" si="18"/>
        <v/>
      </c>
      <c r="BC19" s="26" t="str">
        <f t="shared" si="19"/>
        <v/>
      </c>
      <c r="BD19" s="69" t="str">
        <f t="shared" si="20"/>
        <v/>
      </c>
      <c r="BE19" s="26" t="e">
        <f>_xlfn.RANK.EQ(BB19,$BB$4:$BB$93,)+COUNTIF($BB$4:BB19,BB19)-1</f>
        <v>#VALUE!</v>
      </c>
    </row>
    <row r="20" spans="1:57" x14ac:dyDescent="0.25">
      <c r="A20" s="26">
        <v>17</v>
      </c>
      <c r="B20" s="17" t="str">
        <f t="shared" si="2"/>
        <v/>
      </c>
      <c r="C20" s="101" t="str">
        <f t="shared" si="0"/>
        <v/>
      </c>
      <c r="D20" s="28" t="str">
        <f t="shared" si="21"/>
        <v/>
      </c>
      <c r="E20" s="60" t="str">
        <f t="shared" si="4"/>
        <v/>
      </c>
      <c r="F20" s="61" t="str">
        <f t="shared" si="5"/>
        <v/>
      </c>
      <c r="G20" s="62" t="str">
        <f t="shared" si="6"/>
        <v/>
      </c>
      <c r="H20" s="61" t="str">
        <f t="shared" si="7"/>
        <v/>
      </c>
      <c r="I20" s="60" t="str">
        <f t="shared" si="8"/>
        <v/>
      </c>
      <c r="J20" s="61" t="str">
        <f t="shared" si="9"/>
        <v/>
      </c>
      <c r="K20" s="60" t="str">
        <f t="shared" si="10"/>
        <v/>
      </c>
      <c r="L20" s="61" t="str">
        <f t="shared" si="11"/>
        <v/>
      </c>
      <c r="M20" s="72" t="str">
        <f t="shared" si="12"/>
        <v/>
      </c>
      <c r="N20" s="73" t="str">
        <f t="shared" si="13"/>
        <v/>
      </c>
      <c r="O20" s="24" t="str">
        <f t="shared" si="14"/>
        <v/>
      </c>
      <c r="P20" s="18"/>
      <c r="Q20" s="74"/>
      <c r="AD20" s="26">
        <v>19</v>
      </c>
      <c r="AE20" s="26"/>
      <c r="AF20" s="26">
        <f>IF(Kopā!F20=$R$3,Kopā!A20,"")</f>
        <v>17</v>
      </c>
      <c r="AG20" s="26" t="str">
        <f>_xlfn.IFNA(VLOOKUP(AF20,Kopā!$A$4:$G$203,7,),"")</f>
        <v>D</v>
      </c>
      <c r="AH20" s="26">
        <f t="shared" si="1"/>
        <v>17</v>
      </c>
      <c r="AI20" s="26" t="e" cm="1">
        <f t="array" ref="AI20">IFERROR(SMALL(IF((COUNTIF($AI$3:AI19, $AH$4:$AH$203)=0)*ISNUMBER($AH$4:$AH$203), $AH$4:$AH$203, "A"), 1),INDEX($AH$4:$AH$203, MATCH(SMALL(IF(ISTEXT($AH$4:$AH$203)*(COUNTIF(AI$3:$AI19,$AH$4:$AH$203)=0), COUNTIF($AH$4:$AH$203, "&lt;"&amp;$AH$4:$AH$203), ""),1),IF(ISTEXT($AH$4:$AH$203), COUNTIF($AH$4:$AH$203, "&lt;"&amp;$AH$4:$AH$203), ""), 0)))</f>
        <v>#NUM!</v>
      </c>
      <c r="AJ20" s="26"/>
      <c r="AK20" s="26"/>
      <c r="AL20" s="26" t="str">
        <f t="shared" si="15"/>
        <v/>
      </c>
      <c r="AM20" s="26" t="str">
        <f t="shared" si="16"/>
        <v/>
      </c>
      <c r="AN20" s="26">
        <v>17</v>
      </c>
      <c r="AO20" s="67" t="str">
        <f t="shared" si="17"/>
        <v/>
      </c>
      <c r="AP20" s="26" t="str">
        <f>_xlfn.IFNA(VLOOKUP(AM20,Kopā!$A$4:$Q$203,2,),"")</f>
        <v/>
      </c>
      <c r="AQ20" s="68" t="str">
        <f>_xlfn.IFNA(VLOOKUP(AM20,Kopā!$A$4:$Q$203,3,),"")</f>
        <v/>
      </c>
      <c r="AR20" s="79" t="str">
        <f>_xlfn.IFNA(VLOOKUP(AM20,Kopā!$A$4:$Q$203,8,),"")</f>
        <v/>
      </c>
      <c r="AS20" s="80" t="str">
        <f>_xlfn.IFNA(VLOOKUP(AM20,Kopā!$A$4:$Q$203,9,),"")</f>
        <v/>
      </c>
      <c r="AT20" s="79" t="str">
        <f>_xlfn.IFNA(VLOOKUP(AM20,Kopā!$A$4:$Q$203,10,),"")</f>
        <v/>
      </c>
      <c r="AU20" s="80" t="str">
        <f>_xlfn.IFNA(VLOOKUP(AM20,Kopā!$A$4:$Q$203,11,),"")</f>
        <v/>
      </c>
      <c r="AV20" s="79" t="str">
        <f>_xlfn.IFNA(VLOOKUP(AM20,Kopā!$A$4:$Q$203,12,),"")</f>
        <v/>
      </c>
      <c r="AW20" s="80" t="str">
        <f>_xlfn.IFNA(VLOOKUP(AM20,Kopā!$A$4:$Q$203,13,),"")</f>
        <v/>
      </c>
      <c r="AX20" s="79" t="str">
        <f>_xlfn.IFNA(VLOOKUP(AM20,Kopā!$A$4:$Q$203,14,),"")</f>
        <v/>
      </c>
      <c r="AY20" s="80" t="str">
        <f>_xlfn.IFNA(VLOOKUP(AM20,Kopā!$A$4:$Q$203,15,),"")</f>
        <v/>
      </c>
      <c r="AZ20" s="81" t="str">
        <f>_xlfn.IFNA(VLOOKUP(AM20,Kopā!$A$4:$Q$203,16,),"")</f>
        <v/>
      </c>
      <c r="BA20" s="80" t="str">
        <f>_xlfn.IFNA(VLOOKUP(AM20,Kopā!$A$4:$Q$203,17,),"")</f>
        <v/>
      </c>
      <c r="BB20" s="26" t="str">
        <f t="shared" si="18"/>
        <v/>
      </c>
      <c r="BC20" s="26" t="str">
        <f t="shared" si="19"/>
        <v/>
      </c>
      <c r="BD20" s="69" t="str">
        <f t="shared" si="20"/>
        <v/>
      </c>
      <c r="BE20" s="26" t="e">
        <f>_xlfn.RANK.EQ(BB20,$BB$4:$BB$93,)+COUNTIF($BB$4:BB20,BB20)-1</f>
        <v>#VALUE!</v>
      </c>
    </row>
    <row r="21" spans="1:57" x14ac:dyDescent="0.25">
      <c r="A21" s="26">
        <v>18</v>
      </c>
      <c r="B21" s="82" t="str">
        <f t="shared" si="2"/>
        <v/>
      </c>
      <c r="C21" s="102" t="str">
        <f t="shared" si="0"/>
        <v/>
      </c>
      <c r="D21" s="83" t="str">
        <f t="shared" si="21"/>
        <v/>
      </c>
      <c r="E21" s="84" t="str">
        <f t="shared" si="4"/>
        <v/>
      </c>
      <c r="F21" s="85" t="str">
        <f t="shared" si="5"/>
        <v/>
      </c>
      <c r="G21" s="86" t="str">
        <f t="shared" si="6"/>
        <v/>
      </c>
      <c r="H21" s="85" t="str">
        <f t="shared" si="7"/>
        <v/>
      </c>
      <c r="I21" s="84" t="str">
        <f t="shared" si="8"/>
        <v/>
      </c>
      <c r="J21" s="85" t="str">
        <f t="shared" si="9"/>
        <v/>
      </c>
      <c r="K21" s="84" t="str">
        <f t="shared" si="10"/>
        <v/>
      </c>
      <c r="L21" s="85" t="str">
        <f t="shared" si="11"/>
        <v/>
      </c>
      <c r="M21" s="87" t="str">
        <f t="shared" si="12"/>
        <v/>
      </c>
      <c r="N21" s="88" t="str">
        <f t="shared" si="13"/>
        <v/>
      </c>
      <c r="O21" s="89" t="str">
        <f t="shared" si="14"/>
        <v/>
      </c>
      <c r="P21" s="90"/>
      <c r="Q21" s="74"/>
      <c r="AD21" s="26">
        <v>20</v>
      </c>
      <c r="AE21" s="26"/>
      <c r="AF21" s="26" t="str">
        <f>IF(Kopā!F21=$R$3,Kopā!A21,"")</f>
        <v/>
      </c>
      <c r="AG21" s="26" t="str">
        <f>_xlfn.IFNA(VLOOKUP(AF21,Kopā!$A$4:$G$203,7,),"")</f>
        <v/>
      </c>
      <c r="AH21" s="26" t="str">
        <f t="shared" si="1"/>
        <v/>
      </c>
      <c r="AI21" s="26" t="e" cm="1">
        <f t="array" ref="AI21">IFERROR(SMALL(IF((COUNTIF($AI$3:AI20, $AH$4:$AH$203)=0)*ISNUMBER($AH$4:$AH$203), $AH$4:$AH$203, "A"), 1),INDEX($AH$4:$AH$203, MATCH(SMALL(IF(ISTEXT($AH$4:$AH$203)*(COUNTIF(AI$3:$AI20,$AH$4:$AH$203)=0), COUNTIF($AH$4:$AH$203, "&lt;"&amp;$AH$4:$AH$203), ""),1),IF(ISTEXT($AH$4:$AH$203), COUNTIF($AH$4:$AH$203, "&lt;"&amp;$AH$4:$AH$203), ""), 0)))</f>
        <v>#NUM!</v>
      </c>
      <c r="AJ21" s="26"/>
      <c r="AK21" s="26"/>
      <c r="AL21" s="26" t="str">
        <f t="shared" si="15"/>
        <v/>
      </c>
      <c r="AM21" s="26" t="str">
        <f t="shared" si="16"/>
        <v/>
      </c>
      <c r="AN21" s="26">
        <v>18</v>
      </c>
      <c r="AO21" s="67" t="str">
        <f t="shared" si="17"/>
        <v/>
      </c>
      <c r="AP21" s="26" t="str">
        <f>_xlfn.IFNA(VLOOKUP(AM21,Kopā!$A$4:$Q$203,2,),"")</f>
        <v/>
      </c>
      <c r="AQ21" s="68" t="str">
        <f>_xlfn.IFNA(VLOOKUP(AM21,Kopā!$A$4:$Q$203,3,),"")</f>
        <v/>
      </c>
      <c r="AR21" s="79" t="str">
        <f>_xlfn.IFNA(VLOOKUP(AM21,Kopā!$A$4:$Q$203,8,),"")</f>
        <v/>
      </c>
      <c r="AS21" s="80" t="str">
        <f>_xlfn.IFNA(VLOOKUP(AM21,Kopā!$A$4:$Q$203,9,),"")</f>
        <v/>
      </c>
      <c r="AT21" s="79" t="str">
        <f>_xlfn.IFNA(VLOOKUP(AM21,Kopā!$A$4:$Q$203,10,),"")</f>
        <v/>
      </c>
      <c r="AU21" s="80" t="str">
        <f>_xlfn.IFNA(VLOOKUP(AM21,Kopā!$A$4:$Q$203,11,),"")</f>
        <v/>
      </c>
      <c r="AV21" s="79" t="str">
        <f>_xlfn.IFNA(VLOOKUP(AM21,Kopā!$A$4:$Q$203,12,),"")</f>
        <v/>
      </c>
      <c r="AW21" s="80" t="str">
        <f>_xlfn.IFNA(VLOOKUP(AM21,Kopā!$A$4:$Q$203,13,),"")</f>
        <v/>
      </c>
      <c r="AX21" s="79" t="str">
        <f>_xlfn.IFNA(VLOOKUP(AM21,Kopā!$A$4:$Q$203,14,),"")</f>
        <v/>
      </c>
      <c r="AY21" s="80" t="str">
        <f>_xlfn.IFNA(VLOOKUP(AM21,Kopā!$A$4:$Q$203,15,),"")</f>
        <v/>
      </c>
      <c r="AZ21" s="81" t="str">
        <f>_xlfn.IFNA(VLOOKUP(AM21,Kopā!$A$4:$Q$203,16,),"")</f>
        <v/>
      </c>
      <c r="BA21" s="80" t="str">
        <f>_xlfn.IFNA(VLOOKUP(AM21,Kopā!$A$4:$Q$203,17,),"")</f>
        <v/>
      </c>
      <c r="BB21" s="26" t="str">
        <f t="shared" si="18"/>
        <v/>
      </c>
      <c r="BC21" s="26" t="str">
        <f t="shared" si="19"/>
        <v/>
      </c>
      <c r="BD21" s="69" t="str">
        <f t="shared" si="20"/>
        <v/>
      </c>
      <c r="BE21" s="26" t="e">
        <f>_xlfn.RANK.EQ(BB21,$BB$4:$BB$93,)+COUNTIF($BB$4:BB21,BB21)-1</f>
        <v>#VALUE!</v>
      </c>
    </row>
    <row r="22" spans="1:57" x14ac:dyDescent="0.25">
      <c r="A22" s="26">
        <v>19</v>
      </c>
      <c r="B22" s="17" t="str">
        <f t="shared" si="2"/>
        <v/>
      </c>
      <c r="C22" s="101" t="str">
        <f t="shared" si="0"/>
        <v/>
      </c>
      <c r="D22" s="28" t="str">
        <f t="shared" si="21"/>
        <v/>
      </c>
      <c r="E22" s="60" t="str">
        <f t="shared" si="4"/>
        <v/>
      </c>
      <c r="F22" s="61" t="str">
        <f t="shared" si="5"/>
        <v/>
      </c>
      <c r="G22" s="62" t="str">
        <f t="shared" si="6"/>
        <v/>
      </c>
      <c r="H22" s="61" t="str">
        <f t="shared" si="7"/>
        <v/>
      </c>
      <c r="I22" s="60" t="str">
        <f t="shared" si="8"/>
        <v/>
      </c>
      <c r="J22" s="61" t="str">
        <f t="shared" si="9"/>
        <v/>
      </c>
      <c r="K22" s="60" t="str">
        <f t="shared" si="10"/>
        <v/>
      </c>
      <c r="L22" s="61" t="str">
        <f t="shared" si="11"/>
        <v/>
      </c>
      <c r="M22" s="72" t="str">
        <f t="shared" si="12"/>
        <v/>
      </c>
      <c r="N22" s="73" t="str">
        <f t="shared" si="13"/>
        <v/>
      </c>
      <c r="O22" s="24" t="str">
        <f t="shared" si="14"/>
        <v/>
      </c>
      <c r="P22" s="18"/>
      <c r="Q22" s="74"/>
      <c r="AD22" s="26">
        <v>21</v>
      </c>
      <c r="AE22" s="26"/>
      <c r="AF22" s="26" t="str">
        <f>IF(Kopā!F22=$R$3,Kopā!A22,"")</f>
        <v/>
      </c>
      <c r="AG22" s="26" t="str">
        <f>_xlfn.IFNA(VLOOKUP(AF22,Kopā!$A$4:$G$203,7,),"")</f>
        <v/>
      </c>
      <c r="AH22" s="26" t="str">
        <f t="shared" si="1"/>
        <v/>
      </c>
      <c r="AI22" s="26" t="e" cm="1">
        <f t="array" ref="AI22">IFERROR(SMALL(IF((COUNTIF($AI$3:AI21, $AH$4:$AH$203)=0)*ISNUMBER($AH$4:$AH$203), $AH$4:$AH$203, "A"), 1),INDEX($AH$4:$AH$203, MATCH(SMALL(IF(ISTEXT($AH$4:$AH$203)*(COUNTIF(AI$3:$AI21,$AH$4:$AH$203)=0), COUNTIF($AH$4:$AH$203, "&lt;"&amp;$AH$4:$AH$203), ""),1),IF(ISTEXT($AH$4:$AH$203), COUNTIF($AH$4:$AH$203, "&lt;"&amp;$AH$4:$AH$203), ""), 0)))</f>
        <v>#NUM!</v>
      </c>
      <c r="AJ22" s="26"/>
      <c r="AK22" s="26"/>
      <c r="AL22" s="26" t="str">
        <f t="shared" si="15"/>
        <v/>
      </c>
      <c r="AM22" s="26" t="str">
        <f t="shared" si="16"/>
        <v/>
      </c>
      <c r="AN22" s="26">
        <v>19</v>
      </c>
      <c r="AO22" s="67" t="str">
        <f t="shared" si="17"/>
        <v/>
      </c>
      <c r="AP22" s="26" t="str">
        <f>_xlfn.IFNA(VLOOKUP(AM22,Kopā!$A$4:$Q$203,2,),"")</f>
        <v/>
      </c>
      <c r="AQ22" s="68" t="str">
        <f>_xlfn.IFNA(VLOOKUP(AM22,Kopā!$A$4:$Q$203,3,),"")</f>
        <v/>
      </c>
      <c r="AR22" s="79" t="str">
        <f>_xlfn.IFNA(VLOOKUP(AM22,Kopā!$A$4:$Q$203,8,),"")</f>
        <v/>
      </c>
      <c r="AS22" s="80" t="str">
        <f>_xlfn.IFNA(VLOOKUP(AM22,Kopā!$A$4:$Q$203,9,),"")</f>
        <v/>
      </c>
      <c r="AT22" s="79" t="str">
        <f>_xlfn.IFNA(VLOOKUP(AM22,Kopā!$A$4:$Q$203,10,),"")</f>
        <v/>
      </c>
      <c r="AU22" s="80" t="str">
        <f>_xlfn.IFNA(VLOOKUP(AM22,Kopā!$A$4:$Q$203,11,),"")</f>
        <v/>
      </c>
      <c r="AV22" s="79" t="str">
        <f>_xlfn.IFNA(VLOOKUP(AM22,Kopā!$A$4:$Q$203,12,),"")</f>
        <v/>
      </c>
      <c r="AW22" s="80" t="str">
        <f>_xlfn.IFNA(VLOOKUP(AM22,Kopā!$A$4:$Q$203,13,),"")</f>
        <v/>
      </c>
      <c r="AX22" s="79" t="str">
        <f>_xlfn.IFNA(VLOOKUP(AM22,Kopā!$A$4:$Q$203,14,),"")</f>
        <v/>
      </c>
      <c r="AY22" s="80" t="str">
        <f>_xlfn.IFNA(VLOOKUP(AM22,Kopā!$A$4:$Q$203,15,),"")</f>
        <v/>
      </c>
      <c r="AZ22" s="81" t="str">
        <f>_xlfn.IFNA(VLOOKUP(AM22,Kopā!$A$4:$Q$203,16,),"")</f>
        <v/>
      </c>
      <c r="BA22" s="80" t="str">
        <f>_xlfn.IFNA(VLOOKUP(AM22,Kopā!$A$4:$Q$203,17,),"")</f>
        <v/>
      </c>
      <c r="BB22" s="26" t="str">
        <f t="shared" si="18"/>
        <v/>
      </c>
      <c r="BC22" s="26" t="str">
        <f t="shared" si="19"/>
        <v/>
      </c>
      <c r="BD22" s="69" t="str">
        <f t="shared" si="20"/>
        <v/>
      </c>
      <c r="BE22" s="26" t="e">
        <f>_xlfn.RANK.EQ(BB22,$BB$4:$BB$93,)+COUNTIF($BB$4:BB22,BB22)-1</f>
        <v>#VALUE!</v>
      </c>
    </row>
    <row r="23" spans="1:57" x14ac:dyDescent="0.25">
      <c r="A23" s="26">
        <v>20</v>
      </c>
      <c r="B23" s="82" t="str">
        <f t="shared" si="2"/>
        <v/>
      </c>
      <c r="C23" s="102" t="str">
        <f t="shared" si="0"/>
        <v/>
      </c>
      <c r="D23" s="83" t="str">
        <f t="shared" si="21"/>
        <v/>
      </c>
      <c r="E23" s="84" t="str">
        <f t="shared" si="4"/>
        <v/>
      </c>
      <c r="F23" s="85" t="str">
        <f t="shared" si="5"/>
        <v/>
      </c>
      <c r="G23" s="86" t="str">
        <f t="shared" si="6"/>
        <v/>
      </c>
      <c r="H23" s="85" t="str">
        <f t="shared" si="7"/>
        <v/>
      </c>
      <c r="I23" s="84" t="str">
        <f t="shared" si="8"/>
        <v/>
      </c>
      <c r="J23" s="85" t="str">
        <f t="shared" si="9"/>
        <v/>
      </c>
      <c r="K23" s="84" t="str">
        <f t="shared" si="10"/>
        <v/>
      </c>
      <c r="L23" s="85" t="str">
        <f t="shared" si="11"/>
        <v/>
      </c>
      <c r="M23" s="87" t="str">
        <f t="shared" si="12"/>
        <v/>
      </c>
      <c r="N23" s="88" t="str">
        <f t="shared" si="13"/>
        <v/>
      </c>
      <c r="O23" s="89" t="str">
        <f t="shared" si="14"/>
        <v/>
      </c>
      <c r="P23" s="90"/>
      <c r="Q23" s="74"/>
      <c r="AD23" s="26">
        <v>22</v>
      </c>
      <c r="AE23" s="26"/>
      <c r="AF23" s="26" t="str">
        <f>IF(Kopā!F23=$R$3,Kopā!A23,"")</f>
        <v/>
      </c>
      <c r="AG23" s="26" t="str">
        <f>_xlfn.IFNA(VLOOKUP(AF23,Kopā!$A$4:$G$203,7,),"")</f>
        <v/>
      </c>
      <c r="AH23" s="26" t="str">
        <f t="shared" si="1"/>
        <v/>
      </c>
      <c r="AI23" s="26" t="e" cm="1">
        <f t="array" ref="AI23">IFERROR(SMALL(IF((COUNTIF($AI$3:AI22, $AH$4:$AH$203)=0)*ISNUMBER($AH$4:$AH$203), $AH$4:$AH$203, "A"), 1),INDEX($AH$4:$AH$203, MATCH(SMALL(IF(ISTEXT($AH$4:$AH$203)*(COUNTIF(AI$3:$AI22,$AH$4:$AH$203)=0), COUNTIF($AH$4:$AH$203, "&lt;"&amp;$AH$4:$AH$203), ""),1),IF(ISTEXT($AH$4:$AH$203), COUNTIF($AH$4:$AH$203, "&lt;"&amp;$AH$4:$AH$203), ""), 0)))</f>
        <v>#NUM!</v>
      </c>
      <c r="AJ23" s="26"/>
      <c r="AK23" s="26"/>
      <c r="AL23" s="26" t="str">
        <f t="shared" si="15"/>
        <v/>
      </c>
      <c r="AM23" s="26" t="str">
        <f t="shared" si="16"/>
        <v/>
      </c>
      <c r="AN23" s="26">
        <v>20</v>
      </c>
      <c r="AO23" s="67" t="str">
        <f t="shared" si="17"/>
        <v/>
      </c>
      <c r="AP23" s="26" t="str">
        <f>_xlfn.IFNA(VLOOKUP(AM23,Kopā!$A$4:$Q$203,2,),"")</f>
        <v/>
      </c>
      <c r="AQ23" s="68" t="str">
        <f>_xlfn.IFNA(VLOOKUP(AM23,Kopā!$A$4:$Q$203,3,),"")</f>
        <v/>
      </c>
      <c r="AR23" s="79" t="str">
        <f>_xlfn.IFNA(VLOOKUP(AM23,Kopā!$A$4:$Q$203,8,),"")</f>
        <v/>
      </c>
      <c r="AS23" s="80" t="str">
        <f>_xlfn.IFNA(VLOOKUP(AM23,Kopā!$A$4:$Q$203,9,),"")</f>
        <v/>
      </c>
      <c r="AT23" s="79" t="str">
        <f>_xlfn.IFNA(VLOOKUP(AM23,Kopā!$A$4:$Q$203,10,),"")</f>
        <v/>
      </c>
      <c r="AU23" s="80" t="str">
        <f>_xlfn.IFNA(VLOOKUP(AM23,Kopā!$A$4:$Q$203,11,),"")</f>
        <v/>
      </c>
      <c r="AV23" s="79" t="str">
        <f>_xlfn.IFNA(VLOOKUP(AM23,Kopā!$A$4:$Q$203,12,),"")</f>
        <v/>
      </c>
      <c r="AW23" s="80" t="str">
        <f>_xlfn.IFNA(VLOOKUP(AM23,Kopā!$A$4:$Q$203,13,),"")</f>
        <v/>
      </c>
      <c r="AX23" s="79" t="str">
        <f>_xlfn.IFNA(VLOOKUP(AM23,Kopā!$A$4:$Q$203,14,),"")</f>
        <v/>
      </c>
      <c r="AY23" s="80" t="str">
        <f>_xlfn.IFNA(VLOOKUP(AM23,Kopā!$A$4:$Q$203,15,),"")</f>
        <v/>
      </c>
      <c r="AZ23" s="81" t="str">
        <f>_xlfn.IFNA(VLOOKUP(AM23,Kopā!$A$4:$Q$203,16,),"")</f>
        <v/>
      </c>
      <c r="BA23" s="80" t="str">
        <f>_xlfn.IFNA(VLOOKUP(AM23,Kopā!$A$4:$Q$203,17,),"")</f>
        <v/>
      </c>
      <c r="BB23" s="26" t="str">
        <f t="shared" si="18"/>
        <v/>
      </c>
      <c r="BC23" s="26" t="str">
        <f t="shared" si="19"/>
        <v/>
      </c>
      <c r="BD23" s="69" t="str">
        <f t="shared" si="20"/>
        <v/>
      </c>
      <c r="BE23" s="26" t="e">
        <f>_xlfn.RANK.EQ(BB23,$BB$4:$BB$93,)+COUNTIF($BB$4:BB23,BB23)-1</f>
        <v>#VALUE!</v>
      </c>
    </row>
    <row r="24" spans="1:57" x14ac:dyDescent="0.25">
      <c r="A24" s="26">
        <v>21</v>
      </c>
      <c r="B24" s="17" t="str">
        <f t="shared" si="2"/>
        <v/>
      </c>
      <c r="C24" s="101" t="str">
        <f t="shared" si="0"/>
        <v/>
      </c>
      <c r="D24" s="28" t="str">
        <f t="shared" si="21"/>
        <v/>
      </c>
      <c r="E24" s="60" t="str">
        <f t="shared" si="4"/>
        <v/>
      </c>
      <c r="F24" s="61" t="str">
        <f t="shared" si="5"/>
        <v/>
      </c>
      <c r="G24" s="62" t="str">
        <f t="shared" si="6"/>
        <v/>
      </c>
      <c r="H24" s="61" t="str">
        <f t="shared" si="7"/>
        <v/>
      </c>
      <c r="I24" s="60" t="str">
        <f t="shared" si="8"/>
        <v/>
      </c>
      <c r="J24" s="61" t="str">
        <f t="shared" si="9"/>
        <v/>
      </c>
      <c r="K24" s="60" t="str">
        <f t="shared" si="10"/>
        <v/>
      </c>
      <c r="L24" s="61" t="str">
        <f t="shared" si="11"/>
        <v/>
      </c>
      <c r="M24" s="72" t="str">
        <f t="shared" si="12"/>
        <v/>
      </c>
      <c r="N24" s="73" t="str">
        <f t="shared" si="13"/>
        <v/>
      </c>
      <c r="O24" s="24" t="str">
        <f t="shared" si="14"/>
        <v/>
      </c>
      <c r="P24" s="18"/>
      <c r="Q24" s="74"/>
      <c r="AD24" s="26">
        <v>23</v>
      </c>
      <c r="AE24" s="26"/>
      <c r="AF24" s="26">
        <f>IF(Kopā!F24=$R$3,Kopā!A24,"")</f>
        <v>21</v>
      </c>
      <c r="AG24" s="26" t="str">
        <f>_xlfn.IFNA(VLOOKUP(AF24,Kopā!$A$4:$G$203,7,),"")</f>
        <v>H</v>
      </c>
      <c r="AH24" s="26" t="str">
        <f t="shared" si="1"/>
        <v/>
      </c>
      <c r="AI24" s="26" t="e" cm="1">
        <f t="array" ref="AI24">IFERROR(SMALL(IF((COUNTIF($AI$3:AI23, $AH$4:$AH$203)=0)*ISNUMBER($AH$4:$AH$203), $AH$4:$AH$203, "A"), 1),INDEX($AH$4:$AH$203, MATCH(SMALL(IF(ISTEXT($AH$4:$AH$203)*(COUNTIF(AI$3:$AI23,$AH$4:$AH$203)=0), COUNTIF($AH$4:$AH$203, "&lt;"&amp;$AH$4:$AH$203), ""),1),IF(ISTEXT($AH$4:$AH$203), COUNTIF($AH$4:$AH$203, "&lt;"&amp;$AH$4:$AH$203), ""), 0)))</f>
        <v>#NUM!</v>
      </c>
      <c r="AJ24" s="26"/>
      <c r="AK24" s="26"/>
      <c r="AL24" s="26" t="str">
        <f t="shared" si="15"/>
        <v/>
      </c>
      <c r="AM24" s="26" t="str">
        <f t="shared" si="16"/>
        <v/>
      </c>
      <c r="AN24" s="26">
        <v>21</v>
      </c>
      <c r="AO24" s="67" t="str">
        <f t="shared" si="17"/>
        <v/>
      </c>
      <c r="AP24" s="26" t="str">
        <f>_xlfn.IFNA(VLOOKUP(AM24,Kopā!$A$4:$Q$203,2,),"")</f>
        <v/>
      </c>
      <c r="AQ24" s="68" t="str">
        <f>_xlfn.IFNA(VLOOKUP(AM24,Kopā!$A$4:$Q$203,3,),"")</f>
        <v/>
      </c>
      <c r="AR24" s="79" t="str">
        <f>_xlfn.IFNA(VLOOKUP(AM24,Kopā!$A$4:$Q$203,8,),"")</f>
        <v/>
      </c>
      <c r="AS24" s="80" t="str">
        <f>_xlfn.IFNA(VLOOKUP(AM24,Kopā!$A$4:$Q$203,9,),"")</f>
        <v/>
      </c>
      <c r="AT24" s="79" t="str">
        <f>_xlfn.IFNA(VLOOKUP(AM24,Kopā!$A$4:$Q$203,10,),"")</f>
        <v/>
      </c>
      <c r="AU24" s="80" t="str">
        <f>_xlfn.IFNA(VLOOKUP(AM24,Kopā!$A$4:$Q$203,11,),"")</f>
        <v/>
      </c>
      <c r="AV24" s="79" t="str">
        <f>_xlfn.IFNA(VLOOKUP(AM24,Kopā!$A$4:$Q$203,12,),"")</f>
        <v/>
      </c>
      <c r="AW24" s="80" t="str">
        <f>_xlfn.IFNA(VLOOKUP(AM24,Kopā!$A$4:$Q$203,13,),"")</f>
        <v/>
      </c>
      <c r="AX24" s="79" t="str">
        <f>_xlfn.IFNA(VLOOKUP(AM24,Kopā!$A$4:$Q$203,14,),"")</f>
        <v/>
      </c>
      <c r="AY24" s="80" t="str">
        <f>_xlfn.IFNA(VLOOKUP(AM24,Kopā!$A$4:$Q$203,15,),"")</f>
        <v/>
      </c>
      <c r="AZ24" s="81" t="str">
        <f>_xlfn.IFNA(VLOOKUP(AM24,Kopā!$A$4:$Q$203,16,),"")</f>
        <v/>
      </c>
      <c r="BA24" s="80" t="str">
        <f>_xlfn.IFNA(VLOOKUP(AM24,Kopā!$A$4:$Q$203,17,),"")</f>
        <v/>
      </c>
      <c r="BB24" s="26" t="str">
        <f t="shared" si="18"/>
        <v/>
      </c>
      <c r="BC24" s="26" t="str">
        <f t="shared" si="19"/>
        <v/>
      </c>
      <c r="BD24" s="69" t="str">
        <f t="shared" si="20"/>
        <v/>
      </c>
      <c r="BE24" s="26" t="e">
        <f>_xlfn.RANK.EQ(BB24,$BB$4:$BB$93,)+COUNTIF($BB$4:BB24,BB24)-1</f>
        <v>#VALUE!</v>
      </c>
    </row>
    <row r="25" spans="1:57" x14ac:dyDescent="0.25">
      <c r="A25" s="26">
        <v>22</v>
      </c>
      <c r="B25" s="82" t="str">
        <f t="shared" si="2"/>
        <v/>
      </c>
      <c r="C25" s="102" t="str">
        <f t="shared" si="0"/>
        <v/>
      </c>
      <c r="D25" s="83" t="str">
        <f t="shared" si="21"/>
        <v/>
      </c>
      <c r="E25" s="84" t="str">
        <f t="shared" si="4"/>
        <v/>
      </c>
      <c r="F25" s="85" t="str">
        <f t="shared" si="5"/>
        <v/>
      </c>
      <c r="G25" s="86" t="str">
        <f t="shared" si="6"/>
        <v/>
      </c>
      <c r="H25" s="85" t="str">
        <f t="shared" si="7"/>
        <v/>
      </c>
      <c r="I25" s="84" t="str">
        <f t="shared" si="8"/>
        <v/>
      </c>
      <c r="J25" s="85" t="str">
        <f t="shared" si="9"/>
        <v/>
      </c>
      <c r="K25" s="84" t="str">
        <f t="shared" si="10"/>
        <v/>
      </c>
      <c r="L25" s="85" t="str">
        <f t="shared" si="11"/>
        <v/>
      </c>
      <c r="M25" s="87" t="str">
        <f t="shared" si="12"/>
        <v/>
      </c>
      <c r="N25" s="88" t="str">
        <f t="shared" si="13"/>
        <v/>
      </c>
      <c r="O25" s="89" t="str">
        <f t="shared" si="14"/>
        <v/>
      </c>
      <c r="P25" s="90"/>
      <c r="Q25" s="74"/>
      <c r="AD25" s="26">
        <v>24</v>
      </c>
      <c r="AE25" s="26"/>
      <c r="AF25" s="26" t="str">
        <f>IF(Kopā!F25=$R$3,Kopā!A25,"")</f>
        <v/>
      </c>
      <c r="AG25" s="26" t="str">
        <f>_xlfn.IFNA(VLOOKUP(AF25,Kopā!$A$4:$G$203,7,),"")</f>
        <v/>
      </c>
      <c r="AH25" s="26" t="str">
        <f t="shared" si="1"/>
        <v/>
      </c>
      <c r="AI25" s="26" t="e" cm="1">
        <f t="array" ref="AI25">IFERROR(SMALL(IF((COUNTIF($AI$3:AI24, $AH$4:$AH$203)=0)*ISNUMBER($AH$4:$AH$203), $AH$4:$AH$203, "A"), 1),INDEX($AH$4:$AH$203, MATCH(SMALL(IF(ISTEXT($AH$4:$AH$203)*(COUNTIF(AI$3:$AI24,$AH$4:$AH$203)=0), COUNTIF($AH$4:$AH$203, "&lt;"&amp;$AH$4:$AH$203), ""),1),IF(ISTEXT($AH$4:$AH$203), COUNTIF($AH$4:$AH$203, "&lt;"&amp;$AH$4:$AH$203), ""), 0)))</f>
        <v>#NUM!</v>
      </c>
      <c r="AJ25" s="26"/>
      <c r="AK25" s="26"/>
      <c r="AL25" s="26" t="str">
        <f t="shared" si="15"/>
        <v/>
      </c>
      <c r="AM25" s="26" t="str">
        <f t="shared" si="16"/>
        <v/>
      </c>
      <c r="AN25" s="26">
        <v>22</v>
      </c>
      <c r="AO25" s="67" t="str">
        <f t="shared" si="17"/>
        <v/>
      </c>
      <c r="AP25" s="26" t="str">
        <f>_xlfn.IFNA(VLOOKUP(AM25,Kopā!$A$4:$Q$203,2,),"")</f>
        <v/>
      </c>
      <c r="AQ25" s="68" t="str">
        <f>_xlfn.IFNA(VLOOKUP(AM25,Kopā!$A$4:$Q$203,3,),"")</f>
        <v/>
      </c>
      <c r="AR25" s="79" t="str">
        <f>_xlfn.IFNA(VLOOKUP(AM25,Kopā!$A$4:$Q$203,8,),"")</f>
        <v/>
      </c>
      <c r="AS25" s="80" t="str">
        <f>_xlfn.IFNA(VLOOKUP(AM25,Kopā!$A$4:$Q$203,9,),"")</f>
        <v/>
      </c>
      <c r="AT25" s="79" t="str">
        <f>_xlfn.IFNA(VLOOKUP(AM25,Kopā!$A$4:$Q$203,10,),"")</f>
        <v/>
      </c>
      <c r="AU25" s="80" t="str">
        <f>_xlfn.IFNA(VLOOKUP(AM25,Kopā!$A$4:$Q$203,11,),"")</f>
        <v/>
      </c>
      <c r="AV25" s="79" t="str">
        <f>_xlfn.IFNA(VLOOKUP(AM25,Kopā!$A$4:$Q$203,12,),"")</f>
        <v/>
      </c>
      <c r="AW25" s="80" t="str">
        <f>_xlfn.IFNA(VLOOKUP(AM25,Kopā!$A$4:$Q$203,13,),"")</f>
        <v/>
      </c>
      <c r="AX25" s="79" t="str">
        <f>_xlfn.IFNA(VLOOKUP(AM25,Kopā!$A$4:$Q$203,14,),"")</f>
        <v/>
      </c>
      <c r="AY25" s="80" t="str">
        <f>_xlfn.IFNA(VLOOKUP(AM25,Kopā!$A$4:$Q$203,15,),"")</f>
        <v/>
      </c>
      <c r="AZ25" s="81" t="str">
        <f>_xlfn.IFNA(VLOOKUP(AM25,Kopā!$A$4:$Q$203,16,),"")</f>
        <v/>
      </c>
      <c r="BA25" s="80" t="str">
        <f>_xlfn.IFNA(VLOOKUP(AM25,Kopā!$A$4:$Q$203,17,),"")</f>
        <v/>
      </c>
      <c r="BB25" s="26" t="str">
        <f t="shared" si="18"/>
        <v/>
      </c>
      <c r="BC25" s="26" t="str">
        <f t="shared" si="19"/>
        <v/>
      </c>
      <c r="BD25" s="69" t="str">
        <f t="shared" si="20"/>
        <v/>
      </c>
      <c r="BE25" s="26" t="e">
        <f>_xlfn.RANK.EQ(BB25,$BB$4:$BB$93,)+COUNTIF($BB$4:BB25,BB25)-1</f>
        <v>#VALUE!</v>
      </c>
    </row>
    <row r="26" spans="1:57" x14ac:dyDescent="0.25">
      <c r="A26" s="26">
        <v>23</v>
      </c>
      <c r="B26" s="17" t="str">
        <f t="shared" si="2"/>
        <v/>
      </c>
      <c r="C26" s="101" t="str">
        <f t="shared" si="0"/>
        <v/>
      </c>
      <c r="D26" s="28" t="str">
        <f t="shared" si="21"/>
        <v/>
      </c>
      <c r="E26" s="60" t="str">
        <f t="shared" si="4"/>
        <v/>
      </c>
      <c r="F26" s="61" t="str">
        <f t="shared" si="5"/>
        <v/>
      </c>
      <c r="G26" s="62" t="str">
        <f t="shared" si="6"/>
        <v/>
      </c>
      <c r="H26" s="61" t="str">
        <f t="shared" si="7"/>
        <v/>
      </c>
      <c r="I26" s="60" t="str">
        <f t="shared" si="8"/>
        <v/>
      </c>
      <c r="J26" s="61" t="str">
        <f t="shared" si="9"/>
        <v/>
      </c>
      <c r="K26" s="60" t="str">
        <f t="shared" si="10"/>
        <v/>
      </c>
      <c r="L26" s="61" t="str">
        <f t="shared" si="11"/>
        <v/>
      </c>
      <c r="M26" s="72" t="str">
        <f t="shared" si="12"/>
        <v/>
      </c>
      <c r="N26" s="73" t="str">
        <f t="shared" si="13"/>
        <v/>
      </c>
      <c r="O26" s="24" t="str">
        <f t="shared" si="14"/>
        <v/>
      </c>
      <c r="P26" s="18"/>
      <c r="Q26" s="74"/>
      <c r="AD26" s="26">
        <v>25</v>
      </c>
      <c r="AE26" s="26"/>
      <c r="AF26" s="26" t="str">
        <f>IF(Kopā!F26=$R$3,Kopā!A26,"")</f>
        <v/>
      </c>
      <c r="AG26" s="26" t="str">
        <f>_xlfn.IFNA(VLOOKUP(AF26,Kopā!$A$4:$G$203,7,),"")</f>
        <v/>
      </c>
      <c r="AH26" s="26" t="str">
        <f t="shared" si="1"/>
        <v/>
      </c>
      <c r="AI26" s="26" t="e" cm="1">
        <f t="array" ref="AI26">IFERROR(SMALL(IF((COUNTIF($AI$3:AI25, $AH$4:$AH$203)=0)*ISNUMBER($AH$4:$AH$203), $AH$4:$AH$203, "A"), 1),INDEX($AH$4:$AH$203, MATCH(SMALL(IF(ISTEXT($AH$4:$AH$203)*(COUNTIF(AI$3:$AI25,$AH$4:$AH$203)=0), COUNTIF($AH$4:$AH$203, "&lt;"&amp;$AH$4:$AH$203), ""),1),IF(ISTEXT($AH$4:$AH$203), COUNTIF($AH$4:$AH$203, "&lt;"&amp;$AH$4:$AH$203), ""), 0)))</f>
        <v>#NUM!</v>
      </c>
      <c r="AJ26" s="26"/>
      <c r="AK26" s="26"/>
      <c r="AL26" s="26" t="str">
        <f t="shared" si="15"/>
        <v/>
      </c>
      <c r="AM26" s="26" t="str">
        <f t="shared" si="16"/>
        <v/>
      </c>
      <c r="AN26" s="26">
        <v>23</v>
      </c>
      <c r="AO26" s="67" t="str">
        <f t="shared" si="17"/>
        <v/>
      </c>
      <c r="AP26" s="26" t="str">
        <f>_xlfn.IFNA(VLOOKUP(AM26,Kopā!$A$4:$Q$203,2,),"")</f>
        <v/>
      </c>
      <c r="AQ26" s="68" t="str">
        <f>_xlfn.IFNA(VLOOKUP(AM26,Kopā!$A$4:$Q$203,3,),"")</f>
        <v/>
      </c>
      <c r="AR26" s="79" t="str">
        <f>_xlfn.IFNA(VLOOKUP(AM26,Kopā!$A$4:$Q$203,8,),"")</f>
        <v/>
      </c>
      <c r="AS26" s="80" t="str">
        <f>_xlfn.IFNA(VLOOKUP(AM26,Kopā!$A$4:$Q$203,9,),"")</f>
        <v/>
      </c>
      <c r="AT26" s="79" t="str">
        <f>_xlfn.IFNA(VLOOKUP(AM26,Kopā!$A$4:$Q$203,10,),"")</f>
        <v/>
      </c>
      <c r="AU26" s="80" t="str">
        <f>_xlfn.IFNA(VLOOKUP(AM26,Kopā!$A$4:$Q$203,11,),"")</f>
        <v/>
      </c>
      <c r="AV26" s="79" t="str">
        <f>_xlfn.IFNA(VLOOKUP(AM26,Kopā!$A$4:$Q$203,12,),"")</f>
        <v/>
      </c>
      <c r="AW26" s="80" t="str">
        <f>_xlfn.IFNA(VLOOKUP(AM26,Kopā!$A$4:$Q$203,13,),"")</f>
        <v/>
      </c>
      <c r="AX26" s="79" t="str">
        <f>_xlfn.IFNA(VLOOKUP(AM26,Kopā!$A$4:$Q$203,14,),"")</f>
        <v/>
      </c>
      <c r="AY26" s="80" t="str">
        <f>_xlfn.IFNA(VLOOKUP(AM26,Kopā!$A$4:$Q$203,15,),"")</f>
        <v/>
      </c>
      <c r="AZ26" s="81" t="str">
        <f>_xlfn.IFNA(VLOOKUP(AM26,Kopā!$A$4:$Q$203,16,),"")</f>
        <v/>
      </c>
      <c r="BA26" s="80" t="str">
        <f>_xlfn.IFNA(VLOOKUP(AM26,Kopā!$A$4:$Q$203,17,),"")</f>
        <v/>
      </c>
      <c r="BB26" s="26" t="str">
        <f t="shared" si="18"/>
        <v/>
      </c>
      <c r="BC26" s="26" t="str">
        <f t="shared" si="19"/>
        <v/>
      </c>
      <c r="BD26" s="69" t="str">
        <f t="shared" si="20"/>
        <v/>
      </c>
      <c r="BE26" s="26" t="e">
        <f>_xlfn.RANK.EQ(BB26,$BB$4:$BB$93,)+COUNTIF($BB$4:BB26,BB26)-1</f>
        <v>#VALUE!</v>
      </c>
    </row>
    <row r="27" spans="1:57" x14ac:dyDescent="0.25">
      <c r="A27" s="26">
        <v>24</v>
      </c>
      <c r="B27" s="82" t="str">
        <f t="shared" si="2"/>
        <v/>
      </c>
      <c r="C27" s="102" t="str">
        <f t="shared" si="0"/>
        <v/>
      </c>
      <c r="D27" s="83" t="str">
        <f t="shared" si="21"/>
        <v/>
      </c>
      <c r="E27" s="84" t="str">
        <f t="shared" si="4"/>
        <v/>
      </c>
      <c r="F27" s="85" t="str">
        <f t="shared" si="5"/>
        <v/>
      </c>
      <c r="G27" s="86" t="str">
        <f t="shared" si="6"/>
        <v/>
      </c>
      <c r="H27" s="85" t="str">
        <f t="shared" si="7"/>
        <v/>
      </c>
      <c r="I27" s="84" t="str">
        <f t="shared" si="8"/>
        <v/>
      </c>
      <c r="J27" s="85" t="str">
        <f t="shared" si="9"/>
        <v/>
      </c>
      <c r="K27" s="84" t="str">
        <f t="shared" si="10"/>
        <v/>
      </c>
      <c r="L27" s="85" t="str">
        <f t="shared" si="11"/>
        <v/>
      </c>
      <c r="M27" s="87" t="str">
        <f t="shared" si="12"/>
        <v/>
      </c>
      <c r="N27" s="88" t="str">
        <f t="shared" si="13"/>
        <v/>
      </c>
      <c r="O27" s="89" t="str">
        <f t="shared" si="14"/>
        <v/>
      </c>
      <c r="P27" s="90"/>
      <c r="Q27" s="74"/>
      <c r="AD27" s="26">
        <v>26</v>
      </c>
      <c r="AE27" s="26"/>
      <c r="AF27" s="26">
        <f>IF(Kopā!F27=$R$3,Kopā!A27,"")</f>
        <v>24</v>
      </c>
      <c r="AG27" s="26" t="str">
        <f>_xlfn.IFNA(VLOOKUP(AF27,Kopā!$A$4:$G$203,7,),"")</f>
        <v>H</v>
      </c>
      <c r="AH27" s="26" t="str">
        <f t="shared" si="1"/>
        <v/>
      </c>
      <c r="AI27" s="26" t="e" cm="1">
        <f t="array" ref="AI27">IFERROR(SMALL(IF((COUNTIF($AI$3:AI26, $AH$4:$AH$203)=0)*ISNUMBER($AH$4:$AH$203), $AH$4:$AH$203, "A"), 1),INDEX($AH$4:$AH$203, MATCH(SMALL(IF(ISTEXT($AH$4:$AH$203)*(COUNTIF(AI$3:$AI26,$AH$4:$AH$203)=0), COUNTIF($AH$4:$AH$203, "&lt;"&amp;$AH$4:$AH$203), ""),1),IF(ISTEXT($AH$4:$AH$203), COUNTIF($AH$4:$AH$203, "&lt;"&amp;$AH$4:$AH$203), ""), 0)))</f>
        <v>#NUM!</v>
      </c>
      <c r="AJ27" s="26"/>
      <c r="AK27" s="26"/>
      <c r="AL27" s="26" t="str">
        <f t="shared" si="15"/>
        <v/>
      </c>
      <c r="AM27" s="26" t="str">
        <f t="shared" si="16"/>
        <v/>
      </c>
      <c r="AN27" s="26">
        <v>24</v>
      </c>
      <c r="AO27" s="67" t="str">
        <f t="shared" si="17"/>
        <v/>
      </c>
      <c r="AP27" s="26" t="str">
        <f>_xlfn.IFNA(VLOOKUP(AM27,Kopā!$A$4:$Q$203,2,),"")</f>
        <v/>
      </c>
      <c r="AQ27" s="68" t="str">
        <f>_xlfn.IFNA(VLOOKUP(AM27,Kopā!$A$4:$Q$203,3,),"")</f>
        <v/>
      </c>
      <c r="AR27" s="79" t="str">
        <f>_xlfn.IFNA(VLOOKUP(AM27,Kopā!$A$4:$Q$203,8,),"")</f>
        <v/>
      </c>
      <c r="AS27" s="80" t="str">
        <f>_xlfn.IFNA(VLOOKUP(AM27,Kopā!$A$4:$Q$203,9,),"")</f>
        <v/>
      </c>
      <c r="AT27" s="79" t="str">
        <f>_xlfn.IFNA(VLOOKUP(AM27,Kopā!$A$4:$Q$203,10,),"")</f>
        <v/>
      </c>
      <c r="AU27" s="80" t="str">
        <f>_xlfn.IFNA(VLOOKUP(AM27,Kopā!$A$4:$Q$203,11,),"")</f>
        <v/>
      </c>
      <c r="AV27" s="79" t="str">
        <f>_xlfn.IFNA(VLOOKUP(AM27,Kopā!$A$4:$Q$203,12,),"")</f>
        <v/>
      </c>
      <c r="AW27" s="80" t="str">
        <f>_xlfn.IFNA(VLOOKUP(AM27,Kopā!$A$4:$Q$203,13,),"")</f>
        <v/>
      </c>
      <c r="AX27" s="79" t="str">
        <f>_xlfn.IFNA(VLOOKUP(AM27,Kopā!$A$4:$Q$203,14,),"")</f>
        <v/>
      </c>
      <c r="AY27" s="80" t="str">
        <f>_xlfn.IFNA(VLOOKUP(AM27,Kopā!$A$4:$Q$203,15,),"")</f>
        <v/>
      </c>
      <c r="AZ27" s="81" t="str">
        <f>_xlfn.IFNA(VLOOKUP(AM27,Kopā!$A$4:$Q$203,16,),"")</f>
        <v/>
      </c>
      <c r="BA27" s="80" t="str">
        <f>_xlfn.IFNA(VLOOKUP(AM27,Kopā!$A$4:$Q$203,17,),"")</f>
        <v/>
      </c>
      <c r="BB27" s="26" t="str">
        <f t="shared" si="18"/>
        <v/>
      </c>
      <c r="BC27" s="26" t="str">
        <f t="shared" si="19"/>
        <v/>
      </c>
      <c r="BD27" s="69" t="str">
        <f t="shared" si="20"/>
        <v/>
      </c>
      <c r="BE27" s="26" t="e">
        <f>_xlfn.RANK.EQ(BB27,$BB$4:$BB$93,)+COUNTIF($BB$4:BB27,BB27)-1</f>
        <v>#VALUE!</v>
      </c>
    </row>
    <row r="28" spans="1:57" x14ac:dyDescent="0.25">
      <c r="A28" s="26">
        <v>25</v>
      </c>
      <c r="B28" s="17" t="str">
        <f t="shared" si="2"/>
        <v/>
      </c>
      <c r="C28" s="101" t="str">
        <f t="shared" si="0"/>
        <v/>
      </c>
      <c r="D28" s="28" t="str">
        <f t="shared" si="21"/>
        <v/>
      </c>
      <c r="E28" s="60" t="str">
        <f t="shared" si="4"/>
        <v/>
      </c>
      <c r="F28" s="61" t="str">
        <f t="shared" si="5"/>
        <v/>
      </c>
      <c r="G28" s="62" t="str">
        <f t="shared" si="6"/>
        <v/>
      </c>
      <c r="H28" s="61" t="str">
        <f t="shared" si="7"/>
        <v/>
      </c>
      <c r="I28" s="60" t="str">
        <f t="shared" si="8"/>
        <v/>
      </c>
      <c r="J28" s="61" t="str">
        <f t="shared" si="9"/>
        <v/>
      </c>
      <c r="K28" s="60" t="str">
        <f t="shared" si="10"/>
        <v/>
      </c>
      <c r="L28" s="61" t="str">
        <f t="shared" si="11"/>
        <v/>
      </c>
      <c r="M28" s="72" t="str">
        <f t="shared" si="12"/>
        <v/>
      </c>
      <c r="N28" s="73" t="str">
        <f t="shared" si="13"/>
        <v/>
      </c>
      <c r="O28" s="24" t="str">
        <f t="shared" si="14"/>
        <v/>
      </c>
      <c r="P28" s="18"/>
      <c r="Q28" s="74"/>
      <c r="AD28" s="26">
        <v>27</v>
      </c>
      <c r="AE28" s="26"/>
      <c r="AF28" s="26">
        <f>IF(Kopā!F28=$R$3,Kopā!A28,"")</f>
        <v>25</v>
      </c>
      <c r="AG28" s="26" t="str">
        <f>_xlfn.IFNA(VLOOKUP(AF28,Kopā!$A$4:$G$203,7,),"")</f>
        <v>H</v>
      </c>
      <c r="AH28" s="26" t="str">
        <f t="shared" si="1"/>
        <v/>
      </c>
      <c r="AI28" s="26" t="e" cm="1">
        <f t="array" ref="AI28">IFERROR(SMALL(IF((COUNTIF($AI$3:AI27, $AH$4:$AH$203)=0)*ISNUMBER($AH$4:$AH$203), $AH$4:$AH$203, "A"), 1),INDEX($AH$4:$AH$203, MATCH(SMALL(IF(ISTEXT($AH$4:$AH$203)*(COUNTIF(AI$3:$AI27,$AH$4:$AH$203)=0), COUNTIF($AH$4:$AH$203, "&lt;"&amp;$AH$4:$AH$203), ""),1),IF(ISTEXT($AH$4:$AH$203), COUNTIF($AH$4:$AH$203, "&lt;"&amp;$AH$4:$AH$203), ""), 0)))</f>
        <v>#NUM!</v>
      </c>
      <c r="AJ28" s="26"/>
      <c r="AK28" s="26"/>
      <c r="AL28" s="26" t="str">
        <f t="shared" si="15"/>
        <v/>
      </c>
      <c r="AM28" s="26" t="str">
        <f t="shared" si="16"/>
        <v/>
      </c>
      <c r="AN28" s="26">
        <v>25</v>
      </c>
      <c r="AO28" s="67" t="str">
        <f t="shared" si="17"/>
        <v/>
      </c>
      <c r="AP28" s="26" t="str">
        <f>_xlfn.IFNA(VLOOKUP(AM28,Kopā!$A$4:$Q$203,2,),"")</f>
        <v/>
      </c>
      <c r="AQ28" s="68" t="str">
        <f>_xlfn.IFNA(VLOOKUP(AM28,Kopā!$A$4:$Q$203,3,),"")</f>
        <v/>
      </c>
      <c r="AR28" s="79" t="str">
        <f>_xlfn.IFNA(VLOOKUP(AM28,Kopā!$A$4:$Q$203,8,),"")</f>
        <v/>
      </c>
      <c r="AS28" s="80" t="str">
        <f>_xlfn.IFNA(VLOOKUP(AM28,Kopā!$A$4:$Q$203,9,),"")</f>
        <v/>
      </c>
      <c r="AT28" s="79" t="str">
        <f>_xlfn.IFNA(VLOOKUP(AM28,Kopā!$A$4:$Q$203,10,),"")</f>
        <v/>
      </c>
      <c r="AU28" s="80" t="str">
        <f>_xlfn.IFNA(VLOOKUP(AM28,Kopā!$A$4:$Q$203,11,),"")</f>
        <v/>
      </c>
      <c r="AV28" s="79" t="str">
        <f>_xlfn.IFNA(VLOOKUP(AM28,Kopā!$A$4:$Q$203,12,),"")</f>
        <v/>
      </c>
      <c r="AW28" s="80" t="str">
        <f>_xlfn.IFNA(VLOOKUP(AM28,Kopā!$A$4:$Q$203,13,),"")</f>
        <v/>
      </c>
      <c r="AX28" s="79" t="str">
        <f>_xlfn.IFNA(VLOOKUP(AM28,Kopā!$A$4:$Q$203,14,),"")</f>
        <v/>
      </c>
      <c r="AY28" s="80" t="str">
        <f>_xlfn.IFNA(VLOOKUP(AM28,Kopā!$A$4:$Q$203,15,),"")</f>
        <v/>
      </c>
      <c r="AZ28" s="81" t="str">
        <f>_xlfn.IFNA(VLOOKUP(AM28,Kopā!$A$4:$Q$203,16,),"")</f>
        <v/>
      </c>
      <c r="BA28" s="80" t="str">
        <f>_xlfn.IFNA(VLOOKUP(AM28,Kopā!$A$4:$Q$203,17,),"")</f>
        <v/>
      </c>
      <c r="BB28" s="26" t="str">
        <f t="shared" si="18"/>
        <v/>
      </c>
      <c r="BC28" s="26" t="str">
        <f t="shared" si="19"/>
        <v/>
      </c>
      <c r="BD28" s="69" t="str">
        <f t="shared" si="20"/>
        <v/>
      </c>
      <c r="BE28" s="26" t="e">
        <f>_xlfn.RANK.EQ(BB28,$BB$4:$BB$93,)+COUNTIF($BB$4:BB28,BB28)-1</f>
        <v>#VALUE!</v>
      </c>
    </row>
    <row r="29" spans="1:57" x14ac:dyDescent="0.25">
      <c r="A29" s="26">
        <v>26</v>
      </c>
      <c r="B29" s="82" t="str">
        <f t="shared" si="2"/>
        <v/>
      </c>
      <c r="C29" s="102" t="str">
        <f t="shared" si="0"/>
        <v/>
      </c>
      <c r="D29" s="83" t="str">
        <f t="shared" si="21"/>
        <v/>
      </c>
      <c r="E29" s="84" t="str">
        <f t="shared" si="4"/>
        <v/>
      </c>
      <c r="F29" s="85" t="str">
        <f t="shared" si="5"/>
        <v/>
      </c>
      <c r="G29" s="86" t="str">
        <f t="shared" si="6"/>
        <v/>
      </c>
      <c r="H29" s="85" t="str">
        <f t="shared" si="7"/>
        <v/>
      </c>
      <c r="I29" s="84" t="str">
        <f t="shared" si="8"/>
        <v/>
      </c>
      <c r="J29" s="85" t="str">
        <f t="shared" si="9"/>
        <v/>
      </c>
      <c r="K29" s="84" t="str">
        <f t="shared" si="10"/>
        <v/>
      </c>
      <c r="L29" s="85" t="str">
        <f t="shared" si="11"/>
        <v/>
      </c>
      <c r="M29" s="87" t="str">
        <f t="shared" si="12"/>
        <v/>
      </c>
      <c r="N29" s="88" t="str">
        <f t="shared" si="13"/>
        <v/>
      </c>
      <c r="O29" s="89" t="str">
        <f t="shared" si="14"/>
        <v/>
      </c>
      <c r="P29" s="90"/>
      <c r="Q29" s="74"/>
      <c r="AD29" s="26">
        <v>28</v>
      </c>
      <c r="AE29" s="26"/>
      <c r="AF29" s="26">
        <f>IF(Kopā!F29=$R$3,Kopā!A29,"")</f>
        <v>26</v>
      </c>
      <c r="AG29" s="26" t="str">
        <f>_xlfn.IFNA(VLOOKUP(AF29,Kopā!$A$4:$G$203,7,),"")</f>
        <v>E</v>
      </c>
      <c r="AH29" s="26" t="str">
        <f t="shared" si="1"/>
        <v/>
      </c>
      <c r="AI29" s="26" t="e" cm="1">
        <f t="array" ref="AI29">IFERROR(SMALL(IF((COUNTIF($AI$3:AI28, $AH$4:$AH$203)=0)*ISNUMBER($AH$4:$AH$203), $AH$4:$AH$203, "A"), 1),INDEX($AH$4:$AH$203, MATCH(SMALL(IF(ISTEXT($AH$4:$AH$203)*(COUNTIF(AI$3:$AI28,$AH$4:$AH$203)=0), COUNTIF($AH$4:$AH$203, "&lt;"&amp;$AH$4:$AH$203), ""),1),IF(ISTEXT($AH$4:$AH$203), COUNTIF($AH$4:$AH$203, "&lt;"&amp;$AH$4:$AH$203), ""), 0)))</f>
        <v>#NUM!</v>
      </c>
      <c r="AJ29" s="26"/>
      <c r="AK29" s="26"/>
      <c r="AL29" s="26" t="str">
        <f t="shared" si="15"/>
        <v/>
      </c>
      <c r="AM29" s="26" t="str">
        <f t="shared" si="16"/>
        <v/>
      </c>
      <c r="AN29" s="26">
        <v>26</v>
      </c>
      <c r="AO29" s="67" t="str">
        <f t="shared" si="17"/>
        <v/>
      </c>
      <c r="AP29" s="26" t="str">
        <f>_xlfn.IFNA(VLOOKUP(AM29,Kopā!$A$4:$Q$203,2,),"")</f>
        <v/>
      </c>
      <c r="AQ29" s="68" t="str">
        <f>_xlfn.IFNA(VLOOKUP(AM29,Kopā!$A$4:$Q$203,3,),"")</f>
        <v/>
      </c>
      <c r="AR29" s="79" t="str">
        <f>_xlfn.IFNA(VLOOKUP(AM29,Kopā!$A$4:$Q$203,8,),"")</f>
        <v/>
      </c>
      <c r="AS29" s="80" t="str">
        <f>_xlfn.IFNA(VLOOKUP(AM29,Kopā!$A$4:$Q$203,9,),"")</f>
        <v/>
      </c>
      <c r="AT29" s="79" t="str">
        <f>_xlfn.IFNA(VLOOKUP(AM29,Kopā!$A$4:$Q$203,10,),"")</f>
        <v/>
      </c>
      <c r="AU29" s="80" t="str">
        <f>_xlfn.IFNA(VLOOKUP(AM29,Kopā!$A$4:$Q$203,11,),"")</f>
        <v/>
      </c>
      <c r="AV29" s="79" t="str">
        <f>_xlfn.IFNA(VLOOKUP(AM29,Kopā!$A$4:$Q$203,12,),"")</f>
        <v/>
      </c>
      <c r="AW29" s="80" t="str">
        <f>_xlfn.IFNA(VLOOKUP(AM29,Kopā!$A$4:$Q$203,13,),"")</f>
        <v/>
      </c>
      <c r="AX29" s="79" t="str">
        <f>_xlfn.IFNA(VLOOKUP(AM29,Kopā!$A$4:$Q$203,14,),"")</f>
        <v/>
      </c>
      <c r="AY29" s="80" t="str">
        <f>_xlfn.IFNA(VLOOKUP(AM29,Kopā!$A$4:$Q$203,15,),"")</f>
        <v/>
      </c>
      <c r="AZ29" s="81" t="str">
        <f>_xlfn.IFNA(VLOOKUP(AM29,Kopā!$A$4:$Q$203,16,),"")</f>
        <v/>
      </c>
      <c r="BA29" s="80" t="str">
        <f>_xlfn.IFNA(VLOOKUP(AM29,Kopā!$A$4:$Q$203,17,),"")</f>
        <v/>
      </c>
      <c r="BB29" s="26" t="str">
        <f t="shared" si="18"/>
        <v/>
      </c>
      <c r="BC29" s="26" t="str">
        <f t="shared" si="19"/>
        <v/>
      </c>
      <c r="BD29" s="69" t="str">
        <f t="shared" si="20"/>
        <v/>
      </c>
      <c r="BE29" s="26" t="e">
        <f>_xlfn.RANK.EQ(BB29,$BB$4:$BB$93,)+COUNTIF($BB$4:BB29,BB29)-1</f>
        <v>#VALUE!</v>
      </c>
    </row>
    <row r="30" spans="1:57" x14ac:dyDescent="0.25">
      <c r="A30" s="26">
        <v>27</v>
      </c>
      <c r="B30" s="17" t="str">
        <f t="shared" si="2"/>
        <v/>
      </c>
      <c r="C30" s="101" t="str">
        <f t="shared" si="0"/>
        <v/>
      </c>
      <c r="D30" s="28" t="str">
        <f t="shared" si="21"/>
        <v/>
      </c>
      <c r="E30" s="60" t="str">
        <f t="shared" si="4"/>
        <v/>
      </c>
      <c r="F30" s="61" t="str">
        <f t="shared" si="5"/>
        <v/>
      </c>
      <c r="G30" s="62" t="str">
        <f t="shared" si="6"/>
        <v/>
      </c>
      <c r="H30" s="61" t="str">
        <f t="shared" si="7"/>
        <v/>
      </c>
      <c r="I30" s="60" t="str">
        <f t="shared" si="8"/>
        <v/>
      </c>
      <c r="J30" s="61" t="str">
        <f t="shared" si="9"/>
        <v/>
      </c>
      <c r="K30" s="60" t="str">
        <f t="shared" si="10"/>
        <v/>
      </c>
      <c r="L30" s="61" t="str">
        <f t="shared" si="11"/>
        <v/>
      </c>
      <c r="M30" s="72" t="str">
        <f t="shared" si="12"/>
        <v/>
      </c>
      <c r="N30" s="73" t="str">
        <f t="shared" si="13"/>
        <v/>
      </c>
      <c r="O30" s="24" t="str">
        <f t="shared" si="14"/>
        <v/>
      </c>
      <c r="P30" s="18"/>
      <c r="Q30" s="74"/>
      <c r="AD30" s="26">
        <v>29</v>
      </c>
      <c r="AE30" s="26"/>
      <c r="AF30" s="26" t="str">
        <f>IF(Kopā!F30=$R$3,Kopā!A30,"")</f>
        <v/>
      </c>
      <c r="AG30" s="26" t="str">
        <f>_xlfn.IFNA(VLOOKUP(AF30,Kopā!$A$4:$G$203,7,),"")</f>
        <v/>
      </c>
      <c r="AH30" s="26" t="str">
        <f t="shared" si="1"/>
        <v/>
      </c>
      <c r="AI30" s="26" t="e" cm="1">
        <f t="array" ref="AI30">IFERROR(SMALL(IF((COUNTIF($AI$3:AI29, $AH$4:$AH$203)=0)*ISNUMBER($AH$4:$AH$203), $AH$4:$AH$203, "A"), 1),INDEX($AH$4:$AH$203, MATCH(SMALL(IF(ISTEXT($AH$4:$AH$203)*(COUNTIF(AI$3:$AI29,$AH$4:$AH$203)=0), COUNTIF($AH$4:$AH$203, "&lt;"&amp;$AH$4:$AH$203), ""),1),IF(ISTEXT($AH$4:$AH$203), COUNTIF($AH$4:$AH$203, "&lt;"&amp;$AH$4:$AH$203), ""), 0)))</f>
        <v>#NUM!</v>
      </c>
      <c r="AJ30" s="26"/>
      <c r="AK30" s="26"/>
      <c r="AL30" s="26" t="str">
        <f t="shared" si="15"/>
        <v/>
      </c>
      <c r="AM30" s="26" t="str">
        <f t="shared" si="16"/>
        <v/>
      </c>
      <c r="AN30" s="26">
        <v>27</v>
      </c>
      <c r="AO30" s="67" t="str">
        <f t="shared" si="17"/>
        <v/>
      </c>
      <c r="AP30" s="26" t="str">
        <f>_xlfn.IFNA(VLOOKUP(AM30,Kopā!$A$4:$Q$203,2,),"")</f>
        <v/>
      </c>
      <c r="AQ30" s="68" t="str">
        <f>_xlfn.IFNA(VLOOKUP(AM30,Kopā!$A$4:$Q$203,3,),"")</f>
        <v/>
      </c>
      <c r="AR30" s="79" t="str">
        <f>_xlfn.IFNA(VLOOKUP(AM30,Kopā!$A$4:$Q$203,8,),"")</f>
        <v/>
      </c>
      <c r="AS30" s="80" t="str">
        <f>_xlfn.IFNA(VLOOKUP(AM30,Kopā!$A$4:$Q$203,9,),"")</f>
        <v/>
      </c>
      <c r="AT30" s="79" t="str">
        <f>_xlfn.IFNA(VLOOKUP(AM30,Kopā!$A$4:$Q$203,10,),"")</f>
        <v/>
      </c>
      <c r="AU30" s="80" t="str">
        <f>_xlfn.IFNA(VLOOKUP(AM30,Kopā!$A$4:$Q$203,11,),"")</f>
        <v/>
      </c>
      <c r="AV30" s="79" t="str">
        <f>_xlfn.IFNA(VLOOKUP(AM30,Kopā!$A$4:$Q$203,12,),"")</f>
        <v/>
      </c>
      <c r="AW30" s="80" t="str">
        <f>_xlfn.IFNA(VLOOKUP(AM30,Kopā!$A$4:$Q$203,13,),"")</f>
        <v/>
      </c>
      <c r="AX30" s="79" t="str">
        <f>_xlfn.IFNA(VLOOKUP(AM30,Kopā!$A$4:$Q$203,14,),"")</f>
        <v/>
      </c>
      <c r="AY30" s="80" t="str">
        <f>_xlfn.IFNA(VLOOKUP(AM30,Kopā!$A$4:$Q$203,15,),"")</f>
        <v/>
      </c>
      <c r="AZ30" s="81" t="str">
        <f>_xlfn.IFNA(VLOOKUP(AM30,Kopā!$A$4:$Q$203,16,),"")</f>
        <v/>
      </c>
      <c r="BA30" s="80" t="str">
        <f>_xlfn.IFNA(VLOOKUP(AM30,Kopā!$A$4:$Q$203,17,),"")</f>
        <v/>
      </c>
      <c r="BB30" s="26" t="str">
        <f t="shared" si="18"/>
        <v/>
      </c>
      <c r="BC30" s="26" t="str">
        <f t="shared" si="19"/>
        <v/>
      </c>
      <c r="BD30" s="69" t="str">
        <f t="shared" si="20"/>
        <v/>
      </c>
      <c r="BE30" s="26" t="e">
        <f>_xlfn.RANK.EQ(BB30,$BB$4:$BB$93,)+COUNTIF($BB$4:BB30,BB30)-1</f>
        <v>#VALUE!</v>
      </c>
    </row>
    <row r="31" spans="1:57" x14ac:dyDescent="0.25">
      <c r="A31" s="26">
        <v>28</v>
      </c>
      <c r="B31" s="82" t="str">
        <f t="shared" si="2"/>
        <v/>
      </c>
      <c r="C31" s="102" t="str">
        <f t="shared" si="0"/>
        <v/>
      </c>
      <c r="D31" s="83" t="str">
        <f t="shared" si="21"/>
        <v/>
      </c>
      <c r="E31" s="84" t="str">
        <f t="shared" si="4"/>
        <v/>
      </c>
      <c r="F31" s="85" t="str">
        <f t="shared" si="5"/>
        <v/>
      </c>
      <c r="G31" s="86" t="str">
        <f t="shared" si="6"/>
        <v/>
      </c>
      <c r="H31" s="85" t="str">
        <f t="shared" si="7"/>
        <v/>
      </c>
      <c r="I31" s="84" t="str">
        <f t="shared" si="8"/>
        <v/>
      </c>
      <c r="J31" s="85" t="str">
        <f t="shared" si="9"/>
        <v/>
      </c>
      <c r="K31" s="84" t="str">
        <f t="shared" si="10"/>
        <v/>
      </c>
      <c r="L31" s="85" t="str">
        <f t="shared" si="11"/>
        <v/>
      </c>
      <c r="M31" s="87" t="str">
        <f t="shared" si="12"/>
        <v/>
      </c>
      <c r="N31" s="88" t="str">
        <f t="shared" si="13"/>
        <v/>
      </c>
      <c r="O31" s="89" t="str">
        <f t="shared" si="14"/>
        <v/>
      </c>
      <c r="P31" s="90"/>
      <c r="Q31" s="74"/>
      <c r="AD31" s="26">
        <v>30</v>
      </c>
      <c r="AE31" s="26"/>
      <c r="AF31" s="26" t="str">
        <f>IF(Kopā!F31=$R$3,Kopā!A31,"")</f>
        <v/>
      </c>
      <c r="AG31" s="26" t="str">
        <f>_xlfn.IFNA(VLOOKUP(AF31,Kopā!$A$4:$G$203,7,),"")</f>
        <v/>
      </c>
      <c r="AH31" s="26" t="str">
        <f t="shared" si="1"/>
        <v/>
      </c>
      <c r="AI31" s="26" t="e" cm="1">
        <f t="array" ref="AI31">IFERROR(SMALL(IF((COUNTIF($AI$3:AI30, $AH$4:$AH$203)=0)*ISNUMBER($AH$4:$AH$203), $AH$4:$AH$203, "A"), 1),INDEX($AH$4:$AH$203, MATCH(SMALL(IF(ISTEXT($AH$4:$AH$203)*(COUNTIF(AI$3:$AI30,$AH$4:$AH$203)=0), COUNTIF($AH$4:$AH$203, "&lt;"&amp;$AH$4:$AH$203), ""),1),IF(ISTEXT($AH$4:$AH$203), COUNTIF($AH$4:$AH$203, "&lt;"&amp;$AH$4:$AH$203), ""), 0)))</f>
        <v>#NUM!</v>
      </c>
      <c r="AJ31" s="26"/>
      <c r="AK31" s="26"/>
      <c r="AL31" s="26" t="str">
        <f t="shared" si="15"/>
        <v/>
      </c>
      <c r="AM31" s="26" t="str">
        <f t="shared" si="16"/>
        <v/>
      </c>
      <c r="AN31" s="26">
        <v>28</v>
      </c>
      <c r="AO31" s="67" t="str">
        <f t="shared" si="17"/>
        <v/>
      </c>
      <c r="AP31" s="26" t="str">
        <f>_xlfn.IFNA(VLOOKUP(AM31,Kopā!$A$4:$Q$203,2,),"")</f>
        <v/>
      </c>
      <c r="AQ31" s="68" t="str">
        <f>_xlfn.IFNA(VLOOKUP(AM31,Kopā!$A$4:$Q$203,3,),"")</f>
        <v/>
      </c>
      <c r="AR31" s="79" t="str">
        <f>_xlfn.IFNA(VLOOKUP(AM31,Kopā!$A$4:$Q$203,8,),"")</f>
        <v/>
      </c>
      <c r="AS31" s="80" t="str">
        <f>_xlfn.IFNA(VLOOKUP(AM31,Kopā!$A$4:$Q$203,9,),"")</f>
        <v/>
      </c>
      <c r="AT31" s="79" t="str">
        <f>_xlfn.IFNA(VLOOKUP(AM31,Kopā!$A$4:$Q$203,10,),"")</f>
        <v/>
      </c>
      <c r="AU31" s="80" t="str">
        <f>_xlfn.IFNA(VLOOKUP(AM31,Kopā!$A$4:$Q$203,11,),"")</f>
        <v/>
      </c>
      <c r="AV31" s="79" t="str">
        <f>_xlfn.IFNA(VLOOKUP(AM31,Kopā!$A$4:$Q$203,12,),"")</f>
        <v/>
      </c>
      <c r="AW31" s="80" t="str">
        <f>_xlfn.IFNA(VLOOKUP(AM31,Kopā!$A$4:$Q$203,13,),"")</f>
        <v/>
      </c>
      <c r="AX31" s="79" t="str">
        <f>_xlfn.IFNA(VLOOKUP(AM31,Kopā!$A$4:$Q$203,14,),"")</f>
        <v/>
      </c>
      <c r="AY31" s="80" t="str">
        <f>_xlfn.IFNA(VLOOKUP(AM31,Kopā!$A$4:$Q$203,15,),"")</f>
        <v/>
      </c>
      <c r="AZ31" s="81" t="str">
        <f>_xlfn.IFNA(VLOOKUP(AM31,Kopā!$A$4:$Q$203,16,),"")</f>
        <v/>
      </c>
      <c r="BA31" s="80" t="str">
        <f>_xlfn.IFNA(VLOOKUP(AM31,Kopā!$A$4:$Q$203,17,),"")</f>
        <v/>
      </c>
      <c r="BB31" s="26" t="str">
        <f t="shared" si="18"/>
        <v/>
      </c>
      <c r="BC31" s="26" t="str">
        <f t="shared" si="19"/>
        <v/>
      </c>
      <c r="BD31" s="69" t="str">
        <f t="shared" si="20"/>
        <v/>
      </c>
      <c r="BE31" s="26" t="e">
        <f>_xlfn.RANK.EQ(BB31,$BB$4:$BB$93,)+COUNTIF($BB$4:BB31,BB31)-1</f>
        <v>#VALUE!</v>
      </c>
    </row>
    <row r="32" spans="1:57" x14ac:dyDescent="0.25">
      <c r="A32" s="26">
        <v>29</v>
      </c>
      <c r="B32" s="17" t="str">
        <f t="shared" si="2"/>
        <v/>
      </c>
      <c r="C32" s="101" t="str">
        <f t="shared" si="0"/>
        <v/>
      </c>
      <c r="D32" s="28" t="str">
        <f t="shared" si="21"/>
        <v/>
      </c>
      <c r="E32" s="60" t="str">
        <f t="shared" si="4"/>
        <v/>
      </c>
      <c r="F32" s="61" t="str">
        <f t="shared" si="5"/>
        <v/>
      </c>
      <c r="G32" s="62" t="str">
        <f t="shared" si="6"/>
        <v/>
      </c>
      <c r="H32" s="61" t="str">
        <f t="shared" si="7"/>
        <v/>
      </c>
      <c r="I32" s="60" t="str">
        <f t="shared" si="8"/>
        <v/>
      </c>
      <c r="J32" s="61" t="str">
        <f t="shared" si="9"/>
        <v/>
      </c>
      <c r="K32" s="60" t="str">
        <f t="shared" si="10"/>
        <v/>
      </c>
      <c r="L32" s="61" t="str">
        <f t="shared" si="11"/>
        <v/>
      </c>
      <c r="M32" s="72" t="str">
        <f t="shared" si="12"/>
        <v/>
      </c>
      <c r="N32" s="73" t="str">
        <f t="shared" si="13"/>
        <v/>
      </c>
      <c r="O32" s="24" t="str">
        <f t="shared" si="14"/>
        <v/>
      </c>
      <c r="P32" s="18"/>
      <c r="Q32" s="74"/>
      <c r="AD32" s="26">
        <v>31</v>
      </c>
      <c r="AE32" s="26"/>
      <c r="AF32" s="26">
        <f>IF(Kopā!F32=$R$3,Kopā!A32,"")</f>
        <v>29</v>
      </c>
      <c r="AG32" s="26" t="str">
        <f>_xlfn.IFNA(VLOOKUP(AF32,Kopā!$A$4:$G$203,7,),"")</f>
        <v>E</v>
      </c>
      <c r="AH32" s="26" t="str">
        <f t="shared" si="1"/>
        <v/>
      </c>
      <c r="AI32" s="26" t="e" cm="1">
        <f t="array" ref="AI32">IFERROR(SMALL(IF((COUNTIF($AI$3:AI31, $AH$4:$AH$203)=0)*ISNUMBER($AH$4:$AH$203), $AH$4:$AH$203, "A"), 1),INDEX($AH$4:$AH$203, MATCH(SMALL(IF(ISTEXT($AH$4:$AH$203)*(COUNTIF(AI$3:$AI31,$AH$4:$AH$203)=0), COUNTIF($AH$4:$AH$203, "&lt;"&amp;$AH$4:$AH$203), ""),1),IF(ISTEXT($AH$4:$AH$203), COUNTIF($AH$4:$AH$203, "&lt;"&amp;$AH$4:$AH$203), ""), 0)))</f>
        <v>#NUM!</v>
      </c>
      <c r="AJ32" s="26"/>
      <c r="AK32" s="26"/>
      <c r="AL32" s="26" t="str">
        <f t="shared" si="15"/>
        <v/>
      </c>
      <c r="AM32" s="26" t="str">
        <f t="shared" si="16"/>
        <v/>
      </c>
      <c r="AN32" s="26">
        <v>29</v>
      </c>
      <c r="AO32" s="67" t="str">
        <f t="shared" si="17"/>
        <v/>
      </c>
      <c r="AP32" s="26" t="str">
        <f>_xlfn.IFNA(VLOOKUP(AM32,Kopā!$A$4:$Q$203,2,),"")</f>
        <v/>
      </c>
      <c r="AQ32" s="68" t="str">
        <f>_xlfn.IFNA(VLOOKUP(AM32,Kopā!$A$4:$Q$203,3,),"")</f>
        <v/>
      </c>
      <c r="AR32" s="79" t="str">
        <f>_xlfn.IFNA(VLOOKUP(AM32,Kopā!$A$4:$Q$203,8,),"")</f>
        <v/>
      </c>
      <c r="AS32" s="80" t="str">
        <f>_xlfn.IFNA(VLOOKUP(AM32,Kopā!$A$4:$Q$203,9,),"")</f>
        <v/>
      </c>
      <c r="AT32" s="79" t="str">
        <f>_xlfn.IFNA(VLOOKUP(AM32,Kopā!$A$4:$Q$203,10,),"")</f>
        <v/>
      </c>
      <c r="AU32" s="80" t="str">
        <f>_xlfn.IFNA(VLOOKUP(AM32,Kopā!$A$4:$Q$203,11,),"")</f>
        <v/>
      </c>
      <c r="AV32" s="79" t="str">
        <f>_xlfn.IFNA(VLOOKUP(AM32,Kopā!$A$4:$Q$203,12,),"")</f>
        <v/>
      </c>
      <c r="AW32" s="80" t="str">
        <f>_xlfn.IFNA(VLOOKUP(AM32,Kopā!$A$4:$Q$203,13,),"")</f>
        <v/>
      </c>
      <c r="AX32" s="79" t="str">
        <f>_xlfn.IFNA(VLOOKUP(AM32,Kopā!$A$4:$Q$203,14,),"")</f>
        <v/>
      </c>
      <c r="AY32" s="80" t="str">
        <f>_xlfn.IFNA(VLOOKUP(AM32,Kopā!$A$4:$Q$203,15,),"")</f>
        <v/>
      </c>
      <c r="AZ32" s="81" t="str">
        <f>_xlfn.IFNA(VLOOKUP(AM32,Kopā!$A$4:$Q$203,16,),"")</f>
        <v/>
      </c>
      <c r="BA32" s="80" t="str">
        <f>_xlfn.IFNA(VLOOKUP(AM32,Kopā!$A$4:$Q$203,17,),"")</f>
        <v/>
      </c>
      <c r="BB32" s="26" t="str">
        <f t="shared" si="18"/>
        <v/>
      </c>
      <c r="BC32" s="26" t="str">
        <f t="shared" si="19"/>
        <v/>
      </c>
      <c r="BD32" s="69" t="str">
        <f t="shared" si="20"/>
        <v/>
      </c>
      <c r="BE32" s="26" t="e">
        <f>_xlfn.RANK.EQ(BB32,$BB$4:$BB$93,)+COUNTIF($BB$4:BB32,BB32)-1</f>
        <v>#VALUE!</v>
      </c>
    </row>
    <row r="33" spans="1:57" x14ac:dyDescent="0.25">
      <c r="A33" s="26">
        <v>30</v>
      </c>
      <c r="B33" s="82" t="str">
        <f t="shared" si="2"/>
        <v/>
      </c>
      <c r="C33" s="102" t="str">
        <f t="shared" si="0"/>
        <v/>
      </c>
      <c r="D33" s="83" t="str">
        <f t="shared" si="21"/>
        <v/>
      </c>
      <c r="E33" s="84" t="str">
        <f t="shared" si="4"/>
        <v/>
      </c>
      <c r="F33" s="85" t="str">
        <f t="shared" si="5"/>
        <v/>
      </c>
      <c r="G33" s="86" t="str">
        <f t="shared" si="6"/>
        <v/>
      </c>
      <c r="H33" s="85" t="str">
        <f t="shared" si="7"/>
        <v/>
      </c>
      <c r="I33" s="84" t="str">
        <f t="shared" si="8"/>
        <v/>
      </c>
      <c r="J33" s="85" t="str">
        <f t="shared" si="9"/>
        <v/>
      </c>
      <c r="K33" s="84" t="str">
        <f t="shared" si="10"/>
        <v/>
      </c>
      <c r="L33" s="85" t="str">
        <f t="shared" si="11"/>
        <v/>
      </c>
      <c r="M33" s="87" t="str">
        <f t="shared" si="12"/>
        <v/>
      </c>
      <c r="N33" s="88" t="str">
        <f t="shared" si="13"/>
        <v/>
      </c>
      <c r="O33" s="89" t="str">
        <f t="shared" si="14"/>
        <v/>
      </c>
      <c r="P33" s="90"/>
      <c r="Q33" s="74"/>
      <c r="AD33" s="26">
        <v>32</v>
      </c>
      <c r="AE33" s="26"/>
      <c r="AF33" s="26">
        <f>IF(Kopā!F33=$R$3,Kopā!A33,"")</f>
        <v>30</v>
      </c>
      <c r="AG33" s="26" t="str">
        <f>_xlfn.IFNA(VLOOKUP(AF33,Kopā!$A$4:$G$203,7,),"")</f>
        <v>Hm</v>
      </c>
      <c r="AH33" s="26" t="str">
        <f t="shared" si="1"/>
        <v/>
      </c>
      <c r="AI33" s="26" t="e" cm="1">
        <f t="array" ref="AI33">IFERROR(SMALL(IF((COUNTIF($AI$3:AI32, $AH$4:$AH$203)=0)*ISNUMBER($AH$4:$AH$203), $AH$4:$AH$203, "A"), 1),INDEX($AH$4:$AH$203, MATCH(SMALL(IF(ISTEXT($AH$4:$AH$203)*(COUNTIF(AI$3:$AI32,$AH$4:$AH$203)=0), COUNTIF($AH$4:$AH$203, "&lt;"&amp;$AH$4:$AH$203), ""),1),IF(ISTEXT($AH$4:$AH$203), COUNTIF($AH$4:$AH$203, "&lt;"&amp;$AH$4:$AH$203), ""), 0)))</f>
        <v>#NUM!</v>
      </c>
      <c r="AJ33" s="26"/>
      <c r="AK33" s="26"/>
      <c r="AL33" s="26" t="str">
        <f t="shared" si="15"/>
        <v/>
      </c>
      <c r="AM33" s="26" t="str">
        <f t="shared" si="16"/>
        <v/>
      </c>
      <c r="AN33" s="26">
        <v>30</v>
      </c>
      <c r="AO33" s="67" t="str">
        <f t="shared" si="17"/>
        <v/>
      </c>
      <c r="AP33" s="26" t="str">
        <f>_xlfn.IFNA(VLOOKUP(AM33,Kopā!$A$4:$Q$203,2,),"")</f>
        <v/>
      </c>
      <c r="AQ33" s="68" t="str">
        <f>_xlfn.IFNA(VLOOKUP(AM33,Kopā!$A$4:$Q$203,3,),"")</f>
        <v/>
      </c>
      <c r="AR33" s="79" t="str">
        <f>_xlfn.IFNA(VLOOKUP(AM33,Kopā!$A$4:$Q$203,8,),"")</f>
        <v/>
      </c>
      <c r="AS33" s="80" t="str">
        <f>_xlfn.IFNA(VLOOKUP(AM33,Kopā!$A$4:$Q$203,9,),"")</f>
        <v/>
      </c>
      <c r="AT33" s="79" t="str">
        <f>_xlfn.IFNA(VLOOKUP(AM33,Kopā!$A$4:$Q$203,10,),"")</f>
        <v/>
      </c>
      <c r="AU33" s="80" t="str">
        <f>_xlfn.IFNA(VLOOKUP(AM33,Kopā!$A$4:$Q$203,11,),"")</f>
        <v/>
      </c>
      <c r="AV33" s="79" t="str">
        <f>_xlfn.IFNA(VLOOKUP(AM33,Kopā!$A$4:$Q$203,12,),"")</f>
        <v/>
      </c>
      <c r="AW33" s="80" t="str">
        <f>_xlfn.IFNA(VLOOKUP(AM33,Kopā!$A$4:$Q$203,13,),"")</f>
        <v/>
      </c>
      <c r="AX33" s="79" t="str">
        <f>_xlfn.IFNA(VLOOKUP(AM33,Kopā!$A$4:$Q$203,14,),"")</f>
        <v/>
      </c>
      <c r="AY33" s="80" t="str">
        <f>_xlfn.IFNA(VLOOKUP(AM33,Kopā!$A$4:$Q$203,15,),"")</f>
        <v/>
      </c>
      <c r="AZ33" s="81" t="str">
        <f>_xlfn.IFNA(VLOOKUP(AM33,Kopā!$A$4:$Q$203,16,),"")</f>
        <v/>
      </c>
      <c r="BA33" s="80" t="str">
        <f>_xlfn.IFNA(VLOOKUP(AM33,Kopā!$A$4:$Q$203,17,),"")</f>
        <v/>
      </c>
      <c r="BB33" s="26" t="str">
        <f t="shared" si="18"/>
        <v/>
      </c>
      <c r="BC33" s="26" t="str">
        <f t="shared" si="19"/>
        <v/>
      </c>
      <c r="BD33" s="69" t="str">
        <f t="shared" si="20"/>
        <v/>
      </c>
      <c r="BE33" s="26" t="e">
        <f>_xlfn.RANK.EQ(BB33,$BB$4:$BB$93,)+COUNTIF($BB$4:BB33,BB33)-1</f>
        <v>#VALUE!</v>
      </c>
    </row>
    <row r="34" spans="1:57" x14ac:dyDescent="0.25">
      <c r="A34" s="26">
        <v>31</v>
      </c>
      <c r="B34" s="17" t="str">
        <f t="shared" si="2"/>
        <v/>
      </c>
      <c r="C34" s="101" t="str">
        <f t="shared" si="0"/>
        <v/>
      </c>
      <c r="D34" s="28" t="str">
        <f t="shared" si="21"/>
        <v/>
      </c>
      <c r="E34" s="60" t="str">
        <f t="shared" si="4"/>
        <v/>
      </c>
      <c r="F34" s="61" t="str">
        <f t="shared" si="5"/>
        <v/>
      </c>
      <c r="G34" s="62" t="str">
        <f t="shared" si="6"/>
        <v/>
      </c>
      <c r="H34" s="61" t="str">
        <f t="shared" si="7"/>
        <v/>
      </c>
      <c r="I34" s="60" t="str">
        <f t="shared" si="8"/>
        <v/>
      </c>
      <c r="J34" s="61" t="str">
        <f t="shared" si="9"/>
        <v/>
      </c>
      <c r="K34" s="60" t="str">
        <f t="shared" si="10"/>
        <v/>
      </c>
      <c r="L34" s="61" t="str">
        <f t="shared" si="11"/>
        <v/>
      </c>
      <c r="M34" s="72" t="str">
        <f t="shared" si="12"/>
        <v/>
      </c>
      <c r="N34" s="73" t="str">
        <f t="shared" si="13"/>
        <v/>
      </c>
      <c r="O34" s="24" t="str">
        <f t="shared" si="14"/>
        <v/>
      </c>
      <c r="P34" s="18"/>
      <c r="Q34" s="74"/>
      <c r="AD34" s="26">
        <v>33</v>
      </c>
      <c r="AE34" s="26"/>
      <c r="AF34" s="26">
        <f>IF(Kopā!F34=$R$3,Kopā!A34,"")</f>
        <v>31</v>
      </c>
      <c r="AG34" s="26" t="str">
        <f>_xlfn.IFNA(VLOOKUP(AF34,Kopā!$A$4:$G$203,7,),"")</f>
        <v>H</v>
      </c>
      <c r="AH34" s="26" t="str">
        <f t="shared" si="1"/>
        <v/>
      </c>
      <c r="AI34" s="26" t="e" cm="1">
        <f t="array" ref="AI34">IFERROR(SMALL(IF((COUNTIF($AI$3:AI33, $AH$4:$AH$203)=0)*ISNUMBER($AH$4:$AH$203), $AH$4:$AH$203, "A"), 1),INDEX($AH$4:$AH$203, MATCH(SMALL(IF(ISTEXT($AH$4:$AH$203)*(COUNTIF(AI$3:$AI33,$AH$4:$AH$203)=0), COUNTIF($AH$4:$AH$203, "&lt;"&amp;$AH$4:$AH$203), ""),1),IF(ISTEXT($AH$4:$AH$203), COUNTIF($AH$4:$AH$203, "&lt;"&amp;$AH$4:$AH$203), ""), 0)))</f>
        <v>#NUM!</v>
      </c>
      <c r="AJ34" s="26"/>
      <c r="AK34" s="26"/>
      <c r="AL34" s="26" t="str">
        <f t="shared" si="15"/>
        <v/>
      </c>
      <c r="AM34" s="26" t="str">
        <f t="shared" si="16"/>
        <v/>
      </c>
      <c r="AN34" s="26">
        <v>31</v>
      </c>
      <c r="AO34" s="67" t="str">
        <f t="shared" si="17"/>
        <v/>
      </c>
      <c r="AP34" s="26" t="str">
        <f>_xlfn.IFNA(VLOOKUP(AM34,Kopā!$A$4:$Q$203,2,),"")</f>
        <v/>
      </c>
      <c r="AQ34" s="68" t="str">
        <f>_xlfn.IFNA(VLOOKUP(AM34,Kopā!$A$4:$Q$203,3,),"")</f>
        <v/>
      </c>
      <c r="AR34" s="79" t="str">
        <f>_xlfn.IFNA(VLOOKUP(AM34,Kopā!$A$4:$Q$203,8,),"")</f>
        <v/>
      </c>
      <c r="AS34" s="80" t="str">
        <f>_xlfn.IFNA(VLOOKUP(AM34,Kopā!$A$4:$Q$203,9,),"")</f>
        <v/>
      </c>
      <c r="AT34" s="79" t="str">
        <f>_xlfn.IFNA(VLOOKUP(AM34,Kopā!$A$4:$Q$203,10,),"")</f>
        <v/>
      </c>
      <c r="AU34" s="80" t="str">
        <f>_xlfn.IFNA(VLOOKUP(AM34,Kopā!$A$4:$Q$203,11,),"")</f>
        <v/>
      </c>
      <c r="AV34" s="79" t="str">
        <f>_xlfn.IFNA(VLOOKUP(AM34,Kopā!$A$4:$Q$203,12,),"")</f>
        <v/>
      </c>
      <c r="AW34" s="80" t="str">
        <f>_xlfn.IFNA(VLOOKUP(AM34,Kopā!$A$4:$Q$203,13,),"")</f>
        <v/>
      </c>
      <c r="AX34" s="79" t="str">
        <f>_xlfn.IFNA(VLOOKUP(AM34,Kopā!$A$4:$Q$203,14,),"")</f>
        <v/>
      </c>
      <c r="AY34" s="80" t="str">
        <f>_xlfn.IFNA(VLOOKUP(AM34,Kopā!$A$4:$Q$203,15,),"")</f>
        <v/>
      </c>
      <c r="AZ34" s="81" t="str">
        <f>_xlfn.IFNA(VLOOKUP(AM34,Kopā!$A$4:$Q$203,16,),"")</f>
        <v/>
      </c>
      <c r="BA34" s="80" t="str">
        <f>_xlfn.IFNA(VLOOKUP(AM34,Kopā!$A$4:$Q$203,17,),"")</f>
        <v/>
      </c>
      <c r="BB34" s="26" t="str">
        <f t="shared" si="18"/>
        <v/>
      </c>
      <c r="BC34" s="26" t="str">
        <f t="shared" si="19"/>
        <v/>
      </c>
      <c r="BD34" s="69" t="str">
        <f t="shared" si="20"/>
        <v/>
      </c>
      <c r="BE34" s="26" t="e">
        <f>_xlfn.RANK.EQ(BB34,$BB$4:$BB$93,)+COUNTIF($BB$4:BB34,BB34)-1</f>
        <v>#VALUE!</v>
      </c>
    </row>
    <row r="35" spans="1:57" x14ac:dyDescent="0.25">
      <c r="A35" s="26">
        <v>32</v>
      </c>
      <c r="B35" s="82" t="str">
        <f t="shared" si="2"/>
        <v/>
      </c>
      <c r="C35" s="102" t="str">
        <f t="shared" si="0"/>
        <v/>
      </c>
      <c r="D35" s="83" t="str">
        <f t="shared" si="21"/>
        <v/>
      </c>
      <c r="E35" s="84" t="str">
        <f t="shared" si="4"/>
        <v/>
      </c>
      <c r="F35" s="85" t="str">
        <f t="shared" si="5"/>
        <v/>
      </c>
      <c r="G35" s="86" t="str">
        <f t="shared" si="6"/>
        <v/>
      </c>
      <c r="H35" s="85" t="str">
        <f t="shared" si="7"/>
        <v/>
      </c>
      <c r="I35" s="84" t="str">
        <f t="shared" si="8"/>
        <v/>
      </c>
      <c r="J35" s="85" t="str">
        <f t="shared" si="9"/>
        <v/>
      </c>
      <c r="K35" s="84" t="str">
        <f t="shared" si="10"/>
        <v/>
      </c>
      <c r="L35" s="85" t="str">
        <f t="shared" si="11"/>
        <v/>
      </c>
      <c r="M35" s="87" t="str">
        <f t="shared" si="12"/>
        <v/>
      </c>
      <c r="N35" s="88" t="str">
        <f t="shared" si="13"/>
        <v/>
      </c>
      <c r="O35" s="89" t="str">
        <f t="shared" si="14"/>
        <v/>
      </c>
      <c r="P35" s="90"/>
      <c r="Q35" s="74"/>
      <c r="AD35" s="26">
        <v>34</v>
      </c>
      <c r="AE35" s="26"/>
      <c r="AF35" s="26">
        <f>IF(Kopā!F35=$R$3,Kopā!A35,"")</f>
        <v>32</v>
      </c>
      <c r="AG35" s="26" t="str">
        <f>_xlfn.IFNA(VLOOKUP(AF35,Kopā!$A$4:$G$203,7,),"")</f>
        <v>E</v>
      </c>
      <c r="AH35" s="26" t="str">
        <f t="shared" si="1"/>
        <v/>
      </c>
      <c r="AI35" s="26" t="e" cm="1">
        <f t="array" ref="AI35">IFERROR(SMALL(IF((COUNTIF($AI$3:AI34, $AH$4:$AH$203)=0)*ISNUMBER($AH$4:$AH$203), $AH$4:$AH$203, "A"), 1),INDEX($AH$4:$AH$203, MATCH(SMALL(IF(ISTEXT($AH$4:$AH$203)*(COUNTIF(AI$3:$AI34,$AH$4:$AH$203)=0), COUNTIF($AH$4:$AH$203, "&lt;"&amp;$AH$4:$AH$203), ""),1),IF(ISTEXT($AH$4:$AH$203), COUNTIF($AH$4:$AH$203, "&lt;"&amp;$AH$4:$AH$203), ""), 0)))</f>
        <v>#NUM!</v>
      </c>
      <c r="AJ35" s="26"/>
      <c r="AK35" s="26"/>
      <c r="AL35" s="26" t="str">
        <f t="shared" si="15"/>
        <v/>
      </c>
      <c r="AM35" s="26" t="str">
        <f t="shared" si="16"/>
        <v/>
      </c>
      <c r="AN35" s="26">
        <v>32</v>
      </c>
      <c r="AO35" s="67" t="str">
        <f t="shared" si="17"/>
        <v/>
      </c>
      <c r="AP35" s="26" t="str">
        <f>_xlfn.IFNA(VLOOKUP(AM35,Kopā!$A$4:$Q$203,2,),"")</f>
        <v/>
      </c>
      <c r="AQ35" s="68" t="str">
        <f>_xlfn.IFNA(VLOOKUP(AM35,Kopā!$A$4:$Q$203,3,),"")</f>
        <v/>
      </c>
      <c r="AR35" s="79" t="str">
        <f>_xlfn.IFNA(VLOOKUP(AM35,Kopā!$A$4:$Q$203,8,),"")</f>
        <v/>
      </c>
      <c r="AS35" s="80" t="str">
        <f>_xlfn.IFNA(VLOOKUP(AM35,Kopā!$A$4:$Q$203,9,),"")</f>
        <v/>
      </c>
      <c r="AT35" s="79" t="str">
        <f>_xlfn.IFNA(VLOOKUP(AM35,Kopā!$A$4:$Q$203,10,),"")</f>
        <v/>
      </c>
      <c r="AU35" s="80" t="str">
        <f>_xlfn.IFNA(VLOOKUP(AM35,Kopā!$A$4:$Q$203,11,),"")</f>
        <v/>
      </c>
      <c r="AV35" s="79" t="str">
        <f>_xlfn.IFNA(VLOOKUP(AM35,Kopā!$A$4:$Q$203,12,),"")</f>
        <v/>
      </c>
      <c r="AW35" s="80" t="str">
        <f>_xlfn.IFNA(VLOOKUP(AM35,Kopā!$A$4:$Q$203,13,),"")</f>
        <v/>
      </c>
      <c r="AX35" s="79" t="str">
        <f>_xlfn.IFNA(VLOOKUP(AM35,Kopā!$A$4:$Q$203,14,),"")</f>
        <v/>
      </c>
      <c r="AY35" s="80" t="str">
        <f>_xlfn.IFNA(VLOOKUP(AM35,Kopā!$A$4:$Q$203,15,),"")</f>
        <v/>
      </c>
      <c r="AZ35" s="81" t="str">
        <f>_xlfn.IFNA(VLOOKUP(AM35,Kopā!$A$4:$Q$203,16,),"")</f>
        <v/>
      </c>
      <c r="BA35" s="80" t="str">
        <f>_xlfn.IFNA(VLOOKUP(AM35,Kopā!$A$4:$Q$203,17,),"")</f>
        <v/>
      </c>
      <c r="BB35" s="26" t="str">
        <f t="shared" si="18"/>
        <v/>
      </c>
      <c r="BC35" s="26" t="str">
        <f t="shared" si="19"/>
        <v/>
      </c>
      <c r="BD35" s="69" t="str">
        <f t="shared" si="20"/>
        <v/>
      </c>
      <c r="BE35" s="26" t="e">
        <f>_xlfn.RANK.EQ(BB35,$BB$4:$BB$93,)+COUNTIF($BB$4:BB35,BB35)-1</f>
        <v>#VALUE!</v>
      </c>
    </row>
    <row r="36" spans="1:57" x14ac:dyDescent="0.25">
      <c r="A36" s="26">
        <v>33</v>
      </c>
      <c r="B36" s="17" t="str">
        <f t="shared" si="2"/>
        <v/>
      </c>
      <c r="C36" s="101" t="str">
        <f t="shared" si="0"/>
        <v/>
      </c>
      <c r="D36" s="28" t="str">
        <f t="shared" si="21"/>
        <v/>
      </c>
      <c r="E36" s="60" t="str">
        <f t="shared" si="4"/>
        <v/>
      </c>
      <c r="F36" s="61" t="str">
        <f t="shared" si="5"/>
        <v/>
      </c>
      <c r="G36" s="62" t="str">
        <f t="shared" si="6"/>
        <v/>
      </c>
      <c r="H36" s="61" t="str">
        <f t="shared" si="7"/>
        <v/>
      </c>
      <c r="I36" s="60" t="str">
        <f t="shared" si="8"/>
        <v/>
      </c>
      <c r="J36" s="61" t="str">
        <f t="shared" si="9"/>
        <v/>
      </c>
      <c r="K36" s="60" t="str">
        <f t="shared" si="10"/>
        <v/>
      </c>
      <c r="L36" s="61" t="str">
        <f t="shared" si="11"/>
        <v/>
      </c>
      <c r="M36" s="72" t="str">
        <f t="shared" si="12"/>
        <v/>
      </c>
      <c r="N36" s="73" t="str">
        <f t="shared" si="13"/>
        <v/>
      </c>
      <c r="O36" s="24" t="str">
        <f t="shared" si="14"/>
        <v/>
      </c>
      <c r="P36" s="18"/>
      <c r="Q36" s="74"/>
      <c r="AD36" s="26">
        <v>35</v>
      </c>
      <c r="AE36" s="26"/>
      <c r="AF36" s="26">
        <f>IF(Kopā!F36=$R$3,Kopā!A36,"")</f>
        <v>33</v>
      </c>
      <c r="AG36" s="26" t="str">
        <f>_xlfn.IFNA(VLOOKUP(AF36,Kopā!$A$4:$G$203,7,),"")</f>
        <v>E</v>
      </c>
      <c r="AH36" s="26" t="str">
        <f t="shared" ref="AH36:AH67" si="22">IF(AG36=$S$3,AF36,"")</f>
        <v/>
      </c>
      <c r="AI36" s="26" t="e" cm="1">
        <f t="array" ref="AI36">IFERROR(SMALL(IF((COUNTIF($AI$3:AI35, $AH$4:$AH$203)=0)*ISNUMBER($AH$4:$AH$203), $AH$4:$AH$203, "A"), 1),INDEX($AH$4:$AH$203, MATCH(SMALL(IF(ISTEXT($AH$4:$AH$203)*(COUNTIF(AI$3:$AI35,$AH$4:$AH$203)=0), COUNTIF($AH$4:$AH$203, "&lt;"&amp;$AH$4:$AH$203), ""),1),IF(ISTEXT($AH$4:$AH$203), COUNTIF($AH$4:$AH$203, "&lt;"&amp;$AH$4:$AH$203), ""), 0)))</f>
        <v>#NUM!</v>
      </c>
      <c r="AJ36" s="26"/>
      <c r="AK36" s="26"/>
      <c r="AL36" s="26" t="str">
        <f t="shared" si="15"/>
        <v/>
      </c>
      <c r="AM36" s="26" t="str">
        <f t="shared" si="16"/>
        <v/>
      </c>
      <c r="AN36" s="26">
        <v>33</v>
      </c>
      <c r="AO36" s="67" t="str">
        <f t="shared" si="17"/>
        <v/>
      </c>
      <c r="AP36" s="26" t="str">
        <f>_xlfn.IFNA(VLOOKUP(AM36,Kopā!$A$4:$Q$203,2,),"")</f>
        <v/>
      </c>
      <c r="AQ36" s="68" t="str">
        <f>_xlfn.IFNA(VLOOKUP(AM36,Kopā!$A$4:$Q$203,3,),"")</f>
        <v/>
      </c>
      <c r="AR36" s="79" t="str">
        <f>_xlfn.IFNA(VLOOKUP(AM36,Kopā!$A$4:$Q$203,8,),"")</f>
        <v/>
      </c>
      <c r="AS36" s="80" t="str">
        <f>_xlfn.IFNA(VLOOKUP(AM36,Kopā!$A$4:$Q$203,9,),"")</f>
        <v/>
      </c>
      <c r="AT36" s="79" t="str">
        <f>_xlfn.IFNA(VLOOKUP(AM36,Kopā!$A$4:$Q$203,10,),"")</f>
        <v/>
      </c>
      <c r="AU36" s="80" t="str">
        <f>_xlfn.IFNA(VLOOKUP(AM36,Kopā!$A$4:$Q$203,11,),"")</f>
        <v/>
      </c>
      <c r="AV36" s="79" t="str">
        <f>_xlfn.IFNA(VLOOKUP(AM36,Kopā!$A$4:$Q$203,12,),"")</f>
        <v/>
      </c>
      <c r="AW36" s="80" t="str">
        <f>_xlfn.IFNA(VLOOKUP(AM36,Kopā!$A$4:$Q$203,13,),"")</f>
        <v/>
      </c>
      <c r="AX36" s="79" t="str">
        <f>_xlfn.IFNA(VLOOKUP(AM36,Kopā!$A$4:$Q$203,14,),"")</f>
        <v/>
      </c>
      <c r="AY36" s="80" t="str">
        <f>_xlfn.IFNA(VLOOKUP(AM36,Kopā!$A$4:$Q$203,15,),"")</f>
        <v/>
      </c>
      <c r="AZ36" s="81" t="str">
        <f>_xlfn.IFNA(VLOOKUP(AM36,Kopā!$A$4:$Q$203,16,),"")</f>
        <v/>
      </c>
      <c r="BA36" s="80" t="str">
        <f>_xlfn.IFNA(VLOOKUP(AM36,Kopā!$A$4:$Q$203,17,),"")</f>
        <v/>
      </c>
      <c r="BB36" s="26" t="str">
        <f t="shared" si="18"/>
        <v/>
      </c>
      <c r="BC36" s="26" t="str">
        <f t="shared" si="19"/>
        <v/>
      </c>
      <c r="BD36" s="69" t="str">
        <f t="shared" si="20"/>
        <v/>
      </c>
      <c r="BE36" s="26" t="e">
        <f>_xlfn.RANK.EQ(BB36,$BB$4:$BB$93,)+COUNTIF($BB$4:BB36,BB36)-1</f>
        <v>#VALUE!</v>
      </c>
    </row>
    <row r="37" spans="1:57" x14ac:dyDescent="0.25">
      <c r="A37" s="26">
        <v>34</v>
      </c>
      <c r="B37" s="82" t="str">
        <f t="shared" si="2"/>
        <v/>
      </c>
      <c r="C37" s="102" t="str">
        <f t="shared" si="0"/>
        <v/>
      </c>
      <c r="D37" s="83" t="str">
        <f t="shared" si="21"/>
        <v/>
      </c>
      <c r="E37" s="84" t="str">
        <f t="shared" si="4"/>
        <v/>
      </c>
      <c r="F37" s="85" t="str">
        <f t="shared" si="5"/>
        <v/>
      </c>
      <c r="G37" s="86" t="str">
        <f t="shared" si="6"/>
        <v/>
      </c>
      <c r="H37" s="85" t="str">
        <f t="shared" si="7"/>
        <v/>
      </c>
      <c r="I37" s="84" t="str">
        <f t="shared" si="8"/>
        <v/>
      </c>
      <c r="J37" s="85" t="str">
        <f t="shared" si="9"/>
        <v/>
      </c>
      <c r="K37" s="84" t="str">
        <f t="shared" si="10"/>
        <v/>
      </c>
      <c r="L37" s="85" t="str">
        <f t="shared" si="11"/>
        <v/>
      </c>
      <c r="M37" s="87" t="str">
        <f t="shared" si="12"/>
        <v/>
      </c>
      <c r="N37" s="88" t="str">
        <f t="shared" si="13"/>
        <v/>
      </c>
      <c r="O37" s="89" t="str">
        <f t="shared" si="14"/>
        <v/>
      </c>
      <c r="P37" s="90"/>
      <c r="Q37" s="74"/>
      <c r="AD37" s="26">
        <v>36</v>
      </c>
      <c r="AE37" s="26"/>
      <c r="AF37" s="26" t="str">
        <f>IF(Kopā!F37=$R$3,Kopā!A37,"")</f>
        <v/>
      </c>
      <c r="AG37" s="26" t="str">
        <f>_xlfn.IFNA(VLOOKUP(AF37,Kopā!$A$4:$G$203,7,),"")</f>
        <v/>
      </c>
      <c r="AH37" s="26" t="str">
        <f t="shared" si="22"/>
        <v/>
      </c>
      <c r="AI37" s="26" t="e" cm="1">
        <f t="array" ref="AI37">IFERROR(SMALL(IF((COUNTIF($AI$3:AI36, $AH$4:$AH$203)=0)*ISNUMBER($AH$4:$AH$203), $AH$4:$AH$203, "A"), 1),INDEX($AH$4:$AH$203, MATCH(SMALL(IF(ISTEXT($AH$4:$AH$203)*(COUNTIF(AI$3:$AI36,$AH$4:$AH$203)=0), COUNTIF($AH$4:$AH$203, "&lt;"&amp;$AH$4:$AH$203), ""),1),IF(ISTEXT($AH$4:$AH$203), COUNTIF($AH$4:$AH$203, "&lt;"&amp;$AH$4:$AH$203), ""), 0)))</f>
        <v>#NUM!</v>
      </c>
      <c r="AJ37" s="26"/>
      <c r="AK37" s="26"/>
      <c r="AL37" s="26" t="str">
        <f t="shared" si="15"/>
        <v/>
      </c>
      <c r="AM37" s="26" t="str">
        <f t="shared" si="16"/>
        <v/>
      </c>
      <c r="AN37" s="26">
        <v>34</v>
      </c>
      <c r="AO37" s="67" t="str">
        <f t="shared" si="17"/>
        <v/>
      </c>
      <c r="AP37" s="26" t="str">
        <f>_xlfn.IFNA(VLOOKUP(AM37,Kopā!$A$4:$Q$203,2,),"")</f>
        <v/>
      </c>
      <c r="AQ37" s="68" t="str">
        <f>_xlfn.IFNA(VLOOKUP(AM37,Kopā!$A$4:$Q$203,3,),"")</f>
        <v/>
      </c>
      <c r="AR37" s="79" t="str">
        <f>_xlfn.IFNA(VLOOKUP(AM37,Kopā!$A$4:$Q$203,8,),"")</f>
        <v/>
      </c>
      <c r="AS37" s="80" t="str">
        <f>_xlfn.IFNA(VLOOKUP(AM37,Kopā!$A$4:$Q$203,9,),"")</f>
        <v/>
      </c>
      <c r="AT37" s="79" t="str">
        <f>_xlfn.IFNA(VLOOKUP(AM37,Kopā!$A$4:$Q$203,10,),"")</f>
        <v/>
      </c>
      <c r="AU37" s="80" t="str">
        <f>_xlfn.IFNA(VLOOKUP(AM37,Kopā!$A$4:$Q$203,11,),"")</f>
        <v/>
      </c>
      <c r="AV37" s="79" t="str">
        <f>_xlfn.IFNA(VLOOKUP(AM37,Kopā!$A$4:$Q$203,12,),"")</f>
        <v/>
      </c>
      <c r="AW37" s="80" t="str">
        <f>_xlfn.IFNA(VLOOKUP(AM37,Kopā!$A$4:$Q$203,13,),"")</f>
        <v/>
      </c>
      <c r="AX37" s="79" t="str">
        <f>_xlfn.IFNA(VLOOKUP(AM37,Kopā!$A$4:$Q$203,14,),"")</f>
        <v/>
      </c>
      <c r="AY37" s="80" t="str">
        <f>_xlfn.IFNA(VLOOKUP(AM37,Kopā!$A$4:$Q$203,15,),"")</f>
        <v/>
      </c>
      <c r="AZ37" s="81" t="str">
        <f>_xlfn.IFNA(VLOOKUP(AM37,Kopā!$A$4:$Q$203,16,),"")</f>
        <v/>
      </c>
      <c r="BA37" s="80" t="str">
        <f>_xlfn.IFNA(VLOOKUP(AM37,Kopā!$A$4:$Q$203,17,),"")</f>
        <v/>
      </c>
      <c r="BB37" s="26" t="str">
        <f t="shared" si="18"/>
        <v/>
      </c>
      <c r="BC37" s="26" t="str">
        <f t="shared" si="19"/>
        <v/>
      </c>
      <c r="BD37" s="69" t="str">
        <f t="shared" si="20"/>
        <v/>
      </c>
      <c r="BE37" s="26" t="e">
        <f>_xlfn.RANK.EQ(BB37,$BB$4:$BB$93,)+COUNTIF($BB$4:BB37,BB37)-1</f>
        <v>#VALUE!</v>
      </c>
    </row>
    <row r="38" spans="1:57" x14ac:dyDescent="0.25">
      <c r="A38" s="26">
        <v>35</v>
      </c>
      <c r="B38" s="17" t="str">
        <f t="shared" si="2"/>
        <v/>
      </c>
      <c r="C38" s="101" t="str">
        <f t="shared" si="0"/>
        <v/>
      </c>
      <c r="D38" s="28" t="str">
        <f t="shared" si="21"/>
        <v/>
      </c>
      <c r="E38" s="60" t="str">
        <f t="shared" si="4"/>
        <v/>
      </c>
      <c r="F38" s="61" t="str">
        <f t="shared" si="5"/>
        <v/>
      </c>
      <c r="G38" s="62" t="str">
        <f t="shared" si="6"/>
        <v/>
      </c>
      <c r="H38" s="61" t="str">
        <f t="shared" si="7"/>
        <v/>
      </c>
      <c r="I38" s="60" t="str">
        <f t="shared" si="8"/>
        <v/>
      </c>
      <c r="J38" s="61" t="str">
        <f t="shared" si="9"/>
        <v/>
      </c>
      <c r="K38" s="60" t="str">
        <f t="shared" si="10"/>
        <v/>
      </c>
      <c r="L38" s="61" t="str">
        <f t="shared" si="11"/>
        <v/>
      </c>
      <c r="M38" s="72" t="str">
        <f t="shared" si="12"/>
        <v/>
      </c>
      <c r="N38" s="73" t="str">
        <f t="shared" si="13"/>
        <v/>
      </c>
      <c r="O38" s="24" t="str">
        <f t="shared" si="14"/>
        <v/>
      </c>
      <c r="P38" s="18"/>
      <c r="Q38" s="74"/>
      <c r="AD38" s="26">
        <v>37</v>
      </c>
      <c r="AE38" s="26"/>
      <c r="AF38" s="26">
        <f>IF(Kopā!F38=$R$3,Kopā!A38,"")</f>
        <v>35</v>
      </c>
      <c r="AG38" s="26" t="str">
        <f>_xlfn.IFNA(VLOOKUP(AF38,Kopā!$A$4:$G$203,7,),"")</f>
        <v>E</v>
      </c>
      <c r="AH38" s="26" t="str">
        <f t="shared" si="22"/>
        <v/>
      </c>
      <c r="AI38" s="26" t="e" cm="1">
        <f t="array" ref="AI38">IFERROR(SMALL(IF((COUNTIF($AI$3:AI37, $AH$4:$AH$203)=0)*ISNUMBER($AH$4:$AH$203), $AH$4:$AH$203, "A"), 1),INDEX($AH$4:$AH$203, MATCH(SMALL(IF(ISTEXT($AH$4:$AH$203)*(COUNTIF(AI$3:$AI37,$AH$4:$AH$203)=0), COUNTIF($AH$4:$AH$203, "&lt;"&amp;$AH$4:$AH$203), ""),1),IF(ISTEXT($AH$4:$AH$203), COUNTIF($AH$4:$AH$203, "&lt;"&amp;$AH$4:$AH$203), ""), 0)))</f>
        <v>#NUM!</v>
      </c>
      <c r="AJ38" s="26"/>
      <c r="AK38" s="26"/>
      <c r="AL38" s="26" t="str">
        <f t="shared" si="15"/>
        <v/>
      </c>
      <c r="AM38" s="26" t="str">
        <f t="shared" si="16"/>
        <v/>
      </c>
      <c r="AN38" s="26">
        <v>35</v>
      </c>
      <c r="AO38" s="67" t="str">
        <f t="shared" si="17"/>
        <v/>
      </c>
      <c r="AP38" s="26" t="str">
        <f>_xlfn.IFNA(VLOOKUP(AM38,Kopā!$A$4:$Q$203,2,),"")</f>
        <v/>
      </c>
      <c r="AQ38" s="68" t="str">
        <f>_xlfn.IFNA(VLOOKUP(AM38,Kopā!$A$4:$Q$203,3,),"")</f>
        <v/>
      </c>
      <c r="AR38" s="79" t="str">
        <f>_xlfn.IFNA(VLOOKUP(AM38,Kopā!$A$4:$Q$203,8,),"")</f>
        <v/>
      </c>
      <c r="AS38" s="80" t="str">
        <f>_xlfn.IFNA(VLOOKUP(AM38,Kopā!$A$4:$Q$203,9,),"")</f>
        <v/>
      </c>
      <c r="AT38" s="79" t="str">
        <f>_xlfn.IFNA(VLOOKUP(AM38,Kopā!$A$4:$Q$203,10,),"")</f>
        <v/>
      </c>
      <c r="AU38" s="80" t="str">
        <f>_xlfn.IFNA(VLOOKUP(AM38,Kopā!$A$4:$Q$203,11,),"")</f>
        <v/>
      </c>
      <c r="AV38" s="79" t="str">
        <f>_xlfn.IFNA(VLOOKUP(AM38,Kopā!$A$4:$Q$203,12,),"")</f>
        <v/>
      </c>
      <c r="AW38" s="80" t="str">
        <f>_xlfn.IFNA(VLOOKUP(AM38,Kopā!$A$4:$Q$203,13,),"")</f>
        <v/>
      </c>
      <c r="AX38" s="79" t="str">
        <f>_xlfn.IFNA(VLOOKUP(AM38,Kopā!$A$4:$Q$203,14,),"")</f>
        <v/>
      </c>
      <c r="AY38" s="80" t="str">
        <f>_xlfn.IFNA(VLOOKUP(AM38,Kopā!$A$4:$Q$203,15,),"")</f>
        <v/>
      </c>
      <c r="AZ38" s="81" t="str">
        <f>_xlfn.IFNA(VLOOKUP(AM38,Kopā!$A$4:$Q$203,16,),"")</f>
        <v/>
      </c>
      <c r="BA38" s="80" t="str">
        <f>_xlfn.IFNA(VLOOKUP(AM38,Kopā!$A$4:$Q$203,17,),"")</f>
        <v/>
      </c>
      <c r="BB38" s="26" t="str">
        <f t="shared" si="18"/>
        <v/>
      </c>
      <c r="BC38" s="26" t="str">
        <f t="shared" si="19"/>
        <v/>
      </c>
      <c r="BD38" s="69" t="str">
        <f t="shared" si="20"/>
        <v/>
      </c>
      <c r="BE38" s="26" t="e">
        <f>_xlfn.RANK.EQ(BB38,$BB$4:$BB$93,)+COUNTIF($BB$4:BB38,BB38)-1</f>
        <v>#VALUE!</v>
      </c>
    </row>
    <row r="39" spans="1:57" x14ac:dyDescent="0.25">
      <c r="A39" s="26">
        <v>36</v>
      </c>
      <c r="B39" s="82" t="str">
        <f t="shared" si="2"/>
        <v/>
      </c>
      <c r="C39" s="102" t="str">
        <f t="shared" si="0"/>
        <v/>
      </c>
      <c r="D39" s="83" t="str">
        <f t="shared" si="21"/>
        <v/>
      </c>
      <c r="E39" s="84" t="str">
        <f t="shared" si="4"/>
        <v/>
      </c>
      <c r="F39" s="85" t="str">
        <f t="shared" si="5"/>
        <v/>
      </c>
      <c r="G39" s="86" t="str">
        <f t="shared" si="6"/>
        <v/>
      </c>
      <c r="H39" s="85" t="str">
        <f t="shared" si="7"/>
        <v/>
      </c>
      <c r="I39" s="84" t="str">
        <f t="shared" si="8"/>
        <v/>
      </c>
      <c r="J39" s="85" t="str">
        <f t="shared" si="9"/>
        <v/>
      </c>
      <c r="K39" s="84" t="str">
        <f t="shared" si="10"/>
        <v/>
      </c>
      <c r="L39" s="85" t="str">
        <f t="shared" si="11"/>
        <v/>
      </c>
      <c r="M39" s="87" t="str">
        <f t="shared" si="12"/>
        <v/>
      </c>
      <c r="N39" s="88" t="str">
        <f t="shared" si="13"/>
        <v/>
      </c>
      <c r="O39" s="89" t="str">
        <f t="shared" si="14"/>
        <v/>
      </c>
      <c r="P39" s="90"/>
      <c r="Q39" s="74"/>
      <c r="AD39" s="26">
        <v>38</v>
      </c>
      <c r="AE39" s="26"/>
      <c r="AF39" s="26" t="str">
        <f>IF(Kopā!F39=$R$3,Kopā!A39,"")</f>
        <v/>
      </c>
      <c r="AG39" s="26" t="str">
        <f>_xlfn.IFNA(VLOOKUP(AF39,Kopā!$A$4:$G$203,7,),"")</f>
        <v/>
      </c>
      <c r="AH39" s="26" t="str">
        <f t="shared" si="22"/>
        <v/>
      </c>
      <c r="AI39" s="26" t="e" cm="1">
        <f t="array" ref="AI39">IFERROR(SMALL(IF((COUNTIF($AI$3:AI38, $AH$4:$AH$203)=0)*ISNUMBER($AH$4:$AH$203), $AH$4:$AH$203, "A"), 1),INDEX($AH$4:$AH$203, MATCH(SMALL(IF(ISTEXT($AH$4:$AH$203)*(COUNTIF(AI$3:$AI38,$AH$4:$AH$203)=0), COUNTIF($AH$4:$AH$203, "&lt;"&amp;$AH$4:$AH$203), ""),1),IF(ISTEXT($AH$4:$AH$203), COUNTIF($AH$4:$AH$203, "&lt;"&amp;$AH$4:$AH$203), ""), 0)))</f>
        <v>#NUM!</v>
      </c>
      <c r="AJ39" s="26"/>
      <c r="AK39" s="26"/>
      <c r="AL39" s="26" t="str">
        <f t="shared" si="15"/>
        <v/>
      </c>
      <c r="AM39" s="26" t="str">
        <f t="shared" si="16"/>
        <v/>
      </c>
      <c r="AN39" s="26">
        <v>36</v>
      </c>
      <c r="AO39" s="67" t="str">
        <f t="shared" si="17"/>
        <v/>
      </c>
      <c r="AP39" s="26" t="str">
        <f>_xlfn.IFNA(VLOOKUP(AM39,Kopā!$A$4:$Q$203,2,),"")</f>
        <v/>
      </c>
      <c r="AQ39" s="68" t="str">
        <f>_xlfn.IFNA(VLOOKUP(AM39,Kopā!$A$4:$Q$203,3,),"")</f>
        <v/>
      </c>
      <c r="AR39" s="79" t="str">
        <f>_xlfn.IFNA(VLOOKUP(AM39,Kopā!$A$4:$Q$203,8,),"")</f>
        <v/>
      </c>
      <c r="AS39" s="80" t="str">
        <f>_xlfn.IFNA(VLOOKUP(AM39,Kopā!$A$4:$Q$203,9,),"")</f>
        <v/>
      </c>
      <c r="AT39" s="79" t="str">
        <f>_xlfn.IFNA(VLOOKUP(AM39,Kopā!$A$4:$Q$203,10,),"")</f>
        <v/>
      </c>
      <c r="AU39" s="80" t="str">
        <f>_xlfn.IFNA(VLOOKUP(AM39,Kopā!$A$4:$Q$203,11,),"")</f>
        <v/>
      </c>
      <c r="AV39" s="79" t="str">
        <f>_xlfn.IFNA(VLOOKUP(AM39,Kopā!$A$4:$Q$203,12,),"")</f>
        <v/>
      </c>
      <c r="AW39" s="80" t="str">
        <f>_xlfn.IFNA(VLOOKUP(AM39,Kopā!$A$4:$Q$203,13,),"")</f>
        <v/>
      </c>
      <c r="AX39" s="79" t="str">
        <f>_xlfn.IFNA(VLOOKUP(AM39,Kopā!$A$4:$Q$203,14,),"")</f>
        <v/>
      </c>
      <c r="AY39" s="80" t="str">
        <f>_xlfn.IFNA(VLOOKUP(AM39,Kopā!$A$4:$Q$203,15,),"")</f>
        <v/>
      </c>
      <c r="AZ39" s="81" t="str">
        <f>_xlfn.IFNA(VLOOKUP(AM39,Kopā!$A$4:$Q$203,16,),"")</f>
        <v/>
      </c>
      <c r="BA39" s="80" t="str">
        <f>_xlfn.IFNA(VLOOKUP(AM39,Kopā!$A$4:$Q$203,17,),"")</f>
        <v/>
      </c>
      <c r="BB39" s="26" t="str">
        <f t="shared" si="18"/>
        <v/>
      </c>
      <c r="BC39" s="26" t="str">
        <f t="shared" si="19"/>
        <v/>
      </c>
      <c r="BD39" s="69" t="str">
        <f t="shared" si="20"/>
        <v/>
      </c>
      <c r="BE39" s="26" t="e">
        <f>_xlfn.RANK.EQ(BB39,$BB$4:$BB$93,)+COUNTIF($BB$4:BB39,BB39)-1</f>
        <v>#VALUE!</v>
      </c>
    </row>
    <row r="40" spans="1:57" x14ac:dyDescent="0.25">
      <c r="A40" s="26">
        <v>37</v>
      </c>
      <c r="B40" s="17" t="str">
        <f t="shared" si="2"/>
        <v/>
      </c>
      <c r="C40" s="101" t="str">
        <f t="shared" si="0"/>
        <v/>
      </c>
      <c r="D40" s="28" t="str">
        <f t="shared" si="21"/>
        <v/>
      </c>
      <c r="E40" s="60" t="str">
        <f t="shared" si="4"/>
        <v/>
      </c>
      <c r="F40" s="61" t="str">
        <f t="shared" si="5"/>
        <v/>
      </c>
      <c r="G40" s="62" t="str">
        <f t="shared" si="6"/>
        <v/>
      </c>
      <c r="H40" s="61" t="str">
        <f t="shared" si="7"/>
        <v/>
      </c>
      <c r="I40" s="60" t="str">
        <f t="shared" si="8"/>
        <v/>
      </c>
      <c r="J40" s="61" t="str">
        <f t="shared" si="9"/>
        <v/>
      </c>
      <c r="K40" s="60" t="str">
        <f t="shared" si="10"/>
        <v/>
      </c>
      <c r="L40" s="61" t="str">
        <f t="shared" si="11"/>
        <v/>
      </c>
      <c r="M40" s="72" t="str">
        <f t="shared" si="12"/>
        <v/>
      </c>
      <c r="N40" s="73" t="str">
        <f t="shared" si="13"/>
        <v/>
      </c>
      <c r="O40" s="24" t="str">
        <f t="shared" si="14"/>
        <v/>
      </c>
      <c r="P40" s="18"/>
      <c r="Q40" s="74"/>
      <c r="AD40" s="26">
        <v>39</v>
      </c>
      <c r="AE40" s="26"/>
      <c r="AF40" s="26" t="str">
        <f>IF(Kopā!F40=$R$3,Kopā!A40,"")</f>
        <v/>
      </c>
      <c r="AG40" s="26" t="str">
        <f>_xlfn.IFNA(VLOOKUP(AF40,Kopā!$A$4:$G$203,7,),"")</f>
        <v/>
      </c>
      <c r="AH40" s="26" t="str">
        <f t="shared" si="22"/>
        <v/>
      </c>
      <c r="AI40" s="26" t="e" cm="1">
        <f t="array" ref="AI40">IFERROR(SMALL(IF((COUNTIF($AI$3:AI39, $AH$4:$AH$203)=0)*ISNUMBER($AH$4:$AH$203), $AH$4:$AH$203, "A"), 1),INDEX($AH$4:$AH$203, MATCH(SMALL(IF(ISTEXT($AH$4:$AH$203)*(COUNTIF(AI$3:$AI39,$AH$4:$AH$203)=0), COUNTIF($AH$4:$AH$203, "&lt;"&amp;$AH$4:$AH$203), ""),1),IF(ISTEXT($AH$4:$AH$203), COUNTIF($AH$4:$AH$203, "&lt;"&amp;$AH$4:$AH$203), ""), 0)))</f>
        <v>#NUM!</v>
      </c>
      <c r="AJ40" s="26"/>
      <c r="AK40" s="26"/>
      <c r="AL40" s="26" t="str">
        <f t="shared" si="15"/>
        <v/>
      </c>
      <c r="AM40" s="26" t="str">
        <f t="shared" si="16"/>
        <v/>
      </c>
      <c r="AN40" s="26">
        <v>37</v>
      </c>
      <c r="AO40" s="67" t="str">
        <f t="shared" si="17"/>
        <v/>
      </c>
      <c r="AP40" s="26" t="str">
        <f>_xlfn.IFNA(VLOOKUP(AM40,Kopā!$A$4:$Q$203,2,),"")</f>
        <v/>
      </c>
      <c r="AQ40" s="68" t="str">
        <f>_xlfn.IFNA(VLOOKUP(AM40,Kopā!$A$4:$Q$203,3,),"")</f>
        <v/>
      </c>
      <c r="AR40" s="79" t="str">
        <f>_xlfn.IFNA(VLOOKUP(AM40,Kopā!$A$4:$Q$203,8,),"")</f>
        <v/>
      </c>
      <c r="AS40" s="80" t="str">
        <f>_xlfn.IFNA(VLOOKUP(AM40,Kopā!$A$4:$Q$203,9,),"")</f>
        <v/>
      </c>
      <c r="AT40" s="79" t="str">
        <f>_xlfn.IFNA(VLOOKUP(AM40,Kopā!$A$4:$Q$203,10,),"")</f>
        <v/>
      </c>
      <c r="AU40" s="80" t="str">
        <f>_xlfn.IFNA(VLOOKUP(AM40,Kopā!$A$4:$Q$203,11,),"")</f>
        <v/>
      </c>
      <c r="AV40" s="79" t="str">
        <f>_xlfn.IFNA(VLOOKUP(AM40,Kopā!$A$4:$Q$203,12,),"")</f>
        <v/>
      </c>
      <c r="AW40" s="80" t="str">
        <f>_xlfn.IFNA(VLOOKUP(AM40,Kopā!$A$4:$Q$203,13,),"")</f>
        <v/>
      </c>
      <c r="AX40" s="79" t="str">
        <f>_xlfn.IFNA(VLOOKUP(AM40,Kopā!$A$4:$Q$203,14,),"")</f>
        <v/>
      </c>
      <c r="AY40" s="80" t="str">
        <f>_xlfn.IFNA(VLOOKUP(AM40,Kopā!$A$4:$Q$203,15,),"")</f>
        <v/>
      </c>
      <c r="AZ40" s="81" t="str">
        <f>_xlfn.IFNA(VLOOKUP(AM40,Kopā!$A$4:$Q$203,16,),"")</f>
        <v/>
      </c>
      <c r="BA40" s="80" t="str">
        <f>_xlfn.IFNA(VLOOKUP(AM40,Kopā!$A$4:$Q$203,17,),"")</f>
        <v/>
      </c>
      <c r="BB40" s="26" t="str">
        <f t="shared" si="18"/>
        <v/>
      </c>
      <c r="BC40" s="26" t="str">
        <f t="shared" si="19"/>
        <v/>
      </c>
      <c r="BD40" s="69" t="str">
        <f t="shared" si="20"/>
        <v/>
      </c>
      <c r="BE40" s="26" t="e">
        <f>_xlfn.RANK.EQ(BB40,$BB$4:$BB$93,)+COUNTIF($BB$4:BB40,BB40)-1</f>
        <v>#VALUE!</v>
      </c>
    </row>
    <row r="41" spans="1:57" x14ac:dyDescent="0.25">
      <c r="A41" s="26">
        <v>38</v>
      </c>
      <c r="B41" s="82" t="str">
        <f t="shared" si="2"/>
        <v/>
      </c>
      <c r="C41" s="102" t="str">
        <f t="shared" si="0"/>
        <v/>
      </c>
      <c r="D41" s="83" t="str">
        <f t="shared" si="21"/>
        <v/>
      </c>
      <c r="E41" s="84" t="str">
        <f t="shared" si="4"/>
        <v/>
      </c>
      <c r="F41" s="85" t="str">
        <f t="shared" si="5"/>
        <v/>
      </c>
      <c r="G41" s="86" t="str">
        <f t="shared" si="6"/>
        <v/>
      </c>
      <c r="H41" s="85" t="str">
        <f t="shared" si="7"/>
        <v/>
      </c>
      <c r="I41" s="84" t="str">
        <f t="shared" si="8"/>
        <v/>
      </c>
      <c r="J41" s="85" t="str">
        <f t="shared" si="9"/>
        <v/>
      </c>
      <c r="K41" s="84" t="str">
        <f t="shared" si="10"/>
        <v/>
      </c>
      <c r="L41" s="85" t="str">
        <f t="shared" si="11"/>
        <v/>
      </c>
      <c r="M41" s="87" t="str">
        <f t="shared" si="12"/>
        <v/>
      </c>
      <c r="N41" s="88" t="str">
        <f t="shared" si="13"/>
        <v/>
      </c>
      <c r="O41" s="89" t="str">
        <f t="shared" si="14"/>
        <v/>
      </c>
      <c r="P41" s="90"/>
      <c r="Q41" s="74"/>
      <c r="AD41" s="26">
        <v>40</v>
      </c>
      <c r="AE41" s="26"/>
      <c r="AF41" s="26" t="str">
        <f>IF(Kopā!F41=$R$3,Kopā!A41,"")</f>
        <v/>
      </c>
      <c r="AG41" s="26" t="str">
        <f>_xlfn.IFNA(VLOOKUP(AF41,Kopā!$A$4:$G$203,7,),"")</f>
        <v/>
      </c>
      <c r="AH41" s="26" t="str">
        <f t="shared" si="22"/>
        <v/>
      </c>
      <c r="AI41" s="26" t="e" cm="1">
        <f t="array" ref="AI41">IFERROR(SMALL(IF((COUNTIF($AI$3:AI40, $AH$4:$AH$203)=0)*ISNUMBER($AH$4:$AH$203), $AH$4:$AH$203, "A"), 1),INDEX($AH$4:$AH$203, MATCH(SMALL(IF(ISTEXT($AH$4:$AH$203)*(COUNTIF(AI$3:$AI40,$AH$4:$AH$203)=0), COUNTIF($AH$4:$AH$203, "&lt;"&amp;$AH$4:$AH$203), ""),1),IF(ISTEXT($AH$4:$AH$203), COUNTIF($AH$4:$AH$203, "&lt;"&amp;$AH$4:$AH$203), ""), 0)))</f>
        <v>#NUM!</v>
      </c>
      <c r="AJ41" s="26"/>
      <c r="AK41" s="26"/>
      <c r="AL41" s="26" t="str">
        <f t="shared" si="15"/>
        <v/>
      </c>
      <c r="AM41" s="26" t="str">
        <f t="shared" si="16"/>
        <v/>
      </c>
      <c r="AN41" s="26">
        <v>38</v>
      </c>
      <c r="AO41" s="67" t="str">
        <f t="shared" si="17"/>
        <v/>
      </c>
      <c r="AP41" s="26" t="str">
        <f>_xlfn.IFNA(VLOOKUP(AM41,Kopā!$A$4:$Q$203,2,),"")</f>
        <v/>
      </c>
      <c r="AQ41" s="68" t="str">
        <f>_xlfn.IFNA(VLOOKUP(AM41,Kopā!$A$4:$Q$203,3,),"")</f>
        <v/>
      </c>
      <c r="AR41" s="79" t="str">
        <f>_xlfn.IFNA(VLOOKUP(AM41,Kopā!$A$4:$Q$203,8,),"")</f>
        <v/>
      </c>
      <c r="AS41" s="80" t="str">
        <f>_xlfn.IFNA(VLOOKUP(AM41,Kopā!$A$4:$Q$203,9,),"")</f>
        <v/>
      </c>
      <c r="AT41" s="79" t="str">
        <f>_xlfn.IFNA(VLOOKUP(AM41,Kopā!$A$4:$Q$203,10,),"")</f>
        <v/>
      </c>
      <c r="AU41" s="80" t="str">
        <f>_xlfn.IFNA(VLOOKUP(AM41,Kopā!$A$4:$Q$203,11,),"")</f>
        <v/>
      </c>
      <c r="AV41" s="79" t="str">
        <f>_xlfn.IFNA(VLOOKUP(AM41,Kopā!$A$4:$Q$203,12,),"")</f>
        <v/>
      </c>
      <c r="AW41" s="80" t="str">
        <f>_xlfn.IFNA(VLOOKUP(AM41,Kopā!$A$4:$Q$203,13,),"")</f>
        <v/>
      </c>
      <c r="AX41" s="79" t="str">
        <f>_xlfn.IFNA(VLOOKUP(AM41,Kopā!$A$4:$Q$203,14,),"")</f>
        <v/>
      </c>
      <c r="AY41" s="80" t="str">
        <f>_xlfn.IFNA(VLOOKUP(AM41,Kopā!$A$4:$Q$203,15,),"")</f>
        <v/>
      </c>
      <c r="AZ41" s="81" t="str">
        <f>_xlfn.IFNA(VLOOKUP(AM41,Kopā!$A$4:$Q$203,16,),"")</f>
        <v/>
      </c>
      <c r="BA41" s="80" t="str">
        <f>_xlfn.IFNA(VLOOKUP(AM41,Kopā!$A$4:$Q$203,17,),"")</f>
        <v/>
      </c>
      <c r="BB41" s="26" t="str">
        <f t="shared" si="18"/>
        <v/>
      </c>
      <c r="BC41" s="26" t="str">
        <f t="shared" si="19"/>
        <v/>
      </c>
      <c r="BD41" s="69" t="str">
        <f t="shared" si="20"/>
        <v/>
      </c>
      <c r="BE41" s="26" t="e">
        <f>_xlfn.RANK.EQ(BB41,$BB$4:$BB$93,)+COUNTIF($BB$4:BB41,BB41)-1</f>
        <v>#VALUE!</v>
      </c>
    </row>
    <row r="42" spans="1:57" x14ac:dyDescent="0.25">
      <c r="A42" s="26">
        <v>39</v>
      </c>
      <c r="B42" s="17" t="str">
        <f t="shared" si="2"/>
        <v/>
      </c>
      <c r="C42" s="101" t="str">
        <f t="shared" si="0"/>
        <v/>
      </c>
      <c r="D42" s="28" t="str">
        <f t="shared" si="21"/>
        <v/>
      </c>
      <c r="E42" s="60" t="str">
        <f t="shared" si="4"/>
        <v/>
      </c>
      <c r="F42" s="61" t="str">
        <f t="shared" si="5"/>
        <v/>
      </c>
      <c r="G42" s="62" t="str">
        <f t="shared" si="6"/>
        <v/>
      </c>
      <c r="H42" s="61" t="str">
        <f t="shared" si="7"/>
        <v/>
      </c>
      <c r="I42" s="60" t="str">
        <f t="shared" si="8"/>
        <v/>
      </c>
      <c r="J42" s="61" t="str">
        <f t="shared" si="9"/>
        <v/>
      </c>
      <c r="K42" s="60" t="str">
        <f t="shared" si="10"/>
        <v/>
      </c>
      <c r="L42" s="61" t="str">
        <f t="shared" si="11"/>
        <v/>
      </c>
      <c r="M42" s="72" t="str">
        <f t="shared" si="12"/>
        <v/>
      </c>
      <c r="N42" s="73" t="str">
        <f t="shared" si="13"/>
        <v/>
      </c>
      <c r="O42" s="24" t="str">
        <f t="shared" si="14"/>
        <v/>
      </c>
      <c r="P42" s="18"/>
      <c r="Q42" s="74"/>
      <c r="AD42" s="26">
        <v>41</v>
      </c>
      <c r="AE42" s="26"/>
      <c r="AF42" s="26">
        <f>IF(Kopā!F42=$R$3,Kopā!A42,"")</f>
        <v>39</v>
      </c>
      <c r="AG42" s="26" t="str">
        <f>_xlfn.IFNA(VLOOKUP(AF42,Kopā!$A$4:$G$203,7,),"")</f>
        <v>E</v>
      </c>
      <c r="AH42" s="26" t="str">
        <f t="shared" si="22"/>
        <v/>
      </c>
      <c r="AI42" s="26" t="e" cm="1">
        <f t="array" ref="AI42">IFERROR(SMALL(IF((COUNTIF($AI$3:AI41, $AH$4:$AH$203)=0)*ISNUMBER($AH$4:$AH$203), $AH$4:$AH$203, "A"), 1),INDEX($AH$4:$AH$203, MATCH(SMALL(IF(ISTEXT($AH$4:$AH$203)*(COUNTIF(AI$3:$AI41,$AH$4:$AH$203)=0), COUNTIF($AH$4:$AH$203, "&lt;"&amp;$AH$4:$AH$203), ""),1),IF(ISTEXT($AH$4:$AH$203), COUNTIF($AH$4:$AH$203, "&lt;"&amp;$AH$4:$AH$203), ""), 0)))</f>
        <v>#NUM!</v>
      </c>
      <c r="AJ42" s="26"/>
      <c r="AK42" s="26"/>
      <c r="AL42" s="26" t="str">
        <f t="shared" si="15"/>
        <v/>
      </c>
      <c r="AM42" s="26" t="str">
        <f t="shared" si="16"/>
        <v/>
      </c>
      <c r="AN42" s="26">
        <v>39</v>
      </c>
      <c r="AO42" s="67" t="str">
        <f t="shared" si="17"/>
        <v/>
      </c>
      <c r="AP42" s="26" t="str">
        <f>_xlfn.IFNA(VLOOKUP(AM42,Kopā!$A$4:$Q$203,2,),"")</f>
        <v/>
      </c>
      <c r="AQ42" s="68" t="str">
        <f>_xlfn.IFNA(VLOOKUP(AM42,Kopā!$A$4:$Q$203,3,),"")</f>
        <v/>
      </c>
      <c r="AR42" s="79" t="str">
        <f>_xlfn.IFNA(VLOOKUP(AM42,Kopā!$A$4:$Q$203,8,),"")</f>
        <v/>
      </c>
      <c r="AS42" s="80" t="str">
        <f>_xlfn.IFNA(VLOOKUP(AM42,Kopā!$A$4:$Q$203,9,),"")</f>
        <v/>
      </c>
      <c r="AT42" s="79" t="str">
        <f>_xlfn.IFNA(VLOOKUP(AM42,Kopā!$A$4:$Q$203,10,),"")</f>
        <v/>
      </c>
      <c r="AU42" s="80" t="str">
        <f>_xlfn.IFNA(VLOOKUP(AM42,Kopā!$A$4:$Q$203,11,),"")</f>
        <v/>
      </c>
      <c r="AV42" s="79" t="str">
        <f>_xlfn.IFNA(VLOOKUP(AM42,Kopā!$A$4:$Q$203,12,),"")</f>
        <v/>
      </c>
      <c r="AW42" s="80" t="str">
        <f>_xlfn.IFNA(VLOOKUP(AM42,Kopā!$A$4:$Q$203,13,),"")</f>
        <v/>
      </c>
      <c r="AX42" s="79" t="str">
        <f>_xlfn.IFNA(VLOOKUP(AM42,Kopā!$A$4:$Q$203,14,),"")</f>
        <v/>
      </c>
      <c r="AY42" s="80" t="str">
        <f>_xlfn.IFNA(VLOOKUP(AM42,Kopā!$A$4:$Q$203,15,),"")</f>
        <v/>
      </c>
      <c r="AZ42" s="81" t="str">
        <f>_xlfn.IFNA(VLOOKUP(AM42,Kopā!$A$4:$Q$203,16,),"")</f>
        <v/>
      </c>
      <c r="BA42" s="80" t="str">
        <f>_xlfn.IFNA(VLOOKUP(AM42,Kopā!$A$4:$Q$203,17,),"")</f>
        <v/>
      </c>
      <c r="BB42" s="26" t="str">
        <f t="shared" si="18"/>
        <v/>
      </c>
      <c r="BC42" s="26" t="str">
        <f t="shared" si="19"/>
        <v/>
      </c>
      <c r="BD42" s="69" t="str">
        <f t="shared" si="20"/>
        <v/>
      </c>
      <c r="BE42" s="26" t="e">
        <f>_xlfn.RANK.EQ(BB42,$BB$4:$BB$93,)+COUNTIF($BB$4:BB42,BB42)-1</f>
        <v>#VALUE!</v>
      </c>
    </row>
    <row r="43" spans="1:57" x14ac:dyDescent="0.25">
      <c r="A43" s="26">
        <v>40</v>
      </c>
      <c r="B43" s="82" t="str">
        <f t="shared" si="2"/>
        <v/>
      </c>
      <c r="C43" s="102" t="str">
        <f t="shared" si="0"/>
        <v/>
      </c>
      <c r="D43" s="83" t="str">
        <f t="shared" si="21"/>
        <v/>
      </c>
      <c r="E43" s="84" t="str">
        <f t="shared" si="4"/>
        <v/>
      </c>
      <c r="F43" s="85" t="str">
        <f t="shared" si="5"/>
        <v/>
      </c>
      <c r="G43" s="86" t="str">
        <f t="shared" si="6"/>
        <v/>
      </c>
      <c r="H43" s="85" t="str">
        <f t="shared" si="7"/>
        <v/>
      </c>
      <c r="I43" s="84" t="str">
        <f t="shared" si="8"/>
        <v/>
      </c>
      <c r="J43" s="85" t="str">
        <f t="shared" si="9"/>
        <v/>
      </c>
      <c r="K43" s="84" t="str">
        <f t="shared" si="10"/>
        <v/>
      </c>
      <c r="L43" s="85" t="str">
        <f t="shared" si="11"/>
        <v/>
      </c>
      <c r="M43" s="87" t="str">
        <f t="shared" si="12"/>
        <v/>
      </c>
      <c r="N43" s="88" t="str">
        <f t="shared" si="13"/>
        <v/>
      </c>
      <c r="O43" s="89" t="str">
        <f t="shared" si="14"/>
        <v/>
      </c>
      <c r="P43" s="90"/>
      <c r="Q43" s="74"/>
      <c r="AD43" s="26">
        <v>42</v>
      </c>
      <c r="AE43" s="26"/>
      <c r="AF43" s="26">
        <f>IF(Kopā!F43=$R$3,Kopā!A43,"")</f>
        <v>40</v>
      </c>
      <c r="AG43" s="26" t="str">
        <f>_xlfn.IFNA(VLOOKUP(AF43,Kopā!$A$4:$G$203,7,),"")</f>
        <v>E</v>
      </c>
      <c r="AH43" s="26" t="str">
        <f t="shared" si="22"/>
        <v/>
      </c>
      <c r="AI43" s="26" t="e" cm="1">
        <f t="array" ref="AI43">IFERROR(SMALL(IF((COUNTIF($AI$3:AI42, $AH$4:$AH$203)=0)*ISNUMBER($AH$4:$AH$203), $AH$4:$AH$203, "A"), 1),INDEX($AH$4:$AH$203, MATCH(SMALL(IF(ISTEXT($AH$4:$AH$203)*(COUNTIF(AI$3:$AI42,$AH$4:$AH$203)=0), COUNTIF($AH$4:$AH$203, "&lt;"&amp;$AH$4:$AH$203), ""),1),IF(ISTEXT($AH$4:$AH$203), COUNTIF($AH$4:$AH$203, "&lt;"&amp;$AH$4:$AH$203), ""), 0)))</f>
        <v>#NUM!</v>
      </c>
      <c r="AJ43" s="26"/>
      <c r="AK43" s="26"/>
      <c r="AL43" s="26" t="str">
        <f t="shared" si="15"/>
        <v/>
      </c>
      <c r="AM43" s="26" t="str">
        <f t="shared" si="16"/>
        <v/>
      </c>
      <c r="AN43" s="26">
        <v>40</v>
      </c>
      <c r="AO43" s="67" t="str">
        <f t="shared" si="17"/>
        <v/>
      </c>
      <c r="AP43" s="26" t="str">
        <f>_xlfn.IFNA(VLOOKUP(AM43,Kopā!$A$4:$Q$203,2,),"")</f>
        <v/>
      </c>
      <c r="AQ43" s="68" t="str">
        <f>_xlfn.IFNA(VLOOKUP(AM43,Kopā!$A$4:$Q$203,3,),"")</f>
        <v/>
      </c>
      <c r="AR43" s="79" t="str">
        <f>_xlfn.IFNA(VLOOKUP(AM43,Kopā!$A$4:$Q$203,8,),"")</f>
        <v/>
      </c>
      <c r="AS43" s="80" t="str">
        <f>_xlfn.IFNA(VLOOKUP(AM43,Kopā!$A$4:$Q$203,9,),"")</f>
        <v/>
      </c>
      <c r="AT43" s="79" t="str">
        <f>_xlfn.IFNA(VLOOKUP(AM43,Kopā!$A$4:$Q$203,10,),"")</f>
        <v/>
      </c>
      <c r="AU43" s="80" t="str">
        <f>_xlfn.IFNA(VLOOKUP(AM43,Kopā!$A$4:$Q$203,11,),"")</f>
        <v/>
      </c>
      <c r="AV43" s="79" t="str">
        <f>_xlfn.IFNA(VLOOKUP(AM43,Kopā!$A$4:$Q$203,12,),"")</f>
        <v/>
      </c>
      <c r="AW43" s="80" t="str">
        <f>_xlfn.IFNA(VLOOKUP(AM43,Kopā!$A$4:$Q$203,13,),"")</f>
        <v/>
      </c>
      <c r="AX43" s="79" t="str">
        <f>_xlfn.IFNA(VLOOKUP(AM43,Kopā!$A$4:$Q$203,14,),"")</f>
        <v/>
      </c>
      <c r="AY43" s="80" t="str">
        <f>_xlfn.IFNA(VLOOKUP(AM43,Kopā!$A$4:$Q$203,15,),"")</f>
        <v/>
      </c>
      <c r="AZ43" s="81" t="str">
        <f>_xlfn.IFNA(VLOOKUP(AM43,Kopā!$A$4:$Q$203,16,),"")</f>
        <v/>
      </c>
      <c r="BA43" s="80" t="str">
        <f>_xlfn.IFNA(VLOOKUP(AM43,Kopā!$A$4:$Q$203,17,),"")</f>
        <v/>
      </c>
      <c r="BB43" s="26" t="str">
        <f t="shared" si="18"/>
        <v/>
      </c>
      <c r="BC43" s="26" t="str">
        <f t="shared" si="19"/>
        <v/>
      </c>
      <c r="BD43" s="69" t="str">
        <f t="shared" si="20"/>
        <v/>
      </c>
      <c r="BE43" s="26" t="e">
        <f>_xlfn.RANK.EQ(BB43,$BB$4:$BB$93,)+COUNTIF($BB$4:BB43,BB43)-1</f>
        <v>#VALUE!</v>
      </c>
    </row>
    <row r="44" spans="1:57" x14ac:dyDescent="0.25">
      <c r="A44" s="26">
        <v>41</v>
      </c>
      <c r="B44" s="17" t="str">
        <f t="shared" si="2"/>
        <v/>
      </c>
      <c r="C44" s="101" t="str">
        <f t="shared" si="0"/>
        <v/>
      </c>
      <c r="D44" s="28" t="str">
        <f t="shared" si="21"/>
        <v/>
      </c>
      <c r="E44" s="60" t="str">
        <f t="shared" si="4"/>
        <v/>
      </c>
      <c r="F44" s="61" t="str">
        <f t="shared" si="5"/>
        <v/>
      </c>
      <c r="G44" s="62" t="str">
        <f t="shared" si="6"/>
        <v/>
      </c>
      <c r="H44" s="61" t="str">
        <f t="shared" si="7"/>
        <v/>
      </c>
      <c r="I44" s="60" t="str">
        <f t="shared" si="8"/>
        <v/>
      </c>
      <c r="J44" s="61" t="str">
        <f t="shared" si="9"/>
        <v/>
      </c>
      <c r="K44" s="60" t="str">
        <f t="shared" si="10"/>
        <v/>
      </c>
      <c r="L44" s="61" t="str">
        <f t="shared" si="11"/>
        <v/>
      </c>
      <c r="M44" s="72" t="str">
        <f t="shared" si="12"/>
        <v/>
      </c>
      <c r="N44" s="73" t="str">
        <f t="shared" si="13"/>
        <v/>
      </c>
      <c r="O44" s="24" t="str">
        <f t="shared" si="14"/>
        <v/>
      </c>
      <c r="P44" s="18"/>
      <c r="Q44" s="74"/>
      <c r="AD44" s="26">
        <v>43</v>
      </c>
      <c r="AE44" s="26"/>
      <c r="AF44" s="26" t="str">
        <f>IF(Kopā!F44=$R$3,Kopā!A44,"")</f>
        <v/>
      </c>
      <c r="AG44" s="26" t="str">
        <f>_xlfn.IFNA(VLOOKUP(AF44,Kopā!$A$4:$G$203,7,),"")</f>
        <v/>
      </c>
      <c r="AH44" s="26" t="str">
        <f t="shared" si="22"/>
        <v/>
      </c>
      <c r="AI44" s="26" t="e" cm="1">
        <f t="array" ref="AI44">IFERROR(SMALL(IF((COUNTIF($AI$3:AI43, $AH$4:$AH$203)=0)*ISNUMBER($AH$4:$AH$203), $AH$4:$AH$203, "A"), 1),INDEX($AH$4:$AH$203, MATCH(SMALL(IF(ISTEXT($AH$4:$AH$203)*(COUNTIF(AI$3:$AI43,$AH$4:$AH$203)=0), COUNTIF($AH$4:$AH$203, "&lt;"&amp;$AH$4:$AH$203), ""),1),IF(ISTEXT($AH$4:$AH$203), COUNTIF($AH$4:$AH$203, "&lt;"&amp;$AH$4:$AH$203), ""), 0)))</f>
        <v>#NUM!</v>
      </c>
      <c r="AJ44" s="26"/>
      <c r="AK44" s="26"/>
      <c r="AL44" s="26" t="str">
        <f t="shared" si="15"/>
        <v/>
      </c>
      <c r="AM44" s="26" t="str">
        <f t="shared" si="16"/>
        <v/>
      </c>
      <c r="AN44" s="26">
        <v>41</v>
      </c>
      <c r="AO44" s="67" t="str">
        <f t="shared" si="17"/>
        <v/>
      </c>
      <c r="AP44" s="26" t="str">
        <f>_xlfn.IFNA(VLOOKUP(AM44,Kopā!$A$4:$Q$203,2,),"")</f>
        <v/>
      </c>
      <c r="AQ44" s="68" t="str">
        <f>_xlfn.IFNA(VLOOKUP(AM44,Kopā!$A$4:$Q$203,3,),"")</f>
        <v/>
      </c>
      <c r="AR44" s="79" t="str">
        <f>_xlfn.IFNA(VLOOKUP(AM44,Kopā!$A$4:$Q$203,8,),"")</f>
        <v/>
      </c>
      <c r="AS44" s="80" t="str">
        <f>_xlfn.IFNA(VLOOKUP(AM44,Kopā!$A$4:$Q$203,9,),"")</f>
        <v/>
      </c>
      <c r="AT44" s="79" t="str">
        <f>_xlfn.IFNA(VLOOKUP(AM44,Kopā!$A$4:$Q$203,10,),"")</f>
        <v/>
      </c>
      <c r="AU44" s="80" t="str">
        <f>_xlfn.IFNA(VLOOKUP(AM44,Kopā!$A$4:$Q$203,11,),"")</f>
        <v/>
      </c>
      <c r="AV44" s="79" t="str">
        <f>_xlfn.IFNA(VLOOKUP(AM44,Kopā!$A$4:$Q$203,12,),"")</f>
        <v/>
      </c>
      <c r="AW44" s="80" t="str">
        <f>_xlfn.IFNA(VLOOKUP(AM44,Kopā!$A$4:$Q$203,13,),"")</f>
        <v/>
      </c>
      <c r="AX44" s="79" t="str">
        <f>_xlfn.IFNA(VLOOKUP(AM44,Kopā!$A$4:$Q$203,14,),"")</f>
        <v/>
      </c>
      <c r="AY44" s="80" t="str">
        <f>_xlfn.IFNA(VLOOKUP(AM44,Kopā!$A$4:$Q$203,15,),"")</f>
        <v/>
      </c>
      <c r="AZ44" s="81" t="str">
        <f>_xlfn.IFNA(VLOOKUP(AM44,Kopā!$A$4:$Q$203,16,),"")</f>
        <v/>
      </c>
      <c r="BA44" s="80" t="str">
        <f>_xlfn.IFNA(VLOOKUP(AM44,Kopā!$A$4:$Q$203,17,),"")</f>
        <v/>
      </c>
      <c r="BB44" s="26" t="str">
        <f t="shared" si="18"/>
        <v/>
      </c>
      <c r="BC44" s="26" t="str">
        <f t="shared" si="19"/>
        <v/>
      </c>
      <c r="BD44" s="69" t="str">
        <f t="shared" si="20"/>
        <v/>
      </c>
      <c r="BE44" s="26" t="e">
        <f>_xlfn.RANK.EQ(BB44,$BB$4:$BB$93,)+COUNTIF($BB$4:BB44,BB44)-1</f>
        <v>#VALUE!</v>
      </c>
    </row>
    <row r="45" spans="1:57" x14ac:dyDescent="0.25">
      <c r="A45" s="26">
        <v>42</v>
      </c>
      <c r="B45" s="82" t="str">
        <f t="shared" si="2"/>
        <v/>
      </c>
      <c r="C45" s="102" t="str">
        <f t="shared" si="0"/>
        <v/>
      </c>
      <c r="D45" s="83" t="str">
        <f t="shared" si="21"/>
        <v/>
      </c>
      <c r="E45" s="84" t="str">
        <f t="shared" si="4"/>
        <v/>
      </c>
      <c r="F45" s="85" t="str">
        <f t="shared" si="5"/>
        <v/>
      </c>
      <c r="G45" s="86" t="str">
        <f t="shared" si="6"/>
        <v/>
      </c>
      <c r="H45" s="85" t="str">
        <f t="shared" si="7"/>
        <v/>
      </c>
      <c r="I45" s="84" t="str">
        <f t="shared" si="8"/>
        <v/>
      </c>
      <c r="J45" s="85" t="str">
        <f t="shared" si="9"/>
        <v/>
      </c>
      <c r="K45" s="84" t="str">
        <f t="shared" si="10"/>
        <v/>
      </c>
      <c r="L45" s="85" t="str">
        <f t="shared" si="11"/>
        <v/>
      </c>
      <c r="M45" s="87" t="str">
        <f t="shared" si="12"/>
        <v/>
      </c>
      <c r="N45" s="88" t="str">
        <f t="shared" si="13"/>
        <v/>
      </c>
      <c r="O45" s="89" t="str">
        <f t="shared" si="14"/>
        <v/>
      </c>
      <c r="P45" s="90"/>
      <c r="Q45" s="74"/>
      <c r="AD45" s="26">
        <v>44</v>
      </c>
      <c r="AE45" s="26"/>
      <c r="AF45" s="26">
        <f>IF(Kopā!F45=$R$3,Kopā!A45,"")</f>
        <v>42</v>
      </c>
      <c r="AG45" s="26" t="str">
        <f>_xlfn.IFNA(VLOOKUP(AF45,Kopā!$A$4:$G$203,7,),"")</f>
        <v>H</v>
      </c>
      <c r="AH45" s="26" t="str">
        <f t="shared" si="22"/>
        <v/>
      </c>
      <c r="AI45" s="26" t="e" cm="1">
        <f t="array" ref="AI45">IFERROR(SMALL(IF((COUNTIF($AI$3:AI44, $AH$4:$AH$203)=0)*ISNUMBER($AH$4:$AH$203), $AH$4:$AH$203, "A"), 1),INDEX($AH$4:$AH$203, MATCH(SMALL(IF(ISTEXT($AH$4:$AH$203)*(COUNTIF(AI$3:$AI44,$AH$4:$AH$203)=0), COUNTIF($AH$4:$AH$203, "&lt;"&amp;$AH$4:$AH$203), ""),1),IF(ISTEXT($AH$4:$AH$203), COUNTIF($AH$4:$AH$203, "&lt;"&amp;$AH$4:$AH$203), ""), 0)))</f>
        <v>#NUM!</v>
      </c>
      <c r="AJ45" s="26"/>
      <c r="AK45" s="26"/>
      <c r="AL45" s="26" t="str">
        <f t="shared" si="15"/>
        <v/>
      </c>
      <c r="AM45" s="26" t="str">
        <f t="shared" si="16"/>
        <v/>
      </c>
      <c r="AN45" s="26">
        <v>42</v>
      </c>
      <c r="AO45" s="67" t="str">
        <f t="shared" si="17"/>
        <v/>
      </c>
      <c r="AP45" s="26" t="str">
        <f>_xlfn.IFNA(VLOOKUP(AM45,Kopā!$A$4:$Q$203,2,),"")</f>
        <v/>
      </c>
      <c r="AQ45" s="68" t="str">
        <f>_xlfn.IFNA(VLOOKUP(AM45,Kopā!$A$4:$Q$203,3,),"")</f>
        <v/>
      </c>
      <c r="AR45" s="79" t="str">
        <f>_xlfn.IFNA(VLOOKUP(AM45,Kopā!$A$4:$Q$203,8,),"")</f>
        <v/>
      </c>
      <c r="AS45" s="80" t="str">
        <f>_xlfn.IFNA(VLOOKUP(AM45,Kopā!$A$4:$Q$203,9,),"")</f>
        <v/>
      </c>
      <c r="AT45" s="79" t="str">
        <f>_xlfn.IFNA(VLOOKUP(AM45,Kopā!$A$4:$Q$203,10,),"")</f>
        <v/>
      </c>
      <c r="AU45" s="80" t="str">
        <f>_xlfn.IFNA(VLOOKUP(AM45,Kopā!$A$4:$Q$203,11,),"")</f>
        <v/>
      </c>
      <c r="AV45" s="79" t="str">
        <f>_xlfn.IFNA(VLOOKUP(AM45,Kopā!$A$4:$Q$203,12,),"")</f>
        <v/>
      </c>
      <c r="AW45" s="80" t="str">
        <f>_xlfn.IFNA(VLOOKUP(AM45,Kopā!$A$4:$Q$203,13,),"")</f>
        <v/>
      </c>
      <c r="AX45" s="79" t="str">
        <f>_xlfn.IFNA(VLOOKUP(AM45,Kopā!$A$4:$Q$203,14,),"")</f>
        <v/>
      </c>
      <c r="AY45" s="80" t="str">
        <f>_xlfn.IFNA(VLOOKUP(AM45,Kopā!$A$4:$Q$203,15,),"")</f>
        <v/>
      </c>
      <c r="AZ45" s="81" t="str">
        <f>_xlfn.IFNA(VLOOKUP(AM45,Kopā!$A$4:$Q$203,16,),"")</f>
        <v/>
      </c>
      <c r="BA45" s="80" t="str">
        <f>_xlfn.IFNA(VLOOKUP(AM45,Kopā!$A$4:$Q$203,17,),"")</f>
        <v/>
      </c>
      <c r="BB45" s="26" t="str">
        <f t="shared" si="18"/>
        <v/>
      </c>
      <c r="BC45" s="26" t="str">
        <f t="shared" si="19"/>
        <v/>
      </c>
      <c r="BD45" s="69" t="str">
        <f t="shared" si="20"/>
        <v/>
      </c>
      <c r="BE45" s="26" t="e">
        <f>_xlfn.RANK.EQ(BB45,$BB$4:$BB$93,)+COUNTIF($BB$4:BB45,BB45)-1</f>
        <v>#VALUE!</v>
      </c>
    </row>
    <row r="46" spans="1:57" x14ac:dyDescent="0.25">
      <c r="A46" s="26">
        <v>43</v>
      </c>
      <c r="B46" s="17" t="str">
        <f t="shared" si="2"/>
        <v/>
      </c>
      <c r="C46" s="101" t="str">
        <f t="shared" si="0"/>
        <v/>
      </c>
      <c r="D46" s="28" t="str">
        <f t="shared" si="21"/>
        <v/>
      </c>
      <c r="E46" s="60" t="str">
        <f t="shared" si="4"/>
        <v/>
      </c>
      <c r="F46" s="61" t="str">
        <f t="shared" si="5"/>
        <v/>
      </c>
      <c r="G46" s="62" t="str">
        <f t="shared" si="6"/>
        <v/>
      </c>
      <c r="H46" s="61" t="str">
        <f t="shared" si="7"/>
        <v/>
      </c>
      <c r="I46" s="60" t="str">
        <f t="shared" si="8"/>
        <v/>
      </c>
      <c r="J46" s="61" t="str">
        <f t="shared" si="9"/>
        <v/>
      </c>
      <c r="K46" s="60" t="str">
        <f t="shared" si="10"/>
        <v/>
      </c>
      <c r="L46" s="61" t="str">
        <f t="shared" si="11"/>
        <v/>
      </c>
      <c r="M46" s="72" t="str">
        <f t="shared" si="12"/>
        <v/>
      </c>
      <c r="N46" s="73" t="str">
        <f t="shared" si="13"/>
        <v/>
      </c>
      <c r="O46" s="24" t="str">
        <f t="shared" si="14"/>
        <v/>
      </c>
      <c r="P46" s="18"/>
      <c r="Q46" s="74"/>
      <c r="AD46" s="26">
        <v>45</v>
      </c>
      <c r="AE46" s="26"/>
      <c r="AF46" s="26" t="str">
        <f>IF(Kopā!F46=$R$3,Kopā!A46,"")</f>
        <v/>
      </c>
      <c r="AG46" s="26" t="str">
        <f>_xlfn.IFNA(VLOOKUP(AF46,Kopā!$A$4:$G$203,7,),"")</f>
        <v/>
      </c>
      <c r="AH46" s="26" t="str">
        <f t="shared" si="22"/>
        <v/>
      </c>
      <c r="AI46" s="26" t="e" cm="1">
        <f t="array" ref="AI46">IFERROR(SMALL(IF((COUNTIF($AI$3:AI45, $AH$4:$AH$203)=0)*ISNUMBER($AH$4:$AH$203), $AH$4:$AH$203, "A"), 1),INDEX($AH$4:$AH$203, MATCH(SMALL(IF(ISTEXT($AH$4:$AH$203)*(COUNTIF(AI$3:$AI45,$AH$4:$AH$203)=0), COUNTIF($AH$4:$AH$203, "&lt;"&amp;$AH$4:$AH$203), ""),1),IF(ISTEXT($AH$4:$AH$203), COUNTIF($AH$4:$AH$203, "&lt;"&amp;$AH$4:$AH$203), ""), 0)))</f>
        <v>#NUM!</v>
      </c>
      <c r="AJ46" s="26"/>
      <c r="AK46" s="26"/>
      <c r="AL46" s="26" t="str">
        <f t="shared" si="15"/>
        <v/>
      </c>
      <c r="AM46" s="26" t="str">
        <f t="shared" si="16"/>
        <v/>
      </c>
      <c r="AN46" s="26">
        <v>43</v>
      </c>
      <c r="AO46" s="67" t="str">
        <f t="shared" si="17"/>
        <v/>
      </c>
      <c r="AP46" s="26" t="str">
        <f>_xlfn.IFNA(VLOOKUP(AM46,Kopā!$A$4:$Q$203,2,),"")</f>
        <v/>
      </c>
      <c r="AQ46" s="68" t="str">
        <f>_xlfn.IFNA(VLOOKUP(AM46,Kopā!$A$4:$Q$203,3,),"")</f>
        <v/>
      </c>
      <c r="AR46" s="79" t="str">
        <f>_xlfn.IFNA(VLOOKUP(AM46,Kopā!$A$4:$Q$203,8,),"")</f>
        <v/>
      </c>
      <c r="AS46" s="80" t="str">
        <f>_xlfn.IFNA(VLOOKUP(AM46,Kopā!$A$4:$Q$203,9,),"")</f>
        <v/>
      </c>
      <c r="AT46" s="79" t="str">
        <f>_xlfn.IFNA(VLOOKUP(AM46,Kopā!$A$4:$Q$203,10,),"")</f>
        <v/>
      </c>
      <c r="AU46" s="80" t="str">
        <f>_xlfn.IFNA(VLOOKUP(AM46,Kopā!$A$4:$Q$203,11,),"")</f>
        <v/>
      </c>
      <c r="AV46" s="79" t="str">
        <f>_xlfn.IFNA(VLOOKUP(AM46,Kopā!$A$4:$Q$203,12,),"")</f>
        <v/>
      </c>
      <c r="AW46" s="80" t="str">
        <f>_xlfn.IFNA(VLOOKUP(AM46,Kopā!$A$4:$Q$203,13,),"")</f>
        <v/>
      </c>
      <c r="AX46" s="79" t="str">
        <f>_xlfn.IFNA(VLOOKUP(AM46,Kopā!$A$4:$Q$203,14,),"")</f>
        <v/>
      </c>
      <c r="AY46" s="80" t="str">
        <f>_xlfn.IFNA(VLOOKUP(AM46,Kopā!$A$4:$Q$203,15,),"")</f>
        <v/>
      </c>
      <c r="AZ46" s="81" t="str">
        <f>_xlfn.IFNA(VLOOKUP(AM46,Kopā!$A$4:$Q$203,16,),"")</f>
        <v/>
      </c>
      <c r="BA46" s="80" t="str">
        <f>_xlfn.IFNA(VLOOKUP(AM46,Kopā!$A$4:$Q$203,17,),"")</f>
        <v/>
      </c>
      <c r="BB46" s="26" t="str">
        <f t="shared" si="18"/>
        <v/>
      </c>
      <c r="BC46" s="26" t="str">
        <f t="shared" si="19"/>
        <v/>
      </c>
      <c r="BD46" s="69" t="str">
        <f t="shared" si="20"/>
        <v/>
      </c>
      <c r="BE46" s="26" t="e">
        <f>_xlfn.RANK.EQ(BB46,$BB$4:$BB$93,)+COUNTIF($BB$4:BB46,BB46)-1</f>
        <v>#VALUE!</v>
      </c>
    </row>
    <row r="47" spans="1:57" x14ac:dyDescent="0.25">
      <c r="A47" s="26">
        <v>44</v>
      </c>
      <c r="B47" s="82" t="str">
        <f t="shared" si="2"/>
        <v/>
      </c>
      <c r="C47" s="102" t="str">
        <f t="shared" si="0"/>
        <v/>
      </c>
      <c r="D47" s="83" t="str">
        <f t="shared" si="21"/>
        <v/>
      </c>
      <c r="E47" s="84" t="str">
        <f t="shared" si="4"/>
        <v/>
      </c>
      <c r="F47" s="85" t="str">
        <f t="shared" si="5"/>
        <v/>
      </c>
      <c r="G47" s="86" t="str">
        <f t="shared" si="6"/>
        <v/>
      </c>
      <c r="H47" s="85" t="str">
        <f t="shared" si="7"/>
        <v/>
      </c>
      <c r="I47" s="84" t="str">
        <f t="shared" si="8"/>
        <v/>
      </c>
      <c r="J47" s="85" t="str">
        <f t="shared" si="9"/>
        <v/>
      </c>
      <c r="K47" s="84" t="str">
        <f t="shared" si="10"/>
        <v/>
      </c>
      <c r="L47" s="85" t="str">
        <f t="shared" si="11"/>
        <v/>
      </c>
      <c r="M47" s="87" t="str">
        <f t="shared" si="12"/>
        <v/>
      </c>
      <c r="N47" s="88" t="str">
        <f t="shared" si="13"/>
        <v/>
      </c>
      <c r="O47" s="89" t="str">
        <f t="shared" si="14"/>
        <v/>
      </c>
      <c r="P47" s="90"/>
      <c r="Q47" s="74"/>
      <c r="AD47" s="26">
        <v>46</v>
      </c>
      <c r="AE47" s="26"/>
      <c r="AF47" s="26" t="str">
        <f>IF(Kopā!F47=$R$3,Kopā!A47,"")</f>
        <v/>
      </c>
      <c r="AG47" s="26" t="str">
        <f>_xlfn.IFNA(VLOOKUP(AF47,Kopā!$A$4:$G$203,7,),"")</f>
        <v/>
      </c>
      <c r="AH47" s="26" t="str">
        <f t="shared" si="22"/>
        <v/>
      </c>
      <c r="AI47" s="26" t="e" cm="1">
        <f t="array" ref="AI47">IFERROR(SMALL(IF((COUNTIF($AI$3:AI46, $AH$4:$AH$203)=0)*ISNUMBER($AH$4:$AH$203), $AH$4:$AH$203, "A"), 1),INDEX($AH$4:$AH$203, MATCH(SMALL(IF(ISTEXT($AH$4:$AH$203)*(COUNTIF(AI$3:$AI46,$AH$4:$AH$203)=0), COUNTIF($AH$4:$AH$203, "&lt;"&amp;$AH$4:$AH$203), ""),1),IF(ISTEXT($AH$4:$AH$203), COUNTIF($AH$4:$AH$203, "&lt;"&amp;$AH$4:$AH$203), ""), 0)))</f>
        <v>#NUM!</v>
      </c>
      <c r="AJ47" s="26"/>
      <c r="AK47" s="26"/>
      <c r="AL47" s="26" t="str">
        <f t="shared" si="15"/>
        <v/>
      </c>
      <c r="AM47" s="26" t="str">
        <f t="shared" si="16"/>
        <v/>
      </c>
      <c r="AN47" s="26">
        <v>44</v>
      </c>
      <c r="AO47" s="67" t="str">
        <f t="shared" si="17"/>
        <v/>
      </c>
      <c r="AP47" s="26" t="str">
        <f>_xlfn.IFNA(VLOOKUP(AM47,Kopā!$A$4:$Q$203,2,),"")</f>
        <v/>
      </c>
      <c r="AQ47" s="68" t="str">
        <f>_xlfn.IFNA(VLOOKUP(AM47,Kopā!$A$4:$Q$203,3,),"")</f>
        <v/>
      </c>
      <c r="AR47" s="79" t="str">
        <f>_xlfn.IFNA(VLOOKUP(AM47,Kopā!$A$4:$Q$203,8,),"")</f>
        <v/>
      </c>
      <c r="AS47" s="80" t="str">
        <f>_xlfn.IFNA(VLOOKUP(AM47,Kopā!$A$4:$Q$203,9,),"")</f>
        <v/>
      </c>
      <c r="AT47" s="79" t="str">
        <f>_xlfn.IFNA(VLOOKUP(AM47,Kopā!$A$4:$Q$203,10,),"")</f>
        <v/>
      </c>
      <c r="AU47" s="80" t="str">
        <f>_xlfn.IFNA(VLOOKUP(AM47,Kopā!$A$4:$Q$203,11,),"")</f>
        <v/>
      </c>
      <c r="AV47" s="79" t="str">
        <f>_xlfn.IFNA(VLOOKUP(AM47,Kopā!$A$4:$Q$203,12,),"")</f>
        <v/>
      </c>
      <c r="AW47" s="80" t="str">
        <f>_xlfn.IFNA(VLOOKUP(AM47,Kopā!$A$4:$Q$203,13,),"")</f>
        <v/>
      </c>
      <c r="AX47" s="79" t="str">
        <f>_xlfn.IFNA(VLOOKUP(AM47,Kopā!$A$4:$Q$203,14,),"")</f>
        <v/>
      </c>
      <c r="AY47" s="80" t="str">
        <f>_xlfn.IFNA(VLOOKUP(AM47,Kopā!$A$4:$Q$203,15,),"")</f>
        <v/>
      </c>
      <c r="AZ47" s="81" t="str">
        <f>_xlfn.IFNA(VLOOKUP(AM47,Kopā!$A$4:$Q$203,16,),"")</f>
        <v/>
      </c>
      <c r="BA47" s="80" t="str">
        <f>_xlfn.IFNA(VLOOKUP(AM47,Kopā!$A$4:$Q$203,17,),"")</f>
        <v/>
      </c>
      <c r="BB47" s="26" t="str">
        <f t="shared" si="18"/>
        <v/>
      </c>
      <c r="BC47" s="26" t="str">
        <f t="shared" si="19"/>
        <v/>
      </c>
      <c r="BD47" s="69" t="str">
        <f t="shared" si="20"/>
        <v/>
      </c>
      <c r="BE47" s="26" t="e">
        <f>_xlfn.RANK.EQ(BB47,$BB$4:$BB$93,)+COUNTIF($BB$4:BB47,BB47)-1</f>
        <v>#VALUE!</v>
      </c>
    </row>
    <row r="48" spans="1:57" x14ac:dyDescent="0.25">
      <c r="A48" s="26">
        <v>45</v>
      </c>
      <c r="B48" s="17" t="str">
        <f t="shared" si="2"/>
        <v/>
      </c>
      <c r="C48" s="101" t="str">
        <f t="shared" si="0"/>
        <v/>
      </c>
      <c r="D48" s="28" t="str">
        <f t="shared" si="21"/>
        <v/>
      </c>
      <c r="E48" s="60" t="str">
        <f t="shared" si="4"/>
        <v/>
      </c>
      <c r="F48" s="61" t="str">
        <f t="shared" si="5"/>
        <v/>
      </c>
      <c r="G48" s="62" t="str">
        <f t="shared" si="6"/>
        <v/>
      </c>
      <c r="H48" s="61" t="str">
        <f t="shared" si="7"/>
        <v/>
      </c>
      <c r="I48" s="60" t="str">
        <f t="shared" si="8"/>
        <v/>
      </c>
      <c r="J48" s="61" t="str">
        <f t="shared" si="9"/>
        <v/>
      </c>
      <c r="K48" s="60" t="str">
        <f t="shared" si="10"/>
        <v/>
      </c>
      <c r="L48" s="61" t="str">
        <f t="shared" si="11"/>
        <v/>
      </c>
      <c r="M48" s="72" t="str">
        <f t="shared" si="12"/>
        <v/>
      </c>
      <c r="N48" s="73" t="str">
        <f t="shared" si="13"/>
        <v/>
      </c>
      <c r="O48" s="24" t="str">
        <f t="shared" si="14"/>
        <v/>
      </c>
      <c r="P48" s="18"/>
      <c r="Q48" s="74"/>
      <c r="AD48" s="26">
        <v>47</v>
      </c>
      <c r="AE48" s="26"/>
      <c r="AF48" s="26">
        <f>IF(Kopā!F48=$R$3,Kopā!A48,"")</f>
        <v>45</v>
      </c>
      <c r="AG48" s="26" t="str">
        <f>_xlfn.IFNA(VLOOKUP(AF48,Kopā!$A$4:$G$203,7,),"")</f>
        <v>E</v>
      </c>
      <c r="AH48" s="26" t="str">
        <f t="shared" si="22"/>
        <v/>
      </c>
      <c r="AI48" s="26" t="e" cm="1">
        <f t="array" ref="AI48">IFERROR(SMALL(IF((COUNTIF($AI$3:AI47, $AH$4:$AH$203)=0)*ISNUMBER($AH$4:$AH$203), $AH$4:$AH$203, "A"), 1),INDEX($AH$4:$AH$203, MATCH(SMALL(IF(ISTEXT($AH$4:$AH$203)*(COUNTIF(AI$3:$AI47,$AH$4:$AH$203)=0), COUNTIF($AH$4:$AH$203, "&lt;"&amp;$AH$4:$AH$203), ""),1),IF(ISTEXT($AH$4:$AH$203), COUNTIF($AH$4:$AH$203, "&lt;"&amp;$AH$4:$AH$203), ""), 0)))</f>
        <v>#NUM!</v>
      </c>
      <c r="AJ48" s="26"/>
      <c r="AK48" s="26"/>
      <c r="AL48" s="26" t="str">
        <f t="shared" si="15"/>
        <v/>
      </c>
      <c r="AM48" s="26" t="str">
        <f t="shared" si="16"/>
        <v/>
      </c>
      <c r="AN48" s="26">
        <v>45</v>
      </c>
      <c r="AO48" s="67" t="str">
        <f t="shared" si="17"/>
        <v/>
      </c>
      <c r="AP48" s="26" t="str">
        <f>_xlfn.IFNA(VLOOKUP(AM48,Kopā!$A$4:$Q$203,2,),"")</f>
        <v/>
      </c>
      <c r="AQ48" s="68" t="str">
        <f>_xlfn.IFNA(VLOOKUP(AM48,Kopā!$A$4:$Q$203,3,),"")</f>
        <v/>
      </c>
      <c r="AR48" s="79" t="str">
        <f>_xlfn.IFNA(VLOOKUP(AM48,Kopā!$A$4:$Q$203,8,),"")</f>
        <v/>
      </c>
      <c r="AS48" s="80" t="str">
        <f>_xlfn.IFNA(VLOOKUP(AM48,Kopā!$A$4:$Q$203,9,),"")</f>
        <v/>
      </c>
      <c r="AT48" s="79" t="str">
        <f>_xlfn.IFNA(VLOOKUP(AM48,Kopā!$A$4:$Q$203,10,),"")</f>
        <v/>
      </c>
      <c r="AU48" s="80" t="str">
        <f>_xlfn.IFNA(VLOOKUP(AM48,Kopā!$A$4:$Q$203,11,),"")</f>
        <v/>
      </c>
      <c r="AV48" s="79" t="str">
        <f>_xlfn.IFNA(VLOOKUP(AM48,Kopā!$A$4:$Q$203,12,),"")</f>
        <v/>
      </c>
      <c r="AW48" s="80" t="str">
        <f>_xlfn.IFNA(VLOOKUP(AM48,Kopā!$A$4:$Q$203,13,),"")</f>
        <v/>
      </c>
      <c r="AX48" s="79" t="str">
        <f>_xlfn.IFNA(VLOOKUP(AM48,Kopā!$A$4:$Q$203,14,),"")</f>
        <v/>
      </c>
      <c r="AY48" s="80" t="str">
        <f>_xlfn.IFNA(VLOOKUP(AM48,Kopā!$A$4:$Q$203,15,),"")</f>
        <v/>
      </c>
      <c r="AZ48" s="81" t="str">
        <f>_xlfn.IFNA(VLOOKUP(AM48,Kopā!$A$4:$Q$203,16,),"")</f>
        <v/>
      </c>
      <c r="BA48" s="80" t="str">
        <f>_xlfn.IFNA(VLOOKUP(AM48,Kopā!$A$4:$Q$203,17,),"")</f>
        <v/>
      </c>
      <c r="BB48" s="26" t="str">
        <f t="shared" si="18"/>
        <v/>
      </c>
      <c r="BC48" s="26" t="str">
        <f t="shared" si="19"/>
        <v/>
      </c>
      <c r="BD48" s="69" t="str">
        <f t="shared" si="20"/>
        <v/>
      </c>
      <c r="BE48" s="26" t="e">
        <f>_xlfn.RANK.EQ(BB48,$BB$4:$BB$93,)+COUNTIF($BB$4:BB48,BB48)-1</f>
        <v>#VALUE!</v>
      </c>
    </row>
    <row r="49" spans="1:57" x14ac:dyDescent="0.25">
      <c r="A49" s="26">
        <v>46</v>
      </c>
      <c r="B49" s="82" t="str">
        <f t="shared" si="2"/>
        <v/>
      </c>
      <c r="C49" s="102" t="str">
        <f t="shared" si="0"/>
        <v/>
      </c>
      <c r="D49" s="83" t="str">
        <f t="shared" si="21"/>
        <v/>
      </c>
      <c r="E49" s="84" t="str">
        <f t="shared" si="4"/>
        <v/>
      </c>
      <c r="F49" s="85" t="str">
        <f t="shared" si="5"/>
        <v/>
      </c>
      <c r="G49" s="86" t="str">
        <f t="shared" si="6"/>
        <v/>
      </c>
      <c r="H49" s="85" t="str">
        <f t="shared" si="7"/>
        <v/>
      </c>
      <c r="I49" s="84" t="str">
        <f t="shared" si="8"/>
        <v/>
      </c>
      <c r="J49" s="85" t="str">
        <f t="shared" si="9"/>
        <v/>
      </c>
      <c r="K49" s="84" t="str">
        <f t="shared" si="10"/>
        <v/>
      </c>
      <c r="L49" s="85" t="str">
        <f t="shared" si="11"/>
        <v/>
      </c>
      <c r="M49" s="87" t="str">
        <f t="shared" si="12"/>
        <v/>
      </c>
      <c r="N49" s="88" t="str">
        <f t="shared" si="13"/>
        <v/>
      </c>
      <c r="O49" s="89" t="str">
        <f t="shared" si="14"/>
        <v/>
      </c>
      <c r="P49" s="90"/>
      <c r="Q49" s="74"/>
      <c r="AD49" s="26">
        <v>48</v>
      </c>
      <c r="AE49" s="26"/>
      <c r="AF49" s="26" t="str">
        <f>IF(Kopā!F49=$R$3,Kopā!A49,"")</f>
        <v/>
      </c>
      <c r="AG49" s="26" t="str">
        <f>_xlfn.IFNA(VLOOKUP(AF49,Kopā!$A$4:$G$203,7,),"")</f>
        <v/>
      </c>
      <c r="AH49" s="26" t="str">
        <f t="shared" si="22"/>
        <v/>
      </c>
      <c r="AI49" s="26" t="e" cm="1">
        <f t="array" ref="AI49">IFERROR(SMALL(IF((COUNTIF($AI$3:AI48, $AH$4:$AH$203)=0)*ISNUMBER($AH$4:$AH$203), $AH$4:$AH$203, "A"), 1),INDEX($AH$4:$AH$203, MATCH(SMALL(IF(ISTEXT($AH$4:$AH$203)*(COUNTIF(AI$3:$AI48,$AH$4:$AH$203)=0), COUNTIF($AH$4:$AH$203, "&lt;"&amp;$AH$4:$AH$203), ""),1),IF(ISTEXT($AH$4:$AH$203), COUNTIF($AH$4:$AH$203, "&lt;"&amp;$AH$4:$AH$203), ""), 0)))</f>
        <v>#NUM!</v>
      </c>
      <c r="AJ49" s="26"/>
      <c r="AK49" s="26"/>
      <c r="AL49" s="26" t="str">
        <f t="shared" si="15"/>
        <v/>
      </c>
      <c r="AM49" s="26" t="str">
        <f t="shared" si="16"/>
        <v/>
      </c>
      <c r="AN49" s="26">
        <v>46</v>
      </c>
      <c r="AO49" s="67" t="str">
        <f t="shared" si="17"/>
        <v/>
      </c>
      <c r="AP49" s="26" t="str">
        <f>_xlfn.IFNA(VLOOKUP(AM49,Kopā!$A$4:$Q$203,2,),"")</f>
        <v/>
      </c>
      <c r="AQ49" s="68" t="str">
        <f>_xlfn.IFNA(VLOOKUP(AM49,Kopā!$A$4:$Q$203,3,),"")</f>
        <v/>
      </c>
      <c r="AR49" s="79" t="str">
        <f>_xlfn.IFNA(VLOOKUP(AM49,Kopā!$A$4:$Q$203,8,),"")</f>
        <v/>
      </c>
      <c r="AS49" s="80" t="str">
        <f>_xlfn.IFNA(VLOOKUP(AM49,Kopā!$A$4:$Q$203,9,),"")</f>
        <v/>
      </c>
      <c r="AT49" s="79" t="str">
        <f>_xlfn.IFNA(VLOOKUP(AM49,Kopā!$A$4:$Q$203,10,),"")</f>
        <v/>
      </c>
      <c r="AU49" s="80" t="str">
        <f>_xlfn.IFNA(VLOOKUP(AM49,Kopā!$A$4:$Q$203,11,),"")</f>
        <v/>
      </c>
      <c r="AV49" s="79" t="str">
        <f>_xlfn.IFNA(VLOOKUP(AM49,Kopā!$A$4:$Q$203,12,),"")</f>
        <v/>
      </c>
      <c r="AW49" s="80" t="str">
        <f>_xlfn.IFNA(VLOOKUP(AM49,Kopā!$A$4:$Q$203,13,),"")</f>
        <v/>
      </c>
      <c r="AX49" s="79" t="str">
        <f>_xlfn.IFNA(VLOOKUP(AM49,Kopā!$A$4:$Q$203,14,),"")</f>
        <v/>
      </c>
      <c r="AY49" s="80" t="str">
        <f>_xlfn.IFNA(VLOOKUP(AM49,Kopā!$A$4:$Q$203,15,),"")</f>
        <v/>
      </c>
      <c r="AZ49" s="81" t="str">
        <f>_xlfn.IFNA(VLOOKUP(AM49,Kopā!$A$4:$Q$203,16,),"")</f>
        <v/>
      </c>
      <c r="BA49" s="80" t="str">
        <f>_xlfn.IFNA(VLOOKUP(AM49,Kopā!$A$4:$Q$203,17,),"")</f>
        <v/>
      </c>
      <c r="BB49" s="26" t="str">
        <f t="shared" si="18"/>
        <v/>
      </c>
      <c r="BC49" s="26" t="str">
        <f t="shared" si="19"/>
        <v/>
      </c>
      <c r="BD49" s="69" t="str">
        <f t="shared" si="20"/>
        <v/>
      </c>
      <c r="BE49" s="26" t="e">
        <f>_xlfn.RANK.EQ(BB49,$BB$4:$BB$93,)+COUNTIF($BB$4:BB49,BB49)-1</f>
        <v>#VALUE!</v>
      </c>
    </row>
    <row r="50" spans="1:57" x14ac:dyDescent="0.25">
      <c r="A50" s="26">
        <v>47</v>
      </c>
      <c r="B50" s="17" t="str">
        <f t="shared" si="2"/>
        <v/>
      </c>
      <c r="C50" s="101" t="str">
        <f t="shared" si="0"/>
        <v/>
      </c>
      <c r="D50" s="28" t="str">
        <f t="shared" si="21"/>
        <v/>
      </c>
      <c r="E50" s="60" t="str">
        <f t="shared" si="4"/>
        <v/>
      </c>
      <c r="F50" s="61" t="str">
        <f t="shared" si="5"/>
        <v/>
      </c>
      <c r="G50" s="62" t="str">
        <f t="shared" si="6"/>
        <v/>
      </c>
      <c r="H50" s="61" t="str">
        <f t="shared" si="7"/>
        <v/>
      </c>
      <c r="I50" s="60" t="str">
        <f t="shared" si="8"/>
        <v/>
      </c>
      <c r="J50" s="61" t="str">
        <f t="shared" si="9"/>
        <v/>
      </c>
      <c r="K50" s="60" t="str">
        <f t="shared" si="10"/>
        <v/>
      </c>
      <c r="L50" s="61" t="str">
        <f t="shared" si="11"/>
        <v/>
      </c>
      <c r="M50" s="72" t="str">
        <f t="shared" si="12"/>
        <v/>
      </c>
      <c r="N50" s="73" t="str">
        <f t="shared" si="13"/>
        <v/>
      </c>
      <c r="O50" s="24" t="str">
        <f t="shared" si="14"/>
        <v/>
      </c>
      <c r="P50" s="18"/>
      <c r="Q50" s="74"/>
      <c r="AD50" s="26">
        <v>49</v>
      </c>
      <c r="AE50" s="26"/>
      <c r="AF50" s="26">
        <f>IF(Kopā!F50=$R$3,Kopā!A50,"")</f>
        <v>47</v>
      </c>
      <c r="AG50" s="26" t="str">
        <f>_xlfn.IFNA(VLOOKUP(AF50,Kopā!$A$4:$G$203,7,),"")</f>
        <v>Hm</v>
      </c>
      <c r="AH50" s="26" t="str">
        <f t="shared" si="22"/>
        <v/>
      </c>
      <c r="AI50" s="26" t="e" cm="1">
        <f t="array" ref="AI50">IFERROR(SMALL(IF((COUNTIF($AI$3:AI49, $AH$4:$AH$203)=0)*ISNUMBER($AH$4:$AH$203), $AH$4:$AH$203, "A"), 1),INDEX($AH$4:$AH$203, MATCH(SMALL(IF(ISTEXT($AH$4:$AH$203)*(COUNTIF(AI$3:$AI49,$AH$4:$AH$203)=0), COUNTIF($AH$4:$AH$203, "&lt;"&amp;$AH$4:$AH$203), ""),1),IF(ISTEXT($AH$4:$AH$203), COUNTIF($AH$4:$AH$203, "&lt;"&amp;$AH$4:$AH$203), ""), 0)))</f>
        <v>#NUM!</v>
      </c>
      <c r="AJ50" s="26"/>
      <c r="AK50" s="26"/>
      <c r="AL50" s="26" t="str">
        <f t="shared" si="15"/>
        <v/>
      </c>
      <c r="AM50" s="26" t="str">
        <f t="shared" si="16"/>
        <v/>
      </c>
      <c r="AN50" s="26">
        <v>47</v>
      </c>
      <c r="AO50" s="67" t="str">
        <f t="shared" si="17"/>
        <v/>
      </c>
      <c r="AP50" s="26" t="str">
        <f>_xlfn.IFNA(VLOOKUP(AM50,Kopā!$A$4:$Q$203,2,),"")</f>
        <v/>
      </c>
      <c r="AQ50" s="68" t="str">
        <f>_xlfn.IFNA(VLOOKUP(AM50,Kopā!$A$4:$Q$203,3,),"")</f>
        <v/>
      </c>
      <c r="AR50" s="79" t="str">
        <f>_xlfn.IFNA(VLOOKUP(AM50,Kopā!$A$4:$Q$203,8,),"")</f>
        <v/>
      </c>
      <c r="AS50" s="80" t="str">
        <f>_xlfn.IFNA(VLOOKUP(AM50,Kopā!$A$4:$Q$203,9,),"")</f>
        <v/>
      </c>
      <c r="AT50" s="79" t="str">
        <f>_xlfn.IFNA(VLOOKUP(AM50,Kopā!$A$4:$Q$203,10,),"")</f>
        <v/>
      </c>
      <c r="AU50" s="80" t="str">
        <f>_xlfn.IFNA(VLOOKUP(AM50,Kopā!$A$4:$Q$203,11,),"")</f>
        <v/>
      </c>
      <c r="AV50" s="79" t="str">
        <f>_xlfn.IFNA(VLOOKUP(AM50,Kopā!$A$4:$Q$203,12,),"")</f>
        <v/>
      </c>
      <c r="AW50" s="80" t="str">
        <f>_xlfn.IFNA(VLOOKUP(AM50,Kopā!$A$4:$Q$203,13,),"")</f>
        <v/>
      </c>
      <c r="AX50" s="79" t="str">
        <f>_xlfn.IFNA(VLOOKUP(AM50,Kopā!$A$4:$Q$203,14,),"")</f>
        <v/>
      </c>
      <c r="AY50" s="80" t="str">
        <f>_xlfn.IFNA(VLOOKUP(AM50,Kopā!$A$4:$Q$203,15,),"")</f>
        <v/>
      </c>
      <c r="AZ50" s="81" t="str">
        <f>_xlfn.IFNA(VLOOKUP(AM50,Kopā!$A$4:$Q$203,16,),"")</f>
        <v/>
      </c>
      <c r="BA50" s="80" t="str">
        <f>_xlfn.IFNA(VLOOKUP(AM50,Kopā!$A$4:$Q$203,17,),"")</f>
        <v/>
      </c>
      <c r="BB50" s="26" t="str">
        <f t="shared" si="18"/>
        <v/>
      </c>
      <c r="BC50" s="26" t="str">
        <f t="shared" si="19"/>
        <v/>
      </c>
      <c r="BD50" s="69" t="str">
        <f t="shared" si="20"/>
        <v/>
      </c>
      <c r="BE50" s="26" t="e">
        <f>_xlfn.RANK.EQ(BB50,$BB$4:$BB$93,)+COUNTIF($BB$4:BB50,BB50)-1</f>
        <v>#VALUE!</v>
      </c>
    </row>
    <row r="51" spans="1:57" x14ac:dyDescent="0.25">
      <c r="A51" s="26">
        <v>48</v>
      </c>
      <c r="B51" s="82" t="str">
        <f t="shared" si="2"/>
        <v/>
      </c>
      <c r="C51" s="102" t="str">
        <f t="shared" si="0"/>
        <v/>
      </c>
      <c r="D51" s="83" t="str">
        <f t="shared" si="21"/>
        <v/>
      </c>
      <c r="E51" s="84" t="str">
        <f t="shared" si="4"/>
        <v/>
      </c>
      <c r="F51" s="85" t="str">
        <f t="shared" si="5"/>
        <v/>
      </c>
      <c r="G51" s="86" t="str">
        <f t="shared" si="6"/>
        <v/>
      </c>
      <c r="H51" s="85" t="str">
        <f t="shared" si="7"/>
        <v/>
      </c>
      <c r="I51" s="84" t="str">
        <f t="shared" si="8"/>
        <v/>
      </c>
      <c r="J51" s="85" t="str">
        <f t="shared" si="9"/>
        <v/>
      </c>
      <c r="K51" s="84" t="str">
        <f t="shared" si="10"/>
        <v/>
      </c>
      <c r="L51" s="85" t="str">
        <f t="shared" si="11"/>
        <v/>
      </c>
      <c r="M51" s="87" t="str">
        <f t="shared" si="12"/>
        <v/>
      </c>
      <c r="N51" s="88" t="str">
        <f t="shared" si="13"/>
        <v/>
      </c>
      <c r="O51" s="89" t="str">
        <f t="shared" si="14"/>
        <v/>
      </c>
      <c r="P51" s="90"/>
      <c r="Q51" s="74"/>
      <c r="AD51" s="26">
        <v>50</v>
      </c>
      <c r="AE51" s="26"/>
      <c r="AF51" s="26" t="str">
        <f>IF(Kopā!F51=$R$3,Kopā!A51,"")</f>
        <v/>
      </c>
      <c r="AG51" s="26" t="str">
        <f>_xlfn.IFNA(VLOOKUP(AF51,Kopā!$A$4:$G$203,7,),"")</f>
        <v/>
      </c>
      <c r="AH51" s="26" t="str">
        <f t="shared" si="22"/>
        <v/>
      </c>
      <c r="AI51" s="26" t="e" cm="1">
        <f t="array" ref="AI51">IFERROR(SMALL(IF((COUNTIF($AI$3:AI50, $AH$4:$AH$203)=0)*ISNUMBER($AH$4:$AH$203), $AH$4:$AH$203, "A"), 1),INDEX($AH$4:$AH$203, MATCH(SMALL(IF(ISTEXT($AH$4:$AH$203)*(COUNTIF(AI$3:$AI50,$AH$4:$AH$203)=0), COUNTIF($AH$4:$AH$203, "&lt;"&amp;$AH$4:$AH$203), ""),1),IF(ISTEXT($AH$4:$AH$203), COUNTIF($AH$4:$AH$203, "&lt;"&amp;$AH$4:$AH$203), ""), 0)))</f>
        <v>#NUM!</v>
      </c>
      <c r="AJ51" s="26"/>
      <c r="AK51" s="26"/>
      <c r="AL51" s="26" t="str">
        <f t="shared" si="15"/>
        <v/>
      </c>
      <c r="AM51" s="26" t="str">
        <f t="shared" si="16"/>
        <v/>
      </c>
      <c r="AN51" s="26">
        <v>48</v>
      </c>
      <c r="AO51" s="67" t="str">
        <f t="shared" si="17"/>
        <v/>
      </c>
      <c r="AP51" s="26" t="str">
        <f>_xlfn.IFNA(VLOOKUP(AM51,Kopā!$A$4:$Q$203,2,),"")</f>
        <v/>
      </c>
      <c r="AQ51" s="68" t="str">
        <f>_xlfn.IFNA(VLOOKUP(AM51,Kopā!$A$4:$Q$203,3,),"")</f>
        <v/>
      </c>
      <c r="AR51" s="79" t="str">
        <f>_xlfn.IFNA(VLOOKUP(AM51,Kopā!$A$4:$Q$203,8,),"")</f>
        <v/>
      </c>
      <c r="AS51" s="80" t="str">
        <f>_xlfn.IFNA(VLOOKUP(AM51,Kopā!$A$4:$Q$203,9,),"")</f>
        <v/>
      </c>
      <c r="AT51" s="79" t="str">
        <f>_xlfn.IFNA(VLOOKUP(AM51,Kopā!$A$4:$Q$203,10,),"")</f>
        <v/>
      </c>
      <c r="AU51" s="80" t="str">
        <f>_xlfn.IFNA(VLOOKUP(AM51,Kopā!$A$4:$Q$203,11,),"")</f>
        <v/>
      </c>
      <c r="AV51" s="79" t="str">
        <f>_xlfn.IFNA(VLOOKUP(AM51,Kopā!$A$4:$Q$203,12,),"")</f>
        <v/>
      </c>
      <c r="AW51" s="80" t="str">
        <f>_xlfn.IFNA(VLOOKUP(AM51,Kopā!$A$4:$Q$203,13,),"")</f>
        <v/>
      </c>
      <c r="AX51" s="79" t="str">
        <f>_xlfn.IFNA(VLOOKUP(AM51,Kopā!$A$4:$Q$203,14,),"")</f>
        <v/>
      </c>
      <c r="AY51" s="80" t="str">
        <f>_xlfn.IFNA(VLOOKUP(AM51,Kopā!$A$4:$Q$203,15,),"")</f>
        <v/>
      </c>
      <c r="AZ51" s="81" t="str">
        <f>_xlfn.IFNA(VLOOKUP(AM51,Kopā!$A$4:$Q$203,16,),"")</f>
        <v/>
      </c>
      <c r="BA51" s="80" t="str">
        <f>_xlfn.IFNA(VLOOKUP(AM51,Kopā!$A$4:$Q$203,17,),"")</f>
        <v/>
      </c>
      <c r="BB51" s="26" t="str">
        <f t="shared" si="18"/>
        <v/>
      </c>
      <c r="BC51" s="26" t="str">
        <f t="shared" si="19"/>
        <v/>
      </c>
      <c r="BD51" s="69" t="str">
        <f t="shared" si="20"/>
        <v/>
      </c>
      <c r="BE51" s="26" t="e">
        <f>_xlfn.RANK.EQ(BB51,$BB$4:$BB$93,)+COUNTIF($BB$4:BB51,BB51)-1</f>
        <v>#VALUE!</v>
      </c>
    </row>
    <row r="52" spans="1:57" x14ac:dyDescent="0.25">
      <c r="A52" s="26">
        <v>49</v>
      </c>
      <c r="B52" s="17" t="str">
        <f t="shared" si="2"/>
        <v/>
      </c>
      <c r="C52" s="101" t="str">
        <f t="shared" si="0"/>
        <v/>
      </c>
      <c r="D52" s="28" t="str">
        <f t="shared" si="21"/>
        <v/>
      </c>
      <c r="E52" s="60" t="str">
        <f t="shared" si="4"/>
        <v/>
      </c>
      <c r="F52" s="61" t="str">
        <f t="shared" si="5"/>
        <v/>
      </c>
      <c r="G52" s="62" t="str">
        <f t="shared" si="6"/>
        <v/>
      </c>
      <c r="H52" s="61" t="str">
        <f t="shared" si="7"/>
        <v/>
      </c>
      <c r="I52" s="60" t="str">
        <f t="shared" si="8"/>
        <v/>
      </c>
      <c r="J52" s="61" t="str">
        <f t="shared" si="9"/>
        <v/>
      </c>
      <c r="K52" s="60" t="str">
        <f t="shared" si="10"/>
        <v/>
      </c>
      <c r="L52" s="61" t="str">
        <f t="shared" si="11"/>
        <v/>
      </c>
      <c r="M52" s="72" t="str">
        <f t="shared" si="12"/>
        <v/>
      </c>
      <c r="N52" s="73" t="str">
        <f t="shared" si="13"/>
        <v/>
      </c>
      <c r="O52" s="24" t="str">
        <f t="shared" si="14"/>
        <v/>
      </c>
      <c r="P52" s="18"/>
      <c r="Q52" s="74"/>
      <c r="AD52" s="26">
        <v>51</v>
      </c>
      <c r="AE52" s="26"/>
      <c r="AF52" s="26" t="str">
        <f>IF(Kopā!F52=$R$3,Kopā!A52,"")</f>
        <v/>
      </c>
      <c r="AG52" s="26" t="str">
        <f>_xlfn.IFNA(VLOOKUP(AF52,Kopā!$A$4:$G$203,7,),"")</f>
        <v/>
      </c>
      <c r="AH52" s="26" t="str">
        <f t="shared" si="22"/>
        <v/>
      </c>
      <c r="AI52" s="26" t="e" cm="1">
        <f t="array" ref="AI52">IFERROR(SMALL(IF((COUNTIF($AI$3:AI51, $AH$4:$AH$203)=0)*ISNUMBER($AH$4:$AH$203), $AH$4:$AH$203, "A"), 1),INDEX($AH$4:$AH$203, MATCH(SMALL(IF(ISTEXT($AH$4:$AH$203)*(COUNTIF(AI$3:$AI51,$AH$4:$AH$203)=0), COUNTIF($AH$4:$AH$203, "&lt;"&amp;$AH$4:$AH$203), ""),1),IF(ISTEXT($AH$4:$AH$203), COUNTIF($AH$4:$AH$203, "&lt;"&amp;$AH$4:$AH$203), ""), 0)))</f>
        <v>#NUM!</v>
      </c>
      <c r="AJ52" s="26"/>
      <c r="AK52" s="26"/>
      <c r="AL52" s="26" t="str">
        <f t="shared" si="15"/>
        <v/>
      </c>
      <c r="AM52" s="26" t="str">
        <f t="shared" si="16"/>
        <v/>
      </c>
      <c r="AN52" s="26">
        <v>49</v>
      </c>
      <c r="AO52" s="67" t="str">
        <f t="shared" si="17"/>
        <v/>
      </c>
      <c r="AP52" s="26" t="str">
        <f>_xlfn.IFNA(VLOOKUP(AM52,Kopā!$A$4:$Q$203,2,),"")</f>
        <v/>
      </c>
      <c r="AQ52" s="68" t="str">
        <f>_xlfn.IFNA(VLOOKUP(AM52,Kopā!$A$4:$Q$203,3,),"")</f>
        <v/>
      </c>
      <c r="AR52" s="79" t="str">
        <f>_xlfn.IFNA(VLOOKUP(AM52,Kopā!$A$4:$Q$203,8,),"")</f>
        <v/>
      </c>
      <c r="AS52" s="80" t="str">
        <f>_xlfn.IFNA(VLOOKUP(AM52,Kopā!$A$4:$Q$203,9,),"")</f>
        <v/>
      </c>
      <c r="AT52" s="79" t="str">
        <f>_xlfn.IFNA(VLOOKUP(AM52,Kopā!$A$4:$Q$203,10,),"")</f>
        <v/>
      </c>
      <c r="AU52" s="80" t="str">
        <f>_xlfn.IFNA(VLOOKUP(AM52,Kopā!$A$4:$Q$203,11,),"")</f>
        <v/>
      </c>
      <c r="AV52" s="79" t="str">
        <f>_xlfn.IFNA(VLOOKUP(AM52,Kopā!$A$4:$Q$203,12,),"")</f>
        <v/>
      </c>
      <c r="AW52" s="80" t="str">
        <f>_xlfn.IFNA(VLOOKUP(AM52,Kopā!$A$4:$Q$203,13,),"")</f>
        <v/>
      </c>
      <c r="AX52" s="79" t="str">
        <f>_xlfn.IFNA(VLOOKUP(AM52,Kopā!$A$4:$Q$203,14,),"")</f>
        <v/>
      </c>
      <c r="AY52" s="80" t="str">
        <f>_xlfn.IFNA(VLOOKUP(AM52,Kopā!$A$4:$Q$203,15,),"")</f>
        <v/>
      </c>
      <c r="AZ52" s="81" t="str">
        <f>_xlfn.IFNA(VLOOKUP(AM52,Kopā!$A$4:$Q$203,16,),"")</f>
        <v/>
      </c>
      <c r="BA52" s="80" t="str">
        <f>_xlfn.IFNA(VLOOKUP(AM52,Kopā!$A$4:$Q$203,17,),"")</f>
        <v/>
      </c>
      <c r="BB52" s="26" t="str">
        <f t="shared" si="18"/>
        <v/>
      </c>
      <c r="BC52" s="26" t="str">
        <f t="shared" si="19"/>
        <v/>
      </c>
      <c r="BD52" s="69" t="str">
        <f t="shared" si="20"/>
        <v/>
      </c>
      <c r="BE52" s="26" t="e">
        <f>_xlfn.RANK.EQ(BB52,$BB$4:$BB$93,)+COUNTIF($BB$4:BB52,BB52)-1</f>
        <v>#VALUE!</v>
      </c>
    </row>
    <row r="53" spans="1:57" ht="16.5" thickBot="1" x14ac:dyDescent="0.3">
      <c r="A53" s="26">
        <v>50</v>
      </c>
      <c r="B53" s="91" t="str">
        <f t="shared" si="2"/>
        <v/>
      </c>
      <c r="C53" s="103" t="str">
        <f t="shared" si="0"/>
        <v/>
      </c>
      <c r="D53" s="92" t="str">
        <f t="shared" si="21"/>
        <v/>
      </c>
      <c r="E53" s="93" t="str">
        <f t="shared" si="4"/>
        <v/>
      </c>
      <c r="F53" s="94" t="str">
        <f t="shared" si="5"/>
        <v/>
      </c>
      <c r="G53" s="95" t="str">
        <f t="shared" si="6"/>
        <v/>
      </c>
      <c r="H53" s="96" t="str">
        <f t="shared" si="7"/>
        <v/>
      </c>
      <c r="I53" s="93" t="str">
        <f t="shared" si="8"/>
        <v/>
      </c>
      <c r="J53" s="94" t="str">
        <f t="shared" si="9"/>
        <v/>
      </c>
      <c r="K53" s="95" t="str">
        <f t="shared" si="10"/>
        <v/>
      </c>
      <c r="L53" s="96" t="str">
        <f t="shared" si="11"/>
        <v/>
      </c>
      <c r="M53" s="97" t="str">
        <f t="shared" si="12"/>
        <v/>
      </c>
      <c r="N53" s="98" t="str">
        <f t="shared" si="13"/>
        <v/>
      </c>
      <c r="O53" s="99" t="str">
        <f t="shared" si="14"/>
        <v/>
      </c>
      <c r="P53" s="100"/>
      <c r="Q53" s="74"/>
      <c r="AD53" s="26">
        <v>52</v>
      </c>
      <c r="AE53" s="26"/>
      <c r="AF53" s="26" t="str">
        <f>IF(Kopā!F53=$R$3,Kopā!A53,"")</f>
        <v/>
      </c>
      <c r="AG53" s="26" t="str">
        <f>_xlfn.IFNA(VLOOKUP(AF53,Kopā!$A$4:$G$203,7,),"")</f>
        <v/>
      </c>
      <c r="AH53" s="26" t="str">
        <f t="shared" si="22"/>
        <v/>
      </c>
      <c r="AI53" s="26" t="e" cm="1">
        <f t="array" ref="AI53">IFERROR(SMALL(IF((COUNTIF($AI$3:AI52, $AH$4:$AH$203)=0)*ISNUMBER($AH$4:$AH$203), $AH$4:$AH$203, "A"), 1),INDEX($AH$4:$AH$203, MATCH(SMALL(IF(ISTEXT($AH$4:$AH$203)*(COUNTIF(AI$3:$AI52,$AH$4:$AH$203)=0), COUNTIF($AH$4:$AH$203, "&lt;"&amp;$AH$4:$AH$203), ""),1),IF(ISTEXT($AH$4:$AH$203), COUNTIF($AH$4:$AH$203, "&lt;"&amp;$AH$4:$AH$203), ""), 0)))</f>
        <v>#NUM!</v>
      </c>
      <c r="AJ53" s="26"/>
      <c r="AK53" s="26"/>
      <c r="AL53" s="26" t="str">
        <f t="shared" si="15"/>
        <v/>
      </c>
      <c r="AM53" s="26" t="str">
        <f t="shared" si="16"/>
        <v/>
      </c>
      <c r="AN53" s="26">
        <v>50</v>
      </c>
      <c r="AO53" s="67" t="str">
        <f t="shared" si="17"/>
        <v/>
      </c>
      <c r="AP53" s="26" t="str">
        <f>_xlfn.IFNA(VLOOKUP(AM53,Kopā!$A$4:$Q$203,2,),"")</f>
        <v/>
      </c>
      <c r="AQ53" s="68" t="str">
        <f>_xlfn.IFNA(VLOOKUP(AM53,Kopā!$A$4:$Q$203,3,),"")</f>
        <v/>
      </c>
      <c r="AR53" s="79" t="str">
        <f>_xlfn.IFNA(VLOOKUP(AM53,Kopā!$A$4:$Q$203,8,),"")</f>
        <v/>
      </c>
      <c r="AS53" s="80" t="str">
        <f>_xlfn.IFNA(VLOOKUP(AM53,Kopā!$A$4:$Q$203,9,),"")</f>
        <v/>
      </c>
      <c r="AT53" s="79" t="str">
        <f>_xlfn.IFNA(VLOOKUP(AM53,Kopā!$A$4:$Q$203,10,),"")</f>
        <v/>
      </c>
      <c r="AU53" s="80" t="str">
        <f>_xlfn.IFNA(VLOOKUP(AM53,Kopā!$A$4:$Q$203,11,),"")</f>
        <v/>
      </c>
      <c r="AV53" s="79" t="str">
        <f>_xlfn.IFNA(VLOOKUP(AM53,Kopā!$A$4:$Q$203,12,),"")</f>
        <v/>
      </c>
      <c r="AW53" s="80" t="str">
        <f>_xlfn.IFNA(VLOOKUP(AM53,Kopā!$A$4:$Q$203,13,),"")</f>
        <v/>
      </c>
      <c r="AX53" s="79" t="str">
        <f>_xlfn.IFNA(VLOOKUP(AM53,Kopā!$A$4:$Q$203,14,),"")</f>
        <v/>
      </c>
      <c r="AY53" s="80" t="str">
        <f>_xlfn.IFNA(VLOOKUP(AM53,Kopā!$A$4:$Q$203,15,),"")</f>
        <v/>
      </c>
      <c r="AZ53" s="81" t="str">
        <f>_xlfn.IFNA(VLOOKUP(AM53,Kopā!$A$4:$Q$203,16,),"")</f>
        <v/>
      </c>
      <c r="BA53" s="80" t="str">
        <f>_xlfn.IFNA(VLOOKUP(AM53,Kopā!$A$4:$Q$203,17,),"")</f>
        <v/>
      </c>
      <c r="BB53" s="26" t="str">
        <f t="shared" si="18"/>
        <v/>
      </c>
      <c r="BC53" s="26" t="str">
        <f t="shared" si="19"/>
        <v/>
      </c>
      <c r="BD53" s="69" t="str">
        <f t="shared" si="20"/>
        <v/>
      </c>
      <c r="BE53" s="26" t="e">
        <f>_xlfn.RANK.EQ(BB53,$BB$4:$BB$93,)+COUNTIF($BB$4:BB53,BB53)-1</f>
        <v>#VALUE!</v>
      </c>
    </row>
    <row r="54" spans="1:57" x14ac:dyDescent="0.25">
      <c r="A54" s="26">
        <v>51</v>
      </c>
      <c r="B54" s="37" t="str">
        <f t="shared" si="2"/>
        <v/>
      </c>
      <c r="C54" s="65" t="str">
        <f t="shared" si="0"/>
        <v/>
      </c>
      <c r="D54" s="65" t="str">
        <f t="shared" si="21"/>
        <v/>
      </c>
      <c r="E54" s="70" t="str">
        <f t="shared" si="4"/>
        <v/>
      </c>
      <c r="F54" s="71" t="str">
        <f t="shared" si="5"/>
        <v/>
      </c>
      <c r="G54" s="70" t="str">
        <f t="shared" si="6"/>
        <v/>
      </c>
      <c r="H54" s="71" t="str">
        <f t="shared" si="7"/>
        <v/>
      </c>
      <c r="I54" s="70" t="str">
        <f t="shared" si="8"/>
        <v/>
      </c>
      <c r="J54" s="71" t="str">
        <f t="shared" si="9"/>
        <v/>
      </c>
      <c r="K54" s="70" t="str">
        <f t="shared" si="10"/>
        <v/>
      </c>
      <c r="L54" s="71" t="str">
        <f t="shared" si="11"/>
        <v/>
      </c>
      <c r="M54" s="75" t="str">
        <f t="shared" si="12"/>
        <v/>
      </c>
      <c r="N54" s="71" t="str">
        <f t="shared" si="13"/>
        <v/>
      </c>
      <c r="O54" s="66" t="str">
        <f t="shared" si="14"/>
        <v/>
      </c>
      <c r="P54" s="4"/>
      <c r="Q54" s="74"/>
      <c r="AD54" s="26">
        <v>53</v>
      </c>
      <c r="AE54" s="26"/>
      <c r="AF54" s="26" t="str">
        <f>IF(Kopā!F54=$R$3,Kopā!A54,"")</f>
        <v/>
      </c>
      <c r="AG54" s="26" t="str">
        <f>_xlfn.IFNA(VLOOKUP(AF54,Kopā!$A$4:$G$203,7,),"")</f>
        <v/>
      </c>
      <c r="AH54" s="26" t="str">
        <f t="shared" si="22"/>
        <v/>
      </c>
      <c r="AI54" s="26" t="e" cm="1">
        <f t="array" ref="AI54">IFERROR(SMALL(IF((COUNTIF($AI$3:AI53, $AH$4:$AH$203)=0)*ISNUMBER($AH$4:$AH$203), $AH$4:$AH$203, "A"), 1),INDEX($AH$4:$AH$203, MATCH(SMALL(IF(ISTEXT($AH$4:$AH$203)*(COUNTIF(AI$3:$AI53,$AH$4:$AH$203)=0), COUNTIF($AH$4:$AH$203, "&lt;"&amp;$AH$4:$AH$203), ""),1),IF(ISTEXT($AH$4:$AH$203), COUNTIF($AH$4:$AH$203, "&lt;"&amp;$AH$4:$AH$203), ""), 0)))</f>
        <v>#NUM!</v>
      </c>
      <c r="AJ54" s="26"/>
      <c r="AK54" s="26"/>
      <c r="AL54" s="26" t="str">
        <f t="shared" si="15"/>
        <v/>
      </c>
      <c r="AM54" s="26" t="str">
        <f t="shared" si="16"/>
        <v/>
      </c>
      <c r="AN54" s="26">
        <v>51</v>
      </c>
      <c r="AO54" s="67" t="str">
        <f t="shared" si="17"/>
        <v/>
      </c>
      <c r="AP54" s="26" t="str">
        <f>_xlfn.IFNA(VLOOKUP(AM54,Kopā!$A$4:$Q$203,2,),"")</f>
        <v/>
      </c>
      <c r="AQ54" s="68" t="str">
        <f>_xlfn.IFNA(VLOOKUP(AM54,Kopā!$A$4:$Q$203,3,),"")</f>
        <v/>
      </c>
      <c r="AR54" s="79" t="str">
        <f>_xlfn.IFNA(VLOOKUP(AM54,Kopā!$A$4:$Q$203,8,),"")</f>
        <v/>
      </c>
      <c r="AS54" s="80" t="str">
        <f>_xlfn.IFNA(VLOOKUP(AM54,Kopā!$A$4:$Q$203,9,),"")</f>
        <v/>
      </c>
      <c r="AT54" s="79" t="str">
        <f>_xlfn.IFNA(VLOOKUP(AM54,Kopā!$A$4:$Q$203,10,),"")</f>
        <v/>
      </c>
      <c r="AU54" s="80" t="str">
        <f>_xlfn.IFNA(VLOOKUP(AM54,Kopā!$A$4:$Q$203,11,),"")</f>
        <v/>
      </c>
      <c r="AV54" s="79" t="str">
        <f>_xlfn.IFNA(VLOOKUP(AM54,Kopā!$A$4:$Q$203,12,),"")</f>
        <v/>
      </c>
      <c r="AW54" s="80" t="str">
        <f>_xlfn.IFNA(VLOOKUP(AM54,Kopā!$A$4:$Q$203,13,),"")</f>
        <v/>
      </c>
      <c r="AX54" s="79" t="str">
        <f>_xlfn.IFNA(VLOOKUP(AM54,Kopā!$A$4:$Q$203,14,),"")</f>
        <v/>
      </c>
      <c r="AY54" s="80" t="str">
        <f>_xlfn.IFNA(VLOOKUP(AM54,Kopā!$A$4:$Q$203,15,),"")</f>
        <v/>
      </c>
      <c r="AZ54" s="81" t="str">
        <f>_xlfn.IFNA(VLOOKUP(AM54,Kopā!$A$4:$Q$203,16,),"")</f>
        <v/>
      </c>
      <c r="BA54" s="80" t="str">
        <f>_xlfn.IFNA(VLOOKUP(AM54,Kopā!$A$4:$Q$203,17,),"")</f>
        <v/>
      </c>
      <c r="BB54" s="26" t="str">
        <f t="shared" si="18"/>
        <v/>
      </c>
      <c r="BC54" s="26" t="str">
        <f t="shared" si="19"/>
        <v/>
      </c>
      <c r="BD54" s="69" t="str">
        <f t="shared" si="20"/>
        <v/>
      </c>
      <c r="BE54" s="26" t="e">
        <f>_xlfn.RANK.EQ(BB54,$BB$4:$BB$93,)+COUNTIF($BB$4:BB54,BB54)-1</f>
        <v>#VALUE!</v>
      </c>
    </row>
    <row r="55" spans="1:57" x14ac:dyDescent="0.25">
      <c r="A55" s="26">
        <v>52</v>
      </c>
      <c r="B55" s="37" t="str">
        <f t="shared" si="2"/>
        <v/>
      </c>
      <c r="C55" s="65" t="str">
        <f t="shared" si="0"/>
        <v/>
      </c>
      <c r="D55" s="65" t="str">
        <f t="shared" si="21"/>
        <v/>
      </c>
      <c r="E55" s="70" t="str">
        <f t="shared" si="4"/>
        <v/>
      </c>
      <c r="F55" s="71" t="str">
        <f t="shared" si="5"/>
        <v/>
      </c>
      <c r="G55" s="70" t="str">
        <f t="shared" si="6"/>
        <v/>
      </c>
      <c r="H55" s="71" t="str">
        <f t="shared" si="7"/>
        <v/>
      </c>
      <c r="I55" s="70" t="str">
        <f t="shared" si="8"/>
        <v/>
      </c>
      <c r="J55" s="71" t="str">
        <f t="shared" si="9"/>
        <v/>
      </c>
      <c r="K55" s="70" t="str">
        <f t="shared" si="10"/>
        <v/>
      </c>
      <c r="L55" s="71" t="str">
        <f t="shared" si="11"/>
        <v/>
      </c>
      <c r="M55" s="75" t="str">
        <f t="shared" si="12"/>
        <v/>
      </c>
      <c r="N55" s="71" t="str">
        <f t="shared" si="13"/>
        <v/>
      </c>
      <c r="O55" s="66" t="str">
        <f t="shared" si="14"/>
        <v/>
      </c>
      <c r="P55" s="4"/>
      <c r="Q55" s="4"/>
      <c r="AD55" s="26">
        <v>54</v>
      </c>
      <c r="AE55" s="26"/>
      <c r="AF55" s="26">
        <f>IF(Kopā!F55=$R$3,Kopā!A55,"")</f>
        <v>52</v>
      </c>
      <c r="AG55" s="26" t="str">
        <f>_xlfn.IFNA(VLOOKUP(AF55,Kopā!$A$4:$G$203,7,),"")</f>
        <v>Hm</v>
      </c>
      <c r="AH55" s="26" t="str">
        <f t="shared" si="22"/>
        <v/>
      </c>
      <c r="AI55" s="26" t="e" cm="1">
        <f t="array" ref="AI55">IFERROR(SMALL(IF((COUNTIF($AI$3:AI54, $AH$4:$AH$203)=0)*ISNUMBER($AH$4:$AH$203), $AH$4:$AH$203, "A"), 1),INDEX($AH$4:$AH$203, MATCH(SMALL(IF(ISTEXT($AH$4:$AH$203)*(COUNTIF(AI$3:$AI54,$AH$4:$AH$203)=0), COUNTIF($AH$4:$AH$203, "&lt;"&amp;$AH$4:$AH$203), ""),1),IF(ISTEXT($AH$4:$AH$203), COUNTIF($AH$4:$AH$203, "&lt;"&amp;$AH$4:$AH$203), ""), 0)))</f>
        <v>#NUM!</v>
      </c>
      <c r="AJ55" s="26"/>
      <c r="AK55" s="26"/>
      <c r="AL55" s="26" t="str">
        <f t="shared" si="15"/>
        <v/>
      </c>
      <c r="AM55" s="26" t="str">
        <f t="shared" si="16"/>
        <v/>
      </c>
      <c r="AN55" s="26">
        <v>52</v>
      </c>
      <c r="AO55" s="67" t="str">
        <f t="shared" si="17"/>
        <v/>
      </c>
      <c r="AP55" s="26" t="str">
        <f>_xlfn.IFNA(VLOOKUP(AM55,Kopā!$A$4:$Q$203,2,),"")</f>
        <v/>
      </c>
      <c r="AQ55" s="68" t="str">
        <f>_xlfn.IFNA(VLOOKUP(AM55,Kopā!$A$4:$Q$203,3,),"")</f>
        <v/>
      </c>
      <c r="AR55" s="79" t="str">
        <f>_xlfn.IFNA(VLOOKUP(AM55,Kopā!$A$4:$Q$203,8,),"")</f>
        <v/>
      </c>
      <c r="AS55" s="80" t="str">
        <f>_xlfn.IFNA(VLOOKUP(AM55,Kopā!$A$4:$Q$203,9,),"")</f>
        <v/>
      </c>
      <c r="AT55" s="79" t="str">
        <f>_xlfn.IFNA(VLOOKUP(AM55,Kopā!$A$4:$Q$203,10,),"")</f>
        <v/>
      </c>
      <c r="AU55" s="80" t="str">
        <f>_xlfn.IFNA(VLOOKUP(AM55,Kopā!$A$4:$Q$203,11,),"")</f>
        <v/>
      </c>
      <c r="AV55" s="79" t="str">
        <f>_xlfn.IFNA(VLOOKUP(AM55,Kopā!$A$4:$Q$203,12,),"")</f>
        <v/>
      </c>
      <c r="AW55" s="80" t="str">
        <f>_xlfn.IFNA(VLOOKUP(AM55,Kopā!$A$4:$Q$203,13,),"")</f>
        <v/>
      </c>
      <c r="AX55" s="79" t="str">
        <f>_xlfn.IFNA(VLOOKUP(AM55,Kopā!$A$4:$Q$203,14,),"")</f>
        <v/>
      </c>
      <c r="AY55" s="80" t="str">
        <f>_xlfn.IFNA(VLOOKUP(AM55,Kopā!$A$4:$Q$203,15,),"")</f>
        <v/>
      </c>
      <c r="AZ55" s="81" t="str">
        <f>_xlfn.IFNA(VLOOKUP(AM55,Kopā!$A$4:$Q$203,16,),"")</f>
        <v/>
      </c>
      <c r="BA55" s="80" t="str">
        <f>_xlfn.IFNA(VLOOKUP(AM55,Kopā!$A$4:$Q$203,17,),"")</f>
        <v/>
      </c>
      <c r="BB55" s="26" t="str">
        <f t="shared" si="18"/>
        <v/>
      </c>
      <c r="BC55" s="26" t="str">
        <f t="shared" si="19"/>
        <v/>
      </c>
      <c r="BD55" s="69" t="str">
        <f t="shared" si="20"/>
        <v/>
      </c>
      <c r="BE55" s="26" t="e">
        <f>_xlfn.RANK.EQ(BB55,$BB$4:$BB$93,)+COUNTIF($BB$4:BB55,BB55)-1</f>
        <v>#VALUE!</v>
      </c>
    </row>
    <row r="56" spans="1:57" x14ac:dyDescent="0.25">
      <c r="A56" s="26">
        <v>53</v>
      </c>
      <c r="B56" s="37" t="str">
        <f t="shared" si="2"/>
        <v/>
      </c>
      <c r="C56" s="65" t="str">
        <f t="shared" si="0"/>
        <v/>
      </c>
      <c r="D56" s="65" t="str">
        <f t="shared" si="21"/>
        <v/>
      </c>
      <c r="E56" s="70" t="str">
        <f t="shared" si="4"/>
        <v/>
      </c>
      <c r="F56" s="71" t="str">
        <f t="shared" si="5"/>
        <v/>
      </c>
      <c r="G56" s="70" t="str">
        <f t="shared" si="6"/>
        <v/>
      </c>
      <c r="H56" s="71" t="str">
        <f t="shared" si="7"/>
        <v/>
      </c>
      <c r="I56" s="70" t="str">
        <f t="shared" si="8"/>
        <v/>
      </c>
      <c r="J56" s="71" t="str">
        <f t="shared" si="9"/>
        <v/>
      </c>
      <c r="K56" s="70" t="str">
        <f t="shared" si="10"/>
        <v/>
      </c>
      <c r="L56" s="71" t="str">
        <f t="shared" si="11"/>
        <v/>
      </c>
      <c r="M56" s="75" t="str">
        <f t="shared" si="12"/>
        <v/>
      </c>
      <c r="N56" s="71" t="str">
        <f t="shared" si="13"/>
        <v/>
      </c>
      <c r="O56" s="66" t="str">
        <f t="shared" si="14"/>
        <v/>
      </c>
      <c r="P56" s="4"/>
      <c r="Q56" s="74"/>
      <c r="AD56" s="26">
        <v>55</v>
      </c>
      <c r="AE56" s="26"/>
      <c r="AF56" s="26" t="str">
        <f>IF(Kopā!F56=$R$3,Kopā!A56,"")</f>
        <v/>
      </c>
      <c r="AG56" s="26" t="str">
        <f>_xlfn.IFNA(VLOOKUP(AF56,Kopā!$A$4:$G$203,7,),"")</f>
        <v/>
      </c>
      <c r="AH56" s="26" t="str">
        <f t="shared" si="22"/>
        <v/>
      </c>
      <c r="AI56" s="26" t="e" cm="1">
        <f t="array" ref="AI56">IFERROR(SMALL(IF((COUNTIF($AI$3:AI55, $AH$4:$AH$203)=0)*ISNUMBER($AH$4:$AH$203), $AH$4:$AH$203, "A"), 1),INDEX($AH$4:$AH$203, MATCH(SMALL(IF(ISTEXT($AH$4:$AH$203)*(COUNTIF(AI$3:$AI55,$AH$4:$AH$203)=0), COUNTIF($AH$4:$AH$203, "&lt;"&amp;$AH$4:$AH$203), ""),1),IF(ISTEXT($AH$4:$AH$203), COUNTIF($AH$4:$AH$203, "&lt;"&amp;$AH$4:$AH$203), ""), 0)))</f>
        <v>#NUM!</v>
      </c>
      <c r="AJ56" s="26"/>
      <c r="AK56" s="26"/>
      <c r="AL56" s="26" t="str">
        <f t="shared" si="15"/>
        <v/>
      </c>
      <c r="AM56" s="26" t="str">
        <f t="shared" si="16"/>
        <v/>
      </c>
      <c r="AN56" s="26">
        <v>53</v>
      </c>
      <c r="AO56" s="67" t="str">
        <f t="shared" si="17"/>
        <v/>
      </c>
      <c r="AP56" s="26" t="str">
        <f>_xlfn.IFNA(VLOOKUP(AM56,Kopā!$A$4:$Q$203,2,),"")</f>
        <v/>
      </c>
      <c r="AQ56" s="68" t="str">
        <f>_xlfn.IFNA(VLOOKUP(AM56,Kopā!$A$4:$Q$203,3,),"")</f>
        <v/>
      </c>
      <c r="AR56" s="79" t="str">
        <f>_xlfn.IFNA(VLOOKUP(AM56,Kopā!$A$4:$Q$203,8,),"")</f>
        <v/>
      </c>
      <c r="AS56" s="80" t="str">
        <f>_xlfn.IFNA(VLOOKUP(AM56,Kopā!$A$4:$Q$203,9,),"")</f>
        <v/>
      </c>
      <c r="AT56" s="79" t="str">
        <f>_xlfn.IFNA(VLOOKUP(AM56,Kopā!$A$4:$Q$203,10,),"")</f>
        <v/>
      </c>
      <c r="AU56" s="80" t="str">
        <f>_xlfn.IFNA(VLOOKUP(AM56,Kopā!$A$4:$Q$203,11,),"")</f>
        <v/>
      </c>
      <c r="AV56" s="79" t="str">
        <f>_xlfn.IFNA(VLOOKUP(AM56,Kopā!$A$4:$Q$203,12,),"")</f>
        <v/>
      </c>
      <c r="AW56" s="80" t="str">
        <f>_xlfn.IFNA(VLOOKUP(AM56,Kopā!$A$4:$Q$203,13,),"")</f>
        <v/>
      </c>
      <c r="AX56" s="79" t="str">
        <f>_xlfn.IFNA(VLOOKUP(AM56,Kopā!$A$4:$Q$203,14,),"")</f>
        <v/>
      </c>
      <c r="AY56" s="80" t="str">
        <f>_xlfn.IFNA(VLOOKUP(AM56,Kopā!$A$4:$Q$203,15,),"")</f>
        <v/>
      </c>
      <c r="AZ56" s="81" t="str">
        <f>_xlfn.IFNA(VLOOKUP(AM56,Kopā!$A$4:$Q$203,16,),"")</f>
        <v/>
      </c>
      <c r="BA56" s="80" t="str">
        <f>_xlfn.IFNA(VLOOKUP(AM56,Kopā!$A$4:$Q$203,17,),"")</f>
        <v/>
      </c>
      <c r="BB56" s="26" t="str">
        <f t="shared" si="18"/>
        <v/>
      </c>
      <c r="BC56" s="26" t="str">
        <f t="shared" si="19"/>
        <v/>
      </c>
      <c r="BD56" s="69" t="str">
        <f t="shared" si="20"/>
        <v/>
      </c>
      <c r="BE56" s="26" t="e">
        <f>_xlfn.RANK.EQ(BB56,$BB$4:$BB$93,)+COUNTIF($BB$4:BB56,BB56)-1</f>
        <v>#VALUE!</v>
      </c>
    </row>
    <row r="57" spans="1:57" x14ac:dyDescent="0.25">
      <c r="A57" s="26">
        <v>54</v>
      </c>
      <c r="B57" s="37" t="str">
        <f t="shared" si="2"/>
        <v/>
      </c>
      <c r="C57" s="65" t="str">
        <f t="shared" si="0"/>
        <v/>
      </c>
      <c r="D57" s="65" t="str">
        <f t="shared" si="21"/>
        <v/>
      </c>
      <c r="E57" s="70" t="str">
        <f t="shared" si="4"/>
        <v/>
      </c>
      <c r="F57" s="71" t="str">
        <f t="shared" si="5"/>
        <v/>
      </c>
      <c r="G57" s="70" t="str">
        <f t="shared" si="6"/>
        <v/>
      </c>
      <c r="H57" s="71" t="str">
        <f t="shared" si="7"/>
        <v/>
      </c>
      <c r="I57" s="70" t="str">
        <f t="shared" si="8"/>
        <v/>
      </c>
      <c r="J57" s="71" t="str">
        <f t="shared" si="9"/>
        <v/>
      </c>
      <c r="K57" s="70" t="str">
        <f t="shared" si="10"/>
        <v/>
      </c>
      <c r="L57" s="71" t="str">
        <f t="shared" si="11"/>
        <v/>
      </c>
      <c r="M57" s="75" t="str">
        <f t="shared" si="12"/>
        <v/>
      </c>
      <c r="N57" s="71" t="str">
        <f t="shared" si="13"/>
        <v/>
      </c>
      <c r="O57" s="66" t="str">
        <f t="shared" si="14"/>
        <v/>
      </c>
      <c r="P57" s="4"/>
      <c r="Q57" s="74"/>
      <c r="AD57" s="26">
        <v>56</v>
      </c>
      <c r="AE57" s="26"/>
      <c r="AF57" s="26" t="str">
        <f>IF(Kopā!F57=$R$3,Kopā!A57,"")</f>
        <v/>
      </c>
      <c r="AG57" s="26" t="str">
        <f>_xlfn.IFNA(VLOOKUP(AF57,Kopā!$A$4:$G$203,7,),"")</f>
        <v/>
      </c>
      <c r="AH57" s="26" t="str">
        <f t="shared" si="22"/>
        <v/>
      </c>
      <c r="AI57" s="26" t="e" cm="1">
        <f t="array" ref="AI57">IFERROR(SMALL(IF((COUNTIF($AI$3:AI56, $AH$4:$AH$203)=0)*ISNUMBER($AH$4:$AH$203), $AH$4:$AH$203, "A"), 1),INDEX($AH$4:$AH$203, MATCH(SMALL(IF(ISTEXT($AH$4:$AH$203)*(COUNTIF(AI$3:$AI56,$AH$4:$AH$203)=0), COUNTIF($AH$4:$AH$203, "&lt;"&amp;$AH$4:$AH$203), ""),1),IF(ISTEXT($AH$4:$AH$203), COUNTIF($AH$4:$AH$203, "&lt;"&amp;$AH$4:$AH$203), ""), 0)))</f>
        <v>#NUM!</v>
      </c>
      <c r="AJ57" s="26"/>
      <c r="AK57" s="26"/>
      <c r="AL57" s="26" t="str">
        <f t="shared" si="15"/>
        <v/>
      </c>
      <c r="AM57" s="26" t="str">
        <f t="shared" si="16"/>
        <v/>
      </c>
      <c r="AN57" s="26">
        <v>54</v>
      </c>
      <c r="AO57" s="67" t="str">
        <f t="shared" si="17"/>
        <v/>
      </c>
      <c r="AP57" s="26" t="str">
        <f>_xlfn.IFNA(VLOOKUP(AM57,Kopā!$A$4:$Q$203,2,),"")</f>
        <v/>
      </c>
      <c r="AQ57" s="68" t="str">
        <f>_xlfn.IFNA(VLOOKUP(AM57,Kopā!$A$4:$Q$203,3,),"")</f>
        <v/>
      </c>
      <c r="AR57" s="79" t="str">
        <f>_xlfn.IFNA(VLOOKUP(AM57,Kopā!$A$4:$Q$203,8,),"")</f>
        <v/>
      </c>
      <c r="AS57" s="80" t="str">
        <f>_xlfn.IFNA(VLOOKUP(AM57,Kopā!$A$4:$Q$203,9,),"")</f>
        <v/>
      </c>
      <c r="AT57" s="79" t="str">
        <f>_xlfn.IFNA(VLOOKUP(AM57,Kopā!$A$4:$Q$203,10,),"")</f>
        <v/>
      </c>
      <c r="AU57" s="80" t="str">
        <f>_xlfn.IFNA(VLOOKUP(AM57,Kopā!$A$4:$Q$203,11,),"")</f>
        <v/>
      </c>
      <c r="AV57" s="79" t="str">
        <f>_xlfn.IFNA(VLOOKUP(AM57,Kopā!$A$4:$Q$203,12,),"")</f>
        <v/>
      </c>
      <c r="AW57" s="80" t="str">
        <f>_xlfn.IFNA(VLOOKUP(AM57,Kopā!$A$4:$Q$203,13,),"")</f>
        <v/>
      </c>
      <c r="AX57" s="79" t="str">
        <f>_xlfn.IFNA(VLOOKUP(AM57,Kopā!$A$4:$Q$203,14,),"")</f>
        <v/>
      </c>
      <c r="AY57" s="80" t="str">
        <f>_xlfn.IFNA(VLOOKUP(AM57,Kopā!$A$4:$Q$203,15,),"")</f>
        <v/>
      </c>
      <c r="AZ57" s="81" t="str">
        <f>_xlfn.IFNA(VLOOKUP(AM57,Kopā!$A$4:$Q$203,16,),"")</f>
        <v/>
      </c>
      <c r="BA57" s="80" t="str">
        <f>_xlfn.IFNA(VLOOKUP(AM57,Kopā!$A$4:$Q$203,17,),"")</f>
        <v/>
      </c>
      <c r="BB57" s="26" t="str">
        <f t="shared" si="18"/>
        <v/>
      </c>
      <c r="BC57" s="26" t="str">
        <f t="shared" si="19"/>
        <v/>
      </c>
      <c r="BD57" s="69" t="str">
        <f t="shared" si="20"/>
        <v/>
      </c>
      <c r="BE57" s="26" t="e">
        <f>_xlfn.RANK.EQ(BB57,$BB$4:$BB$93,)+COUNTIF($BB$4:BB57,BB57)-1</f>
        <v>#VALUE!</v>
      </c>
    </row>
    <row r="58" spans="1:57" x14ac:dyDescent="0.25">
      <c r="A58" s="26">
        <v>55</v>
      </c>
      <c r="B58" s="37" t="str">
        <f t="shared" si="2"/>
        <v/>
      </c>
      <c r="C58" s="65" t="str">
        <f t="shared" si="0"/>
        <v/>
      </c>
      <c r="D58" s="65" t="str">
        <f t="shared" si="21"/>
        <v/>
      </c>
      <c r="E58" s="70" t="str">
        <f t="shared" si="4"/>
        <v/>
      </c>
      <c r="F58" s="71" t="str">
        <f t="shared" si="5"/>
        <v/>
      </c>
      <c r="G58" s="70" t="str">
        <f t="shared" si="6"/>
        <v/>
      </c>
      <c r="H58" s="71" t="str">
        <f t="shared" si="7"/>
        <v/>
      </c>
      <c r="I58" s="70" t="str">
        <f t="shared" si="8"/>
        <v/>
      </c>
      <c r="J58" s="71" t="str">
        <f t="shared" si="9"/>
        <v/>
      </c>
      <c r="K58" s="70" t="str">
        <f t="shared" si="10"/>
        <v/>
      </c>
      <c r="L58" s="71" t="str">
        <f t="shared" si="11"/>
        <v/>
      </c>
      <c r="M58" s="75" t="str">
        <f t="shared" si="12"/>
        <v/>
      </c>
      <c r="N58" s="71" t="str">
        <f t="shared" si="13"/>
        <v/>
      </c>
      <c r="O58" s="66" t="str">
        <f t="shared" si="14"/>
        <v/>
      </c>
      <c r="P58" s="4"/>
      <c r="Q58" s="74"/>
      <c r="AD58" s="26">
        <v>57</v>
      </c>
      <c r="AE58" s="26"/>
      <c r="AF58" s="26">
        <f>IF(Kopā!F58=$R$3,Kopā!A58,"")</f>
        <v>55</v>
      </c>
      <c r="AG58" s="26" t="str">
        <f>_xlfn.IFNA(VLOOKUP(AF58,Kopā!$A$4:$G$203,7,),"")</f>
        <v>E</v>
      </c>
      <c r="AH58" s="26" t="str">
        <f t="shared" si="22"/>
        <v/>
      </c>
      <c r="AI58" s="26" t="e" cm="1">
        <f t="array" ref="AI58">IFERROR(SMALL(IF((COUNTIF($AI$3:AI57, $AH$4:$AH$203)=0)*ISNUMBER($AH$4:$AH$203), $AH$4:$AH$203, "A"), 1),INDEX($AH$4:$AH$203, MATCH(SMALL(IF(ISTEXT($AH$4:$AH$203)*(COUNTIF(AI$3:$AI57,$AH$4:$AH$203)=0), COUNTIF($AH$4:$AH$203, "&lt;"&amp;$AH$4:$AH$203), ""),1),IF(ISTEXT($AH$4:$AH$203), COUNTIF($AH$4:$AH$203, "&lt;"&amp;$AH$4:$AH$203), ""), 0)))</f>
        <v>#NUM!</v>
      </c>
      <c r="AJ58" s="26"/>
      <c r="AK58" s="26"/>
      <c r="AL58" s="26" t="str">
        <f t="shared" si="15"/>
        <v/>
      </c>
      <c r="AM58" s="26" t="str">
        <f t="shared" si="16"/>
        <v/>
      </c>
      <c r="AN58" s="26">
        <v>55</v>
      </c>
      <c r="AO58" s="67" t="str">
        <f t="shared" si="17"/>
        <v/>
      </c>
      <c r="AP58" s="26" t="str">
        <f>_xlfn.IFNA(VLOOKUP(AM58,Kopā!$A$4:$Q$203,2,),"")</f>
        <v/>
      </c>
      <c r="AQ58" s="68" t="str">
        <f>_xlfn.IFNA(VLOOKUP(AM58,Kopā!$A$4:$Q$203,3,),"")</f>
        <v/>
      </c>
      <c r="AR58" s="79" t="str">
        <f>_xlfn.IFNA(VLOOKUP(AM58,Kopā!$A$4:$Q$203,8,),"")</f>
        <v/>
      </c>
      <c r="AS58" s="80" t="str">
        <f>_xlfn.IFNA(VLOOKUP(AM58,Kopā!$A$4:$Q$203,9,),"")</f>
        <v/>
      </c>
      <c r="AT58" s="79" t="str">
        <f>_xlfn.IFNA(VLOOKUP(AM58,Kopā!$A$4:$Q$203,10,),"")</f>
        <v/>
      </c>
      <c r="AU58" s="80" t="str">
        <f>_xlfn.IFNA(VLOOKUP(AM58,Kopā!$A$4:$Q$203,11,),"")</f>
        <v/>
      </c>
      <c r="AV58" s="79" t="str">
        <f>_xlfn.IFNA(VLOOKUP(AM58,Kopā!$A$4:$Q$203,12,),"")</f>
        <v/>
      </c>
      <c r="AW58" s="80" t="str">
        <f>_xlfn.IFNA(VLOOKUP(AM58,Kopā!$A$4:$Q$203,13,),"")</f>
        <v/>
      </c>
      <c r="AX58" s="79" t="str">
        <f>_xlfn.IFNA(VLOOKUP(AM58,Kopā!$A$4:$Q$203,14,),"")</f>
        <v/>
      </c>
      <c r="AY58" s="80" t="str">
        <f>_xlfn.IFNA(VLOOKUP(AM58,Kopā!$A$4:$Q$203,15,),"")</f>
        <v/>
      </c>
      <c r="AZ58" s="81" t="str">
        <f>_xlfn.IFNA(VLOOKUP(AM58,Kopā!$A$4:$Q$203,16,),"")</f>
        <v/>
      </c>
      <c r="BA58" s="80" t="str">
        <f>_xlfn.IFNA(VLOOKUP(AM58,Kopā!$A$4:$Q$203,17,),"")</f>
        <v/>
      </c>
      <c r="BB58" s="26" t="str">
        <f t="shared" si="18"/>
        <v/>
      </c>
      <c r="BC58" s="26" t="str">
        <f t="shared" si="19"/>
        <v/>
      </c>
      <c r="BD58" s="69" t="str">
        <f t="shared" si="20"/>
        <v/>
      </c>
      <c r="BE58" s="26" t="e">
        <f>_xlfn.RANK.EQ(BB58,$BB$4:$BB$93,)+COUNTIF($BB$4:BB58,BB58)-1</f>
        <v>#VALUE!</v>
      </c>
    </row>
    <row r="59" spans="1:57" x14ac:dyDescent="0.25">
      <c r="A59" s="26">
        <v>56</v>
      </c>
      <c r="B59" s="37" t="str">
        <f t="shared" si="2"/>
        <v/>
      </c>
      <c r="C59" s="65" t="str">
        <f t="shared" si="0"/>
        <v/>
      </c>
      <c r="D59" s="65" t="str">
        <f t="shared" si="21"/>
        <v/>
      </c>
      <c r="E59" s="70" t="str">
        <f t="shared" si="4"/>
        <v/>
      </c>
      <c r="F59" s="71" t="str">
        <f t="shared" si="5"/>
        <v/>
      </c>
      <c r="G59" s="70" t="str">
        <f t="shared" si="6"/>
        <v/>
      </c>
      <c r="H59" s="71" t="str">
        <f t="shared" si="7"/>
        <v/>
      </c>
      <c r="I59" s="70" t="str">
        <f t="shared" si="8"/>
        <v/>
      </c>
      <c r="J59" s="71" t="str">
        <f t="shared" si="9"/>
        <v/>
      </c>
      <c r="K59" s="70" t="str">
        <f t="shared" si="10"/>
        <v/>
      </c>
      <c r="L59" s="71" t="str">
        <f t="shared" si="11"/>
        <v/>
      </c>
      <c r="M59" s="75" t="str">
        <f t="shared" si="12"/>
        <v/>
      </c>
      <c r="N59" s="71" t="str">
        <f t="shared" si="13"/>
        <v/>
      </c>
      <c r="O59" s="66" t="str">
        <f t="shared" si="14"/>
        <v/>
      </c>
      <c r="P59" s="4"/>
      <c r="Q59" s="74"/>
      <c r="AD59" s="26">
        <v>58</v>
      </c>
      <c r="AE59" s="26"/>
      <c r="AF59" s="26">
        <f>IF(Kopā!F59=$R$3,Kopā!A59,"")</f>
        <v>56</v>
      </c>
      <c r="AG59" s="26" t="str">
        <f>_xlfn.IFNA(VLOOKUP(AF59,Kopā!$A$4:$G$203,7,),"")</f>
        <v>E</v>
      </c>
      <c r="AH59" s="26" t="str">
        <f t="shared" si="22"/>
        <v/>
      </c>
      <c r="AI59" s="26" t="e" cm="1">
        <f t="array" ref="AI59">IFERROR(SMALL(IF((COUNTIF($AI$3:AI58, $AH$4:$AH$203)=0)*ISNUMBER($AH$4:$AH$203), $AH$4:$AH$203, "A"), 1),INDEX($AH$4:$AH$203, MATCH(SMALL(IF(ISTEXT($AH$4:$AH$203)*(COUNTIF(AI$3:$AI58,$AH$4:$AH$203)=0), COUNTIF($AH$4:$AH$203, "&lt;"&amp;$AH$4:$AH$203), ""),1),IF(ISTEXT($AH$4:$AH$203), COUNTIF($AH$4:$AH$203, "&lt;"&amp;$AH$4:$AH$203), ""), 0)))</f>
        <v>#NUM!</v>
      </c>
      <c r="AJ59" s="26"/>
      <c r="AK59" s="26"/>
      <c r="AL59" s="26" t="str">
        <f t="shared" si="15"/>
        <v/>
      </c>
      <c r="AM59" s="26" t="str">
        <f t="shared" si="16"/>
        <v/>
      </c>
      <c r="AN59" s="26">
        <v>56</v>
      </c>
      <c r="AO59" s="67" t="str">
        <f t="shared" si="17"/>
        <v/>
      </c>
      <c r="AP59" s="26" t="str">
        <f>_xlfn.IFNA(VLOOKUP(AM59,Kopā!$A$4:$Q$203,2,),"")</f>
        <v/>
      </c>
      <c r="AQ59" s="68" t="str">
        <f>_xlfn.IFNA(VLOOKUP(AM59,Kopā!$A$4:$Q$203,3,),"")</f>
        <v/>
      </c>
      <c r="AR59" s="79" t="str">
        <f>_xlfn.IFNA(VLOOKUP(AM59,Kopā!$A$4:$Q$203,8,),"")</f>
        <v/>
      </c>
      <c r="AS59" s="80" t="str">
        <f>_xlfn.IFNA(VLOOKUP(AM59,Kopā!$A$4:$Q$203,9,),"")</f>
        <v/>
      </c>
      <c r="AT59" s="79" t="str">
        <f>_xlfn.IFNA(VLOOKUP(AM59,Kopā!$A$4:$Q$203,10,),"")</f>
        <v/>
      </c>
      <c r="AU59" s="80" t="str">
        <f>_xlfn.IFNA(VLOOKUP(AM59,Kopā!$A$4:$Q$203,11,),"")</f>
        <v/>
      </c>
      <c r="AV59" s="79" t="str">
        <f>_xlfn.IFNA(VLOOKUP(AM59,Kopā!$A$4:$Q$203,12,),"")</f>
        <v/>
      </c>
      <c r="AW59" s="80" t="str">
        <f>_xlfn.IFNA(VLOOKUP(AM59,Kopā!$A$4:$Q$203,13,),"")</f>
        <v/>
      </c>
      <c r="AX59" s="79" t="str">
        <f>_xlfn.IFNA(VLOOKUP(AM59,Kopā!$A$4:$Q$203,14,),"")</f>
        <v/>
      </c>
      <c r="AY59" s="80" t="str">
        <f>_xlfn.IFNA(VLOOKUP(AM59,Kopā!$A$4:$Q$203,15,),"")</f>
        <v/>
      </c>
      <c r="AZ59" s="81" t="str">
        <f>_xlfn.IFNA(VLOOKUP(AM59,Kopā!$A$4:$Q$203,16,),"")</f>
        <v/>
      </c>
      <c r="BA59" s="80" t="str">
        <f>_xlfn.IFNA(VLOOKUP(AM59,Kopā!$A$4:$Q$203,17,),"")</f>
        <v/>
      </c>
      <c r="BB59" s="26" t="str">
        <f t="shared" si="18"/>
        <v/>
      </c>
      <c r="BC59" s="26" t="str">
        <f t="shared" si="19"/>
        <v/>
      </c>
      <c r="BD59" s="69" t="str">
        <f t="shared" si="20"/>
        <v/>
      </c>
      <c r="BE59" s="26" t="e">
        <f>_xlfn.RANK.EQ(BB59,$BB$4:$BB$93,)+COUNTIF($BB$4:BB59,BB59)-1</f>
        <v>#VALUE!</v>
      </c>
    </row>
    <row r="60" spans="1:57" x14ac:dyDescent="0.25">
      <c r="A60" s="26">
        <v>57</v>
      </c>
      <c r="B60" s="37" t="str">
        <f t="shared" si="2"/>
        <v/>
      </c>
      <c r="C60" s="65" t="str">
        <f t="shared" si="0"/>
        <v/>
      </c>
      <c r="D60" s="65" t="str">
        <f t="shared" si="21"/>
        <v/>
      </c>
      <c r="E60" s="70" t="str">
        <f t="shared" si="4"/>
        <v/>
      </c>
      <c r="F60" s="71" t="str">
        <f t="shared" si="5"/>
        <v/>
      </c>
      <c r="G60" s="70" t="str">
        <f t="shared" si="6"/>
        <v/>
      </c>
      <c r="H60" s="71" t="str">
        <f t="shared" si="7"/>
        <v/>
      </c>
      <c r="I60" s="70" t="str">
        <f t="shared" si="8"/>
        <v/>
      </c>
      <c r="J60" s="71" t="str">
        <f t="shared" si="9"/>
        <v/>
      </c>
      <c r="K60" s="70" t="str">
        <f t="shared" si="10"/>
        <v/>
      </c>
      <c r="L60" s="71" t="str">
        <f t="shared" si="11"/>
        <v/>
      </c>
      <c r="M60" s="75" t="str">
        <f t="shared" si="12"/>
        <v/>
      </c>
      <c r="N60" s="71" t="str">
        <f t="shared" si="13"/>
        <v/>
      </c>
      <c r="O60" s="66" t="str">
        <f t="shared" si="14"/>
        <v/>
      </c>
      <c r="P60" s="4"/>
      <c r="Q60" s="74"/>
      <c r="AD60" s="26">
        <v>59</v>
      </c>
      <c r="AE60" s="26"/>
      <c r="AF60" s="26">
        <f>IF(Kopā!F60=$R$3,Kopā!A60,"")</f>
        <v>57</v>
      </c>
      <c r="AG60" s="26" t="str">
        <f>_xlfn.IFNA(VLOOKUP(AF60,Kopā!$A$4:$G$203,7,),"")</f>
        <v>Hm</v>
      </c>
      <c r="AH60" s="26" t="str">
        <f t="shared" si="22"/>
        <v/>
      </c>
      <c r="AI60" s="26" t="e" cm="1">
        <f t="array" ref="AI60">IFERROR(SMALL(IF((COUNTIF($AI$3:AI59, $AH$4:$AH$203)=0)*ISNUMBER($AH$4:$AH$203), $AH$4:$AH$203, "A"), 1),INDEX($AH$4:$AH$203, MATCH(SMALL(IF(ISTEXT($AH$4:$AH$203)*(COUNTIF(AI$3:$AI59,$AH$4:$AH$203)=0), COUNTIF($AH$4:$AH$203, "&lt;"&amp;$AH$4:$AH$203), ""),1),IF(ISTEXT($AH$4:$AH$203), COUNTIF($AH$4:$AH$203, "&lt;"&amp;$AH$4:$AH$203), ""), 0)))</f>
        <v>#NUM!</v>
      </c>
      <c r="AJ60" s="26"/>
      <c r="AK60" s="26"/>
      <c r="AL60" s="26" t="str">
        <f t="shared" si="15"/>
        <v/>
      </c>
      <c r="AM60" s="26" t="str">
        <f t="shared" si="16"/>
        <v/>
      </c>
      <c r="AN60" s="26">
        <v>57</v>
      </c>
      <c r="AO60" s="67" t="str">
        <f t="shared" si="17"/>
        <v/>
      </c>
      <c r="AP60" s="26" t="str">
        <f>_xlfn.IFNA(VLOOKUP(AM60,Kopā!$A$4:$Q$203,2,),"")</f>
        <v/>
      </c>
      <c r="AQ60" s="68" t="str">
        <f>_xlfn.IFNA(VLOOKUP(AM60,Kopā!$A$4:$Q$203,3,),"")</f>
        <v/>
      </c>
      <c r="AR60" s="79" t="str">
        <f>_xlfn.IFNA(VLOOKUP(AM60,Kopā!$A$4:$Q$203,8,),"")</f>
        <v/>
      </c>
      <c r="AS60" s="80" t="str">
        <f>_xlfn.IFNA(VLOOKUP(AM60,Kopā!$A$4:$Q$203,9,),"")</f>
        <v/>
      </c>
      <c r="AT60" s="79" t="str">
        <f>_xlfn.IFNA(VLOOKUP(AM60,Kopā!$A$4:$Q$203,10,),"")</f>
        <v/>
      </c>
      <c r="AU60" s="80" t="str">
        <f>_xlfn.IFNA(VLOOKUP(AM60,Kopā!$A$4:$Q$203,11,),"")</f>
        <v/>
      </c>
      <c r="AV60" s="79" t="str">
        <f>_xlfn.IFNA(VLOOKUP(AM60,Kopā!$A$4:$Q$203,12,),"")</f>
        <v/>
      </c>
      <c r="AW60" s="80" t="str">
        <f>_xlfn.IFNA(VLOOKUP(AM60,Kopā!$A$4:$Q$203,13,),"")</f>
        <v/>
      </c>
      <c r="AX60" s="79" t="str">
        <f>_xlfn.IFNA(VLOOKUP(AM60,Kopā!$A$4:$Q$203,14,),"")</f>
        <v/>
      </c>
      <c r="AY60" s="80" t="str">
        <f>_xlfn.IFNA(VLOOKUP(AM60,Kopā!$A$4:$Q$203,15,),"")</f>
        <v/>
      </c>
      <c r="AZ60" s="81" t="str">
        <f>_xlfn.IFNA(VLOOKUP(AM60,Kopā!$A$4:$Q$203,16,),"")</f>
        <v/>
      </c>
      <c r="BA60" s="80" t="str">
        <f>_xlfn.IFNA(VLOOKUP(AM60,Kopā!$A$4:$Q$203,17,),"")</f>
        <v/>
      </c>
      <c r="BB60" s="26" t="str">
        <f t="shared" si="18"/>
        <v/>
      </c>
      <c r="BC60" s="26" t="str">
        <f t="shared" si="19"/>
        <v/>
      </c>
      <c r="BD60" s="69" t="str">
        <f t="shared" si="20"/>
        <v/>
      </c>
      <c r="BE60" s="26" t="e">
        <f>_xlfn.RANK.EQ(BB60,$BB$4:$BB$93,)+COUNTIF($BB$4:BB60,BB60)-1</f>
        <v>#VALUE!</v>
      </c>
    </row>
    <row r="61" spans="1:57" x14ac:dyDescent="0.25">
      <c r="A61" s="26">
        <v>58</v>
      </c>
      <c r="B61" s="37" t="str">
        <f t="shared" si="2"/>
        <v/>
      </c>
      <c r="C61" s="65" t="str">
        <f t="shared" si="0"/>
        <v/>
      </c>
      <c r="D61" s="65" t="str">
        <f t="shared" si="21"/>
        <v/>
      </c>
      <c r="E61" s="70" t="str">
        <f t="shared" si="4"/>
        <v/>
      </c>
      <c r="F61" s="71" t="str">
        <f t="shared" si="5"/>
        <v/>
      </c>
      <c r="G61" s="70" t="str">
        <f t="shared" si="6"/>
        <v/>
      </c>
      <c r="H61" s="71" t="str">
        <f t="shared" si="7"/>
        <v/>
      </c>
      <c r="I61" s="70" t="str">
        <f t="shared" si="8"/>
        <v/>
      </c>
      <c r="J61" s="71" t="str">
        <f t="shared" si="9"/>
        <v/>
      </c>
      <c r="K61" s="70" t="str">
        <f t="shared" si="10"/>
        <v/>
      </c>
      <c r="L61" s="71" t="str">
        <f t="shared" si="11"/>
        <v/>
      </c>
      <c r="M61" s="75" t="str">
        <f t="shared" si="12"/>
        <v/>
      </c>
      <c r="N61" s="71" t="str">
        <f t="shared" si="13"/>
        <v/>
      </c>
      <c r="O61" s="66" t="str">
        <f t="shared" si="14"/>
        <v/>
      </c>
      <c r="P61" s="4"/>
      <c r="Q61" s="74"/>
      <c r="AD61" s="26">
        <v>60</v>
      </c>
      <c r="AE61" s="26"/>
      <c r="AF61" s="26">
        <f>IF(Kopā!F61=$R$3,Kopā!A61,"")</f>
        <v>58</v>
      </c>
      <c r="AG61" s="26" t="str">
        <f>_xlfn.IFNA(VLOOKUP(AF61,Kopā!$A$4:$G$203,7,),"")</f>
        <v>H</v>
      </c>
      <c r="AH61" s="26" t="str">
        <f t="shared" si="22"/>
        <v/>
      </c>
      <c r="AI61" s="26" t="e" cm="1">
        <f t="array" ref="AI61">IFERROR(SMALL(IF((COUNTIF($AI$3:AI60, $AH$4:$AH$203)=0)*ISNUMBER($AH$4:$AH$203), $AH$4:$AH$203, "A"), 1),INDEX($AH$4:$AH$203, MATCH(SMALL(IF(ISTEXT($AH$4:$AH$203)*(COUNTIF(AI$3:$AI60,$AH$4:$AH$203)=0), COUNTIF($AH$4:$AH$203, "&lt;"&amp;$AH$4:$AH$203), ""),1),IF(ISTEXT($AH$4:$AH$203), COUNTIF($AH$4:$AH$203, "&lt;"&amp;$AH$4:$AH$203), ""), 0)))</f>
        <v>#NUM!</v>
      </c>
      <c r="AJ61" s="26"/>
      <c r="AK61" s="26"/>
      <c r="AL61" s="26" t="str">
        <f t="shared" si="15"/>
        <v/>
      </c>
      <c r="AM61" s="26" t="str">
        <f t="shared" si="16"/>
        <v/>
      </c>
      <c r="AN61" s="26">
        <v>58</v>
      </c>
      <c r="AO61" s="67" t="str">
        <f t="shared" si="17"/>
        <v/>
      </c>
      <c r="AP61" s="26" t="str">
        <f>_xlfn.IFNA(VLOOKUP(AM61,Kopā!$A$4:$Q$203,2,),"")</f>
        <v/>
      </c>
      <c r="AQ61" s="68" t="str">
        <f>_xlfn.IFNA(VLOOKUP(AM61,Kopā!$A$4:$Q$203,3,),"")</f>
        <v/>
      </c>
      <c r="AR61" s="79" t="str">
        <f>_xlfn.IFNA(VLOOKUP(AM61,Kopā!$A$4:$Q$203,8,),"")</f>
        <v/>
      </c>
      <c r="AS61" s="80" t="str">
        <f>_xlfn.IFNA(VLOOKUP(AM61,Kopā!$A$4:$Q$203,9,),"")</f>
        <v/>
      </c>
      <c r="AT61" s="79" t="str">
        <f>_xlfn.IFNA(VLOOKUP(AM61,Kopā!$A$4:$Q$203,10,),"")</f>
        <v/>
      </c>
      <c r="AU61" s="80" t="str">
        <f>_xlfn.IFNA(VLOOKUP(AM61,Kopā!$A$4:$Q$203,11,),"")</f>
        <v/>
      </c>
      <c r="AV61" s="79" t="str">
        <f>_xlfn.IFNA(VLOOKUP(AM61,Kopā!$A$4:$Q$203,12,),"")</f>
        <v/>
      </c>
      <c r="AW61" s="80" t="str">
        <f>_xlfn.IFNA(VLOOKUP(AM61,Kopā!$A$4:$Q$203,13,),"")</f>
        <v/>
      </c>
      <c r="AX61" s="79" t="str">
        <f>_xlfn.IFNA(VLOOKUP(AM61,Kopā!$A$4:$Q$203,14,),"")</f>
        <v/>
      </c>
      <c r="AY61" s="80" t="str">
        <f>_xlfn.IFNA(VLOOKUP(AM61,Kopā!$A$4:$Q$203,15,),"")</f>
        <v/>
      </c>
      <c r="AZ61" s="81" t="str">
        <f>_xlfn.IFNA(VLOOKUP(AM61,Kopā!$A$4:$Q$203,16,),"")</f>
        <v/>
      </c>
      <c r="BA61" s="80" t="str">
        <f>_xlfn.IFNA(VLOOKUP(AM61,Kopā!$A$4:$Q$203,17,),"")</f>
        <v/>
      </c>
      <c r="BB61" s="26" t="str">
        <f t="shared" si="18"/>
        <v/>
      </c>
      <c r="BC61" s="26" t="str">
        <f t="shared" si="19"/>
        <v/>
      </c>
      <c r="BD61" s="69" t="str">
        <f t="shared" si="20"/>
        <v/>
      </c>
      <c r="BE61" s="26" t="e">
        <f>_xlfn.RANK.EQ(BB61,$BB$4:$BB$93,)+COUNTIF($BB$4:BB61,BB61)-1</f>
        <v>#VALUE!</v>
      </c>
    </row>
    <row r="62" spans="1:57" x14ac:dyDescent="0.25">
      <c r="A62" s="26">
        <v>59</v>
      </c>
      <c r="B62" s="37" t="str">
        <f t="shared" si="2"/>
        <v/>
      </c>
      <c r="C62" s="65" t="str">
        <f t="shared" si="0"/>
        <v/>
      </c>
      <c r="D62" s="65" t="str">
        <f t="shared" si="21"/>
        <v/>
      </c>
      <c r="E62" s="70" t="str">
        <f t="shared" si="4"/>
        <v/>
      </c>
      <c r="F62" s="71" t="str">
        <f t="shared" si="5"/>
        <v/>
      </c>
      <c r="G62" s="70" t="str">
        <f t="shared" si="6"/>
        <v/>
      </c>
      <c r="H62" s="71" t="str">
        <f t="shared" si="7"/>
        <v/>
      </c>
      <c r="I62" s="70" t="str">
        <f t="shared" si="8"/>
        <v/>
      </c>
      <c r="J62" s="71" t="str">
        <f t="shared" si="9"/>
        <v/>
      </c>
      <c r="K62" s="70" t="str">
        <f t="shared" si="10"/>
        <v/>
      </c>
      <c r="L62" s="71" t="str">
        <f t="shared" si="11"/>
        <v/>
      </c>
      <c r="M62" s="75" t="str">
        <f t="shared" si="12"/>
        <v/>
      </c>
      <c r="N62" s="71" t="str">
        <f t="shared" si="13"/>
        <v/>
      </c>
      <c r="O62" s="66" t="str">
        <f t="shared" si="14"/>
        <v/>
      </c>
      <c r="P62" s="4"/>
      <c r="Q62" s="74"/>
      <c r="AD62" s="26">
        <v>61</v>
      </c>
      <c r="AE62" s="26"/>
      <c r="AF62" s="26" t="str">
        <f>IF(Kopā!F62=$R$3,Kopā!A62,"")</f>
        <v/>
      </c>
      <c r="AG62" s="26" t="str">
        <f>_xlfn.IFNA(VLOOKUP(AF62,Kopā!$A$4:$G$203,7,),"")</f>
        <v/>
      </c>
      <c r="AH62" s="26" t="str">
        <f t="shared" si="22"/>
        <v/>
      </c>
      <c r="AI62" s="26" t="e" cm="1">
        <f t="array" ref="AI62">IFERROR(SMALL(IF((COUNTIF($AI$3:AI61, $AH$4:$AH$203)=0)*ISNUMBER($AH$4:$AH$203), $AH$4:$AH$203, "A"), 1),INDEX($AH$4:$AH$203, MATCH(SMALL(IF(ISTEXT($AH$4:$AH$203)*(COUNTIF(AI$3:$AI61,$AH$4:$AH$203)=0), COUNTIF($AH$4:$AH$203, "&lt;"&amp;$AH$4:$AH$203), ""),1),IF(ISTEXT($AH$4:$AH$203), COUNTIF($AH$4:$AH$203, "&lt;"&amp;$AH$4:$AH$203), ""), 0)))</f>
        <v>#NUM!</v>
      </c>
      <c r="AJ62" s="26"/>
      <c r="AK62" s="26"/>
      <c r="AL62" s="26" t="str">
        <f t="shared" si="15"/>
        <v/>
      </c>
      <c r="AM62" s="26" t="str">
        <f t="shared" si="16"/>
        <v/>
      </c>
      <c r="AN62" s="26">
        <v>59</v>
      </c>
      <c r="AO62" s="67" t="str">
        <f t="shared" si="17"/>
        <v/>
      </c>
      <c r="AP62" s="26" t="str">
        <f>_xlfn.IFNA(VLOOKUP(AM62,Kopā!$A$4:$Q$203,2,),"")</f>
        <v/>
      </c>
      <c r="AQ62" s="68" t="str">
        <f>_xlfn.IFNA(VLOOKUP(AM62,Kopā!$A$4:$Q$203,3,),"")</f>
        <v/>
      </c>
      <c r="AR62" s="79" t="str">
        <f>_xlfn.IFNA(VLOOKUP(AM62,Kopā!$A$4:$Q$203,8,),"")</f>
        <v/>
      </c>
      <c r="AS62" s="80" t="str">
        <f>_xlfn.IFNA(VLOOKUP(AM62,Kopā!$A$4:$Q$203,9,),"")</f>
        <v/>
      </c>
      <c r="AT62" s="79" t="str">
        <f>_xlfn.IFNA(VLOOKUP(AM62,Kopā!$A$4:$Q$203,10,),"")</f>
        <v/>
      </c>
      <c r="AU62" s="80" t="str">
        <f>_xlfn.IFNA(VLOOKUP(AM62,Kopā!$A$4:$Q$203,11,),"")</f>
        <v/>
      </c>
      <c r="AV62" s="79" t="str">
        <f>_xlfn.IFNA(VLOOKUP(AM62,Kopā!$A$4:$Q$203,12,),"")</f>
        <v/>
      </c>
      <c r="AW62" s="80" t="str">
        <f>_xlfn.IFNA(VLOOKUP(AM62,Kopā!$A$4:$Q$203,13,),"")</f>
        <v/>
      </c>
      <c r="AX62" s="79" t="str">
        <f>_xlfn.IFNA(VLOOKUP(AM62,Kopā!$A$4:$Q$203,14,),"")</f>
        <v/>
      </c>
      <c r="AY62" s="80" t="str">
        <f>_xlfn.IFNA(VLOOKUP(AM62,Kopā!$A$4:$Q$203,15,),"")</f>
        <v/>
      </c>
      <c r="AZ62" s="81" t="str">
        <f>_xlfn.IFNA(VLOOKUP(AM62,Kopā!$A$4:$Q$203,16,),"")</f>
        <v/>
      </c>
      <c r="BA62" s="80" t="str">
        <f>_xlfn.IFNA(VLOOKUP(AM62,Kopā!$A$4:$Q$203,17,),"")</f>
        <v/>
      </c>
      <c r="BB62" s="26" t="str">
        <f t="shared" si="18"/>
        <v/>
      </c>
      <c r="BC62" s="26" t="str">
        <f t="shared" si="19"/>
        <v/>
      </c>
      <c r="BD62" s="69" t="str">
        <f t="shared" si="20"/>
        <v/>
      </c>
      <c r="BE62" s="26" t="e">
        <f>_xlfn.RANK.EQ(BB62,$BB$4:$BB$93,)+COUNTIF($BB$4:BB62,BB62)-1</f>
        <v>#VALUE!</v>
      </c>
    </row>
    <row r="63" spans="1:57" x14ac:dyDescent="0.25">
      <c r="A63" s="26">
        <v>60</v>
      </c>
      <c r="B63" s="37" t="str">
        <f t="shared" si="2"/>
        <v/>
      </c>
      <c r="C63" s="65" t="str">
        <f t="shared" si="0"/>
        <v/>
      </c>
      <c r="D63" s="65" t="str">
        <f t="shared" si="21"/>
        <v/>
      </c>
      <c r="E63" s="70" t="str">
        <f t="shared" si="4"/>
        <v/>
      </c>
      <c r="F63" s="71" t="str">
        <f t="shared" si="5"/>
        <v/>
      </c>
      <c r="G63" s="70" t="str">
        <f t="shared" si="6"/>
        <v/>
      </c>
      <c r="H63" s="71" t="str">
        <f t="shared" si="7"/>
        <v/>
      </c>
      <c r="I63" s="70" t="str">
        <f t="shared" si="8"/>
        <v/>
      </c>
      <c r="J63" s="71" t="str">
        <f t="shared" si="9"/>
        <v/>
      </c>
      <c r="K63" s="70" t="str">
        <f t="shared" si="10"/>
        <v/>
      </c>
      <c r="L63" s="71" t="str">
        <f t="shared" si="11"/>
        <v/>
      </c>
      <c r="M63" s="75" t="str">
        <f t="shared" si="12"/>
        <v/>
      </c>
      <c r="N63" s="71" t="str">
        <f t="shared" si="13"/>
        <v/>
      </c>
      <c r="O63" s="66" t="str">
        <f t="shared" si="14"/>
        <v/>
      </c>
      <c r="P63" s="4"/>
      <c r="Q63" s="74"/>
      <c r="AD63" s="26">
        <v>62</v>
      </c>
      <c r="AE63" s="26"/>
      <c r="AF63" s="26">
        <f>IF(Kopā!F63=$R$3,Kopā!A63,"")</f>
        <v>60</v>
      </c>
      <c r="AG63" s="26" t="str">
        <f>_xlfn.IFNA(VLOOKUP(AF63,Kopā!$A$4:$G$203,7,),"")</f>
        <v>Hm</v>
      </c>
      <c r="AH63" s="26" t="str">
        <f t="shared" si="22"/>
        <v/>
      </c>
      <c r="AI63" s="26" t="e" cm="1">
        <f t="array" ref="AI63">IFERROR(SMALL(IF((COUNTIF($AI$3:AI62, $AH$4:$AH$203)=0)*ISNUMBER($AH$4:$AH$203), $AH$4:$AH$203, "A"), 1),INDEX($AH$4:$AH$203, MATCH(SMALL(IF(ISTEXT($AH$4:$AH$203)*(COUNTIF(AI$3:$AI62,$AH$4:$AH$203)=0), COUNTIF($AH$4:$AH$203, "&lt;"&amp;$AH$4:$AH$203), ""),1),IF(ISTEXT($AH$4:$AH$203), COUNTIF($AH$4:$AH$203, "&lt;"&amp;$AH$4:$AH$203), ""), 0)))</f>
        <v>#NUM!</v>
      </c>
      <c r="AJ63" s="26"/>
      <c r="AK63" s="26"/>
      <c r="AL63" s="26" t="str">
        <f t="shared" si="15"/>
        <v/>
      </c>
      <c r="AM63" s="26" t="str">
        <f t="shared" si="16"/>
        <v/>
      </c>
      <c r="AN63" s="26">
        <v>60</v>
      </c>
      <c r="AO63" s="67" t="str">
        <f t="shared" si="17"/>
        <v/>
      </c>
      <c r="AP63" s="26" t="str">
        <f>_xlfn.IFNA(VLOOKUP(AM63,Kopā!$A$4:$Q$203,2,),"")</f>
        <v/>
      </c>
      <c r="AQ63" s="68" t="str">
        <f>_xlfn.IFNA(VLOOKUP(AM63,Kopā!$A$4:$Q$203,3,),"")</f>
        <v/>
      </c>
      <c r="AR63" s="79" t="str">
        <f>_xlfn.IFNA(VLOOKUP(AM63,Kopā!$A$4:$Q$203,8,),"")</f>
        <v/>
      </c>
      <c r="AS63" s="80" t="str">
        <f>_xlfn.IFNA(VLOOKUP(AM63,Kopā!$A$4:$Q$203,9,),"")</f>
        <v/>
      </c>
      <c r="AT63" s="79" t="str">
        <f>_xlfn.IFNA(VLOOKUP(AM63,Kopā!$A$4:$Q$203,10,),"")</f>
        <v/>
      </c>
      <c r="AU63" s="80" t="str">
        <f>_xlfn.IFNA(VLOOKUP(AM63,Kopā!$A$4:$Q$203,11,),"")</f>
        <v/>
      </c>
      <c r="AV63" s="79" t="str">
        <f>_xlfn.IFNA(VLOOKUP(AM63,Kopā!$A$4:$Q$203,12,),"")</f>
        <v/>
      </c>
      <c r="AW63" s="80" t="str">
        <f>_xlfn.IFNA(VLOOKUP(AM63,Kopā!$A$4:$Q$203,13,),"")</f>
        <v/>
      </c>
      <c r="AX63" s="79" t="str">
        <f>_xlfn.IFNA(VLOOKUP(AM63,Kopā!$A$4:$Q$203,14,),"")</f>
        <v/>
      </c>
      <c r="AY63" s="80" t="str">
        <f>_xlfn.IFNA(VLOOKUP(AM63,Kopā!$A$4:$Q$203,15,),"")</f>
        <v/>
      </c>
      <c r="AZ63" s="81" t="str">
        <f>_xlfn.IFNA(VLOOKUP(AM63,Kopā!$A$4:$Q$203,16,),"")</f>
        <v/>
      </c>
      <c r="BA63" s="80" t="str">
        <f>_xlfn.IFNA(VLOOKUP(AM63,Kopā!$A$4:$Q$203,17,),"")</f>
        <v/>
      </c>
      <c r="BB63" s="26" t="str">
        <f t="shared" si="18"/>
        <v/>
      </c>
      <c r="BC63" s="26" t="str">
        <f t="shared" si="19"/>
        <v/>
      </c>
      <c r="BD63" s="69" t="str">
        <f t="shared" si="20"/>
        <v/>
      </c>
      <c r="BE63" s="26" t="e">
        <f>_xlfn.RANK.EQ(BB63,$BB$4:$BB$93,)+COUNTIF($BB$4:BB63,BB63)-1</f>
        <v>#VALUE!</v>
      </c>
    </row>
    <row r="64" spans="1:57" x14ac:dyDescent="0.25">
      <c r="A64" s="26">
        <v>61</v>
      </c>
      <c r="B64" s="37" t="str">
        <f t="shared" si="2"/>
        <v/>
      </c>
      <c r="C64" s="65" t="str">
        <f t="shared" si="0"/>
        <v/>
      </c>
      <c r="D64" s="65" t="str">
        <f t="shared" si="21"/>
        <v/>
      </c>
      <c r="E64" s="70" t="str">
        <f t="shared" si="4"/>
        <v/>
      </c>
      <c r="F64" s="71" t="str">
        <f t="shared" si="5"/>
        <v/>
      </c>
      <c r="G64" s="70" t="str">
        <f t="shared" si="6"/>
        <v/>
      </c>
      <c r="H64" s="71" t="str">
        <f t="shared" si="7"/>
        <v/>
      </c>
      <c r="I64" s="70" t="str">
        <f t="shared" si="8"/>
        <v/>
      </c>
      <c r="J64" s="71" t="str">
        <f t="shared" si="9"/>
        <v/>
      </c>
      <c r="K64" s="70" t="str">
        <f t="shared" si="10"/>
        <v/>
      </c>
      <c r="L64" s="71" t="str">
        <f t="shared" si="11"/>
        <v/>
      </c>
      <c r="M64" s="75" t="str">
        <f t="shared" si="12"/>
        <v/>
      </c>
      <c r="N64" s="71" t="str">
        <f t="shared" si="13"/>
        <v/>
      </c>
      <c r="O64" s="66" t="str">
        <f t="shared" si="14"/>
        <v/>
      </c>
      <c r="P64" s="4"/>
      <c r="Q64" s="74"/>
      <c r="AD64" s="26">
        <v>63</v>
      </c>
      <c r="AE64" s="26"/>
      <c r="AF64" s="26" t="str">
        <f>IF(Kopā!F64=$R$3,Kopā!A64,"")</f>
        <v/>
      </c>
      <c r="AG64" s="26" t="str">
        <f>_xlfn.IFNA(VLOOKUP(AF64,Kopā!$A$4:$G$203,7,),"")</f>
        <v/>
      </c>
      <c r="AH64" s="26" t="str">
        <f t="shared" si="22"/>
        <v/>
      </c>
      <c r="AI64" s="26" t="e" cm="1">
        <f t="array" ref="AI64">IFERROR(SMALL(IF((COUNTIF($AI$3:AI63, $AH$4:$AH$203)=0)*ISNUMBER($AH$4:$AH$203), $AH$4:$AH$203, "A"), 1),INDEX($AH$4:$AH$203, MATCH(SMALL(IF(ISTEXT($AH$4:$AH$203)*(COUNTIF(AI$3:$AI63,$AH$4:$AH$203)=0), COUNTIF($AH$4:$AH$203, "&lt;"&amp;$AH$4:$AH$203), ""),1),IF(ISTEXT($AH$4:$AH$203), COUNTIF($AH$4:$AH$203, "&lt;"&amp;$AH$4:$AH$203), ""), 0)))</f>
        <v>#NUM!</v>
      </c>
      <c r="AJ64" s="26"/>
      <c r="AK64" s="26"/>
      <c r="AL64" s="26" t="str">
        <f t="shared" si="15"/>
        <v/>
      </c>
      <c r="AM64" s="26" t="str">
        <f t="shared" si="16"/>
        <v/>
      </c>
      <c r="AN64" s="26">
        <v>61</v>
      </c>
      <c r="AO64" s="67" t="str">
        <f t="shared" si="17"/>
        <v/>
      </c>
      <c r="AP64" s="26" t="str">
        <f>_xlfn.IFNA(VLOOKUP(AM64,Kopā!$A$4:$Q$203,2,),"")</f>
        <v/>
      </c>
      <c r="AQ64" s="68" t="str">
        <f>_xlfn.IFNA(VLOOKUP(AM64,Kopā!$A$4:$Q$203,3,),"")</f>
        <v/>
      </c>
      <c r="AR64" s="79" t="str">
        <f>_xlfn.IFNA(VLOOKUP(AM64,Kopā!$A$4:$Q$203,8,),"")</f>
        <v/>
      </c>
      <c r="AS64" s="80" t="str">
        <f>_xlfn.IFNA(VLOOKUP(AM64,Kopā!$A$4:$Q$203,9,),"")</f>
        <v/>
      </c>
      <c r="AT64" s="79" t="str">
        <f>_xlfn.IFNA(VLOOKUP(AM64,Kopā!$A$4:$Q$203,10,),"")</f>
        <v/>
      </c>
      <c r="AU64" s="80" t="str">
        <f>_xlfn.IFNA(VLOOKUP(AM64,Kopā!$A$4:$Q$203,11,),"")</f>
        <v/>
      </c>
      <c r="AV64" s="79" t="str">
        <f>_xlfn.IFNA(VLOOKUP(AM64,Kopā!$A$4:$Q$203,12,),"")</f>
        <v/>
      </c>
      <c r="AW64" s="80" t="str">
        <f>_xlfn.IFNA(VLOOKUP(AM64,Kopā!$A$4:$Q$203,13,),"")</f>
        <v/>
      </c>
      <c r="AX64" s="79" t="str">
        <f>_xlfn.IFNA(VLOOKUP(AM64,Kopā!$A$4:$Q$203,14,),"")</f>
        <v/>
      </c>
      <c r="AY64" s="80" t="str">
        <f>_xlfn.IFNA(VLOOKUP(AM64,Kopā!$A$4:$Q$203,15,),"")</f>
        <v/>
      </c>
      <c r="AZ64" s="81" t="str">
        <f>_xlfn.IFNA(VLOOKUP(AM64,Kopā!$A$4:$Q$203,16,),"")</f>
        <v/>
      </c>
      <c r="BA64" s="80" t="str">
        <f>_xlfn.IFNA(VLOOKUP(AM64,Kopā!$A$4:$Q$203,17,),"")</f>
        <v/>
      </c>
      <c r="BB64" s="26" t="str">
        <f t="shared" si="18"/>
        <v/>
      </c>
      <c r="BC64" s="26" t="str">
        <f t="shared" si="19"/>
        <v/>
      </c>
      <c r="BD64" s="69" t="str">
        <f t="shared" si="20"/>
        <v/>
      </c>
      <c r="BE64" s="26" t="e">
        <f>_xlfn.RANK.EQ(BB64,$BB$4:$BB$93,)+COUNTIF($BB$4:BB64,BB64)-1</f>
        <v>#VALUE!</v>
      </c>
    </row>
    <row r="65" spans="1:57" x14ac:dyDescent="0.25">
      <c r="A65" s="26">
        <v>62</v>
      </c>
      <c r="B65" s="37" t="str">
        <f t="shared" si="2"/>
        <v/>
      </c>
      <c r="C65" s="65" t="str">
        <f t="shared" si="0"/>
        <v/>
      </c>
      <c r="D65" s="65" t="str">
        <f t="shared" si="21"/>
        <v/>
      </c>
      <c r="E65" s="70" t="str">
        <f t="shared" si="4"/>
        <v/>
      </c>
      <c r="F65" s="71" t="str">
        <f t="shared" si="5"/>
        <v/>
      </c>
      <c r="G65" s="70" t="str">
        <f t="shared" si="6"/>
        <v/>
      </c>
      <c r="H65" s="71" t="str">
        <f t="shared" si="7"/>
        <v/>
      </c>
      <c r="I65" s="70" t="str">
        <f t="shared" si="8"/>
        <v/>
      </c>
      <c r="J65" s="71" t="str">
        <f t="shared" si="9"/>
        <v/>
      </c>
      <c r="K65" s="70" t="str">
        <f t="shared" si="10"/>
        <v/>
      </c>
      <c r="L65" s="71" t="str">
        <f t="shared" si="11"/>
        <v/>
      </c>
      <c r="M65" s="75" t="str">
        <f t="shared" si="12"/>
        <v/>
      </c>
      <c r="N65" s="71" t="str">
        <f t="shared" si="13"/>
        <v/>
      </c>
      <c r="O65" s="66" t="str">
        <f t="shared" si="14"/>
        <v/>
      </c>
      <c r="P65" s="4"/>
      <c r="Q65" s="74"/>
      <c r="AD65" s="26">
        <v>64</v>
      </c>
      <c r="AE65" s="26"/>
      <c r="AF65" s="26">
        <f>IF(Kopā!F65=$R$3,Kopā!A65,"")</f>
        <v>62</v>
      </c>
      <c r="AG65" s="26" t="str">
        <f>_xlfn.IFNA(VLOOKUP(AF65,Kopā!$A$4:$G$203,7,),"")</f>
        <v>E</v>
      </c>
      <c r="AH65" s="26" t="str">
        <f t="shared" si="22"/>
        <v/>
      </c>
      <c r="AI65" s="26" t="e" cm="1">
        <f t="array" ref="AI65">IFERROR(SMALL(IF((COUNTIF($AI$3:AI64, $AH$4:$AH$203)=0)*ISNUMBER($AH$4:$AH$203), $AH$4:$AH$203, "A"), 1),INDEX($AH$4:$AH$203, MATCH(SMALL(IF(ISTEXT($AH$4:$AH$203)*(COUNTIF(AI$3:$AI64,$AH$4:$AH$203)=0), COUNTIF($AH$4:$AH$203, "&lt;"&amp;$AH$4:$AH$203), ""),1),IF(ISTEXT($AH$4:$AH$203), COUNTIF($AH$4:$AH$203, "&lt;"&amp;$AH$4:$AH$203), ""), 0)))</f>
        <v>#NUM!</v>
      </c>
      <c r="AJ65" s="26"/>
      <c r="AK65" s="26"/>
      <c r="AL65" s="26" t="str">
        <f t="shared" si="15"/>
        <v/>
      </c>
      <c r="AM65" s="26" t="str">
        <f t="shared" si="16"/>
        <v/>
      </c>
      <c r="AN65" s="26">
        <v>62</v>
      </c>
      <c r="AO65" s="67" t="str">
        <f t="shared" si="17"/>
        <v/>
      </c>
      <c r="AP65" s="26" t="str">
        <f>_xlfn.IFNA(VLOOKUP(AM65,Kopā!$A$4:$Q$203,2,),"")</f>
        <v/>
      </c>
      <c r="AQ65" s="68" t="str">
        <f>_xlfn.IFNA(VLOOKUP(AM65,Kopā!$A$4:$Q$203,3,),"")</f>
        <v/>
      </c>
      <c r="AR65" s="79" t="str">
        <f>_xlfn.IFNA(VLOOKUP(AM65,Kopā!$A$4:$Q$203,8,),"")</f>
        <v/>
      </c>
      <c r="AS65" s="80" t="str">
        <f>_xlfn.IFNA(VLOOKUP(AM65,Kopā!$A$4:$Q$203,9,),"")</f>
        <v/>
      </c>
      <c r="AT65" s="79" t="str">
        <f>_xlfn.IFNA(VLOOKUP(AM65,Kopā!$A$4:$Q$203,10,),"")</f>
        <v/>
      </c>
      <c r="AU65" s="80" t="str">
        <f>_xlfn.IFNA(VLOOKUP(AM65,Kopā!$A$4:$Q$203,11,),"")</f>
        <v/>
      </c>
      <c r="AV65" s="79" t="str">
        <f>_xlfn.IFNA(VLOOKUP(AM65,Kopā!$A$4:$Q$203,12,),"")</f>
        <v/>
      </c>
      <c r="AW65" s="80" t="str">
        <f>_xlfn.IFNA(VLOOKUP(AM65,Kopā!$A$4:$Q$203,13,),"")</f>
        <v/>
      </c>
      <c r="AX65" s="79" t="str">
        <f>_xlfn.IFNA(VLOOKUP(AM65,Kopā!$A$4:$Q$203,14,),"")</f>
        <v/>
      </c>
      <c r="AY65" s="80" t="str">
        <f>_xlfn.IFNA(VLOOKUP(AM65,Kopā!$A$4:$Q$203,15,),"")</f>
        <v/>
      </c>
      <c r="AZ65" s="81" t="str">
        <f>_xlfn.IFNA(VLOOKUP(AM65,Kopā!$A$4:$Q$203,16,),"")</f>
        <v/>
      </c>
      <c r="BA65" s="80" t="str">
        <f>_xlfn.IFNA(VLOOKUP(AM65,Kopā!$A$4:$Q$203,17,),"")</f>
        <v/>
      </c>
      <c r="BB65" s="26" t="str">
        <f t="shared" si="18"/>
        <v/>
      </c>
      <c r="BC65" s="26" t="str">
        <f t="shared" si="19"/>
        <v/>
      </c>
      <c r="BD65" s="69" t="str">
        <f t="shared" si="20"/>
        <v/>
      </c>
      <c r="BE65" s="26" t="e">
        <f>_xlfn.RANK.EQ(BB65,$BB$4:$BB$93,)+COUNTIF($BB$4:BB65,BB65)-1</f>
        <v>#VALUE!</v>
      </c>
    </row>
    <row r="66" spans="1:57" x14ac:dyDescent="0.25">
      <c r="A66" s="26">
        <v>63</v>
      </c>
      <c r="B66" s="37" t="str">
        <f t="shared" si="2"/>
        <v/>
      </c>
      <c r="C66" s="65" t="str">
        <f t="shared" si="0"/>
        <v/>
      </c>
      <c r="D66" s="65" t="str">
        <f t="shared" si="21"/>
        <v/>
      </c>
      <c r="E66" s="70" t="str">
        <f t="shared" si="4"/>
        <v/>
      </c>
      <c r="F66" s="71" t="str">
        <f t="shared" si="5"/>
        <v/>
      </c>
      <c r="G66" s="70" t="str">
        <f t="shared" si="6"/>
        <v/>
      </c>
      <c r="H66" s="71" t="str">
        <f t="shared" si="7"/>
        <v/>
      </c>
      <c r="I66" s="70" t="str">
        <f t="shared" si="8"/>
        <v/>
      </c>
      <c r="J66" s="71" t="str">
        <f t="shared" si="9"/>
        <v/>
      </c>
      <c r="K66" s="70" t="str">
        <f t="shared" si="10"/>
        <v/>
      </c>
      <c r="L66" s="71" t="str">
        <f t="shared" si="11"/>
        <v/>
      </c>
      <c r="M66" s="75" t="str">
        <f t="shared" si="12"/>
        <v/>
      </c>
      <c r="N66" s="71" t="str">
        <f t="shared" si="13"/>
        <v/>
      </c>
      <c r="O66" s="66" t="str">
        <f t="shared" si="14"/>
        <v/>
      </c>
      <c r="P66" s="4"/>
      <c r="Q66" s="74"/>
      <c r="AD66" s="26">
        <v>65</v>
      </c>
      <c r="AE66" s="26"/>
      <c r="AF66" s="26">
        <f>IF(Kopā!F66=$R$3,Kopā!A66,"")</f>
        <v>63</v>
      </c>
      <c r="AG66" s="26" t="str">
        <f>_xlfn.IFNA(VLOOKUP(AF66,Kopā!$A$4:$G$203,7,),"")</f>
        <v>Hm</v>
      </c>
      <c r="AH66" s="26" t="str">
        <f t="shared" si="22"/>
        <v/>
      </c>
      <c r="AI66" s="26" t="e" cm="1">
        <f t="array" ref="AI66">IFERROR(SMALL(IF((COUNTIF($AI$3:AI65, $AH$4:$AH$203)=0)*ISNUMBER($AH$4:$AH$203), $AH$4:$AH$203, "A"), 1),INDEX($AH$4:$AH$203, MATCH(SMALL(IF(ISTEXT($AH$4:$AH$203)*(COUNTIF(AI$3:$AI65,$AH$4:$AH$203)=0), COUNTIF($AH$4:$AH$203, "&lt;"&amp;$AH$4:$AH$203), ""),1),IF(ISTEXT($AH$4:$AH$203), COUNTIF($AH$4:$AH$203, "&lt;"&amp;$AH$4:$AH$203), ""), 0)))</f>
        <v>#NUM!</v>
      </c>
      <c r="AJ66" s="26"/>
      <c r="AK66" s="26"/>
      <c r="AL66" s="26" t="str">
        <f t="shared" si="15"/>
        <v/>
      </c>
      <c r="AM66" s="26" t="str">
        <f t="shared" si="16"/>
        <v/>
      </c>
      <c r="AN66" s="26">
        <v>63</v>
      </c>
      <c r="AO66" s="67" t="str">
        <f t="shared" si="17"/>
        <v/>
      </c>
      <c r="AP66" s="26" t="str">
        <f>_xlfn.IFNA(VLOOKUP(AM66,Kopā!$A$4:$Q$203,2,),"")</f>
        <v/>
      </c>
      <c r="AQ66" s="68" t="str">
        <f>_xlfn.IFNA(VLOOKUP(AM66,Kopā!$A$4:$Q$203,3,),"")</f>
        <v/>
      </c>
      <c r="AR66" s="79" t="str">
        <f>_xlfn.IFNA(VLOOKUP(AM66,Kopā!$A$4:$Q$203,8,),"")</f>
        <v/>
      </c>
      <c r="AS66" s="80" t="str">
        <f>_xlfn.IFNA(VLOOKUP(AM66,Kopā!$A$4:$Q$203,9,),"")</f>
        <v/>
      </c>
      <c r="AT66" s="79" t="str">
        <f>_xlfn.IFNA(VLOOKUP(AM66,Kopā!$A$4:$Q$203,10,),"")</f>
        <v/>
      </c>
      <c r="AU66" s="80" t="str">
        <f>_xlfn.IFNA(VLOOKUP(AM66,Kopā!$A$4:$Q$203,11,),"")</f>
        <v/>
      </c>
      <c r="AV66" s="79" t="str">
        <f>_xlfn.IFNA(VLOOKUP(AM66,Kopā!$A$4:$Q$203,12,),"")</f>
        <v/>
      </c>
      <c r="AW66" s="80" t="str">
        <f>_xlfn.IFNA(VLOOKUP(AM66,Kopā!$A$4:$Q$203,13,),"")</f>
        <v/>
      </c>
      <c r="AX66" s="79" t="str">
        <f>_xlfn.IFNA(VLOOKUP(AM66,Kopā!$A$4:$Q$203,14,),"")</f>
        <v/>
      </c>
      <c r="AY66" s="80" t="str">
        <f>_xlfn.IFNA(VLOOKUP(AM66,Kopā!$A$4:$Q$203,15,),"")</f>
        <v/>
      </c>
      <c r="AZ66" s="81" t="str">
        <f>_xlfn.IFNA(VLOOKUP(AM66,Kopā!$A$4:$Q$203,16,),"")</f>
        <v/>
      </c>
      <c r="BA66" s="80" t="str">
        <f>_xlfn.IFNA(VLOOKUP(AM66,Kopā!$A$4:$Q$203,17,),"")</f>
        <v/>
      </c>
      <c r="BB66" s="26" t="str">
        <f t="shared" si="18"/>
        <v/>
      </c>
      <c r="BC66" s="26" t="str">
        <f t="shared" si="19"/>
        <v/>
      </c>
      <c r="BD66" s="69" t="str">
        <f t="shared" si="20"/>
        <v/>
      </c>
      <c r="BE66" s="26" t="e">
        <f>_xlfn.RANK.EQ(BB66,$BB$4:$BB$93,)+COUNTIF($BB$4:BB66,BB66)-1</f>
        <v>#VALUE!</v>
      </c>
    </row>
    <row r="67" spans="1:57" x14ac:dyDescent="0.25">
      <c r="A67" s="26">
        <v>64</v>
      </c>
      <c r="B67" s="37" t="str">
        <f t="shared" si="2"/>
        <v/>
      </c>
      <c r="C67" s="65" t="str">
        <f t="shared" si="0"/>
        <v/>
      </c>
      <c r="D67" s="65" t="str">
        <f t="shared" si="21"/>
        <v/>
      </c>
      <c r="E67" s="70" t="str">
        <f t="shared" si="4"/>
        <v/>
      </c>
      <c r="F67" s="71" t="str">
        <f t="shared" si="5"/>
        <v/>
      </c>
      <c r="G67" s="70" t="str">
        <f t="shared" si="6"/>
        <v/>
      </c>
      <c r="H67" s="71" t="str">
        <f t="shared" si="7"/>
        <v/>
      </c>
      <c r="I67" s="70" t="str">
        <f t="shared" si="8"/>
        <v/>
      </c>
      <c r="J67" s="71" t="str">
        <f t="shared" si="9"/>
        <v/>
      </c>
      <c r="K67" s="70" t="str">
        <f t="shared" si="10"/>
        <v/>
      </c>
      <c r="L67" s="71" t="str">
        <f t="shared" si="11"/>
        <v/>
      </c>
      <c r="M67" s="75" t="str">
        <f t="shared" si="12"/>
        <v/>
      </c>
      <c r="N67" s="71" t="str">
        <f t="shared" si="13"/>
        <v/>
      </c>
      <c r="O67" s="66" t="str">
        <f t="shared" si="14"/>
        <v/>
      </c>
      <c r="P67" s="4"/>
      <c r="Q67" s="74"/>
      <c r="AD67" s="26">
        <v>66</v>
      </c>
      <c r="AE67" s="26"/>
      <c r="AF67" s="26" t="str">
        <f>IF(Kopā!F67=$R$3,Kopā!A67,"")</f>
        <v/>
      </c>
      <c r="AG67" s="26" t="str">
        <f>_xlfn.IFNA(VLOOKUP(AF67,Kopā!$A$4:$G$203,7,),"")</f>
        <v/>
      </c>
      <c r="AH67" s="26" t="str">
        <f t="shared" si="22"/>
        <v/>
      </c>
      <c r="AI67" s="26" t="e" cm="1">
        <f t="array" ref="AI67">IFERROR(SMALL(IF((COUNTIF($AI$3:AI66, $AH$4:$AH$203)=0)*ISNUMBER($AH$4:$AH$203), $AH$4:$AH$203, "A"), 1),INDEX($AH$4:$AH$203, MATCH(SMALL(IF(ISTEXT($AH$4:$AH$203)*(COUNTIF(AI$3:$AI66,$AH$4:$AH$203)=0), COUNTIF($AH$4:$AH$203, "&lt;"&amp;$AH$4:$AH$203), ""),1),IF(ISTEXT($AH$4:$AH$203), COUNTIF($AH$4:$AH$203, "&lt;"&amp;$AH$4:$AH$203), ""), 0)))</f>
        <v>#NUM!</v>
      </c>
      <c r="AJ67" s="26"/>
      <c r="AK67" s="26"/>
      <c r="AL67" s="26" t="str">
        <f t="shared" si="15"/>
        <v/>
      </c>
      <c r="AM67" s="26" t="str">
        <f t="shared" si="16"/>
        <v/>
      </c>
      <c r="AN67" s="26">
        <v>64</v>
      </c>
      <c r="AO67" s="67" t="str">
        <f t="shared" si="17"/>
        <v/>
      </c>
      <c r="AP67" s="26" t="str">
        <f>_xlfn.IFNA(VLOOKUP(AM67,Kopā!$A$4:$Q$203,2,),"")</f>
        <v/>
      </c>
      <c r="AQ67" s="68" t="str">
        <f>_xlfn.IFNA(VLOOKUP(AM67,Kopā!$A$4:$Q$203,3,),"")</f>
        <v/>
      </c>
      <c r="AR67" s="79" t="str">
        <f>_xlfn.IFNA(VLOOKUP(AM67,Kopā!$A$4:$Q$203,8,),"")</f>
        <v/>
      </c>
      <c r="AS67" s="80" t="str">
        <f>_xlfn.IFNA(VLOOKUP(AM67,Kopā!$A$4:$Q$203,9,),"")</f>
        <v/>
      </c>
      <c r="AT67" s="79" t="str">
        <f>_xlfn.IFNA(VLOOKUP(AM67,Kopā!$A$4:$Q$203,10,),"")</f>
        <v/>
      </c>
      <c r="AU67" s="80" t="str">
        <f>_xlfn.IFNA(VLOOKUP(AM67,Kopā!$A$4:$Q$203,11,),"")</f>
        <v/>
      </c>
      <c r="AV67" s="79" t="str">
        <f>_xlfn.IFNA(VLOOKUP(AM67,Kopā!$A$4:$Q$203,12,),"")</f>
        <v/>
      </c>
      <c r="AW67" s="80" t="str">
        <f>_xlfn.IFNA(VLOOKUP(AM67,Kopā!$A$4:$Q$203,13,),"")</f>
        <v/>
      </c>
      <c r="AX67" s="79" t="str">
        <f>_xlfn.IFNA(VLOOKUP(AM67,Kopā!$A$4:$Q$203,14,),"")</f>
        <v/>
      </c>
      <c r="AY67" s="80" t="str">
        <f>_xlfn.IFNA(VLOOKUP(AM67,Kopā!$A$4:$Q$203,15,),"")</f>
        <v/>
      </c>
      <c r="AZ67" s="81" t="str">
        <f>_xlfn.IFNA(VLOOKUP(AM67,Kopā!$A$4:$Q$203,16,),"")</f>
        <v/>
      </c>
      <c r="BA67" s="80" t="str">
        <f>_xlfn.IFNA(VLOOKUP(AM67,Kopā!$A$4:$Q$203,17,),"")</f>
        <v/>
      </c>
      <c r="BB67" s="26" t="str">
        <f t="shared" si="18"/>
        <v/>
      </c>
      <c r="BC67" s="26" t="str">
        <f t="shared" si="19"/>
        <v/>
      </c>
      <c r="BD67" s="69" t="str">
        <f t="shared" si="20"/>
        <v/>
      </c>
      <c r="BE67" s="26" t="e">
        <f>_xlfn.RANK.EQ(BB67,$BB$4:$BB$93,)+COUNTIF($BB$4:BB67,BB67)-1</f>
        <v>#VALUE!</v>
      </c>
    </row>
    <row r="68" spans="1:57" x14ac:dyDescent="0.25">
      <c r="A68" s="26">
        <v>65</v>
      </c>
      <c r="B68" s="37" t="str">
        <f t="shared" si="2"/>
        <v/>
      </c>
      <c r="C68" s="65" t="str">
        <f t="shared" ref="C68:C93" si="23">_xlfn.IFNA(VLOOKUP(O68,$AL$4:$BA$93,5,0),"")</f>
        <v/>
      </c>
      <c r="D68" s="65" t="str">
        <f t="shared" si="21"/>
        <v/>
      </c>
      <c r="E68" s="70" t="str">
        <f t="shared" si="4"/>
        <v/>
      </c>
      <c r="F68" s="71" t="str">
        <f t="shared" si="5"/>
        <v/>
      </c>
      <c r="G68" s="70" t="str">
        <f t="shared" si="6"/>
        <v/>
      </c>
      <c r="H68" s="71" t="str">
        <f t="shared" si="7"/>
        <v/>
      </c>
      <c r="I68" s="70" t="str">
        <f t="shared" si="8"/>
        <v/>
      </c>
      <c r="J68" s="71" t="str">
        <f t="shared" si="9"/>
        <v/>
      </c>
      <c r="K68" s="70" t="str">
        <f t="shared" si="10"/>
        <v/>
      </c>
      <c r="L68" s="71" t="str">
        <f t="shared" si="11"/>
        <v/>
      </c>
      <c r="M68" s="75" t="str">
        <f t="shared" si="12"/>
        <v/>
      </c>
      <c r="N68" s="71" t="str">
        <f t="shared" si="13"/>
        <v/>
      </c>
      <c r="O68" s="66" t="str">
        <f t="shared" si="14"/>
        <v/>
      </c>
      <c r="P68" s="4"/>
      <c r="Q68" s="74"/>
      <c r="AD68" s="26">
        <v>67</v>
      </c>
      <c r="AE68" s="26"/>
      <c r="AF68" s="26" t="str">
        <f>IF(Kopā!F68=$R$3,Kopā!A68,"")</f>
        <v/>
      </c>
      <c r="AG68" s="26" t="str">
        <f>_xlfn.IFNA(VLOOKUP(AF68,Kopā!$A$4:$G$203,7,),"")</f>
        <v/>
      </c>
      <c r="AH68" s="26" t="str">
        <f t="shared" ref="AH68:AH99" si="24">IF(AG68=$S$3,AF68,"")</f>
        <v/>
      </c>
      <c r="AI68" s="26" t="e" cm="1">
        <f t="array" ref="AI68">IFERROR(SMALL(IF((COUNTIF($AI$3:AI67, $AH$4:$AH$203)=0)*ISNUMBER($AH$4:$AH$203), $AH$4:$AH$203, "A"), 1),INDEX($AH$4:$AH$203, MATCH(SMALL(IF(ISTEXT($AH$4:$AH$203)*(COUNTIF(AI$3:$AI67,$AH$4:$AH$203)=0), COUNTIF($AH$4:$AH$203, "&lt;"&amp;$AH$4:$AH$203), ""),1),IF(ISTEXT($AH$4:$AH$203), COUNTIF($AH$4:$AH$203, "&lt;"&amp;$AH$4:$AH$203), ""), 0)))</f>
        <v>#NUM!</v>
      </c>
      <c r="AJ68" s="26"/>
      <c r="AK68" s="26"/>
      <c r="AL68" s="26" t="str">
        <f t="shared" si="15"/>
        <v/>
      </c>
      <c r="AM68" s="26" t="str">
        <f t="shared" si="16"/>
        <v/>
      </c>
      <c r="AN68" s="26">
        <v>65</v>
      </c>
      <c r="AO68" s="67" t="str">
        <f t="shared" si="17"/>
        <v/>
      </c>
      <c r="AP68" s="26" t="str">
        <f>_xlfn.IFNA(VLOOKUP(AM68,Kopā!$A$4:$Q$203,2,),"")</f>
        <v/>
      </c>
      <c r="AQ68" s="68" t="str">
        <f>_xlfn.IFNA(VLOOKUP(AM68,Kopā!$A$4:$Q$203,3,),"")</f>
        <v/>
      </c>
      <c r="AR68" s="79" t="str">
        <f>_xlfn.IFNA(VLOOKUP(AM68,Kopā!$A$4:$Q$203,8,),"")</f>
        <v/>
      </c>
      <c r="AS68" s="80" t="str">
        <f>_xlfn.IFNA(VLOOKUP(AM68,Kopā!$A$4:$Q$203,9,),"")</f>
        <v/>
      </c>
      <c r="AT68" s="79" t="str">
        <f>_xlfn.IFNA(VLOOKUP(AM68,Kopā!$A$4:$Q$203,10,),"")</f>
        <v/>
      </c>
      <c r="AU68" s="80" t="str">
        <f>_xlfn.IFNA(VLOOKUP(AM68,Kopā!$A$4:$Q$203,11,),"")</f>
        <v/>
      </c>
      <c r="AV68" s="79" t="str">
        <f>_xlfn.IFNA(VLOOKUP(AM68,Kopā!$A$4:$Q$203,12,),"")</f>
        <v/>
      </c>
      <c r="AW68" s="80" t="str">
        <f>_xlfn.IFNA(VLOOKUP(AM68,Kopā!$A$4:$Q$203,13,),"")</f>
        <v/>
      </c>
      <c r="AX68" s="79" t="str">
        <f>_xlfn.IFNA(VLOOKUP(AM68,Kopā!$A$4:$Q$203,14,),"")</f>
        <v/>
      </c>
      <c r="AY68" s="80" t="str">
        <f>_xlfn.IFNA(VLOOKUP(AM68,Kopā!$A$4:$Q$203,15,),"")</f>
        <v/>
      </c>
      <c r="AZ68" s="81" t="str">
        <f>_xlfn.IFNA(VLOOKUP(AM68,Kopā!$A$4:$Q$203,16,),"")</f>
        <v/>
      </c>
      <c r="BA68" s="80" t="str">
        <f>_xlfn.IFNA(VLOOKUP(AM68,Kopā!$A$4:$Q$203,17,),"")</f>
        <v/>
      </c>
      <c r="BB68" s="26" t="str">
        <f t="shared" si="18"/>
        <v/>
      </c>
      <c r="BC68" s="26" t="str">
        <f t="shared" si="19"/>
        <v/>
      </c>
      <c r="BD68" s="69" t="str">
        <f t="shared" si="20"/>
        <v/>
      </c>
      <c r="BE68" s="26" t="e">
        <f>_xlfn.RANK.EQ(BB68,$BB$4:$BB$93,)+COUNTIF($BB$4:BB68,BB68)-1</f>
        <v>#VALUE!</v>
      </c>
    </row>
    <row r="69" spans="1:57" x14ac:dyDescent="0.25">
      <c r="A69" s="26">
        <v>66</v>
      </c>
      <c r="B69" s="37" t="str">
        <f t="shared" ref="B69:B93" si="25">IF(C69=$C$2,"",A69)</f>
        <v/>
      </c>
      <c r="C69" s="65" t="str">
        <f t="shared" si="23"/>
        <v/>
      </c>
      <c r="D69" s="65" t="str">
        <f t="shared" si="21"/>
        <v/>
      </c>
      <c r="E69" s="70" t="str">
        <f t="shared" ref="E69:E93" si="26">_xlfn.IFNA(VLOOKUP(O69,$AL$4:$BA$93,7,0),"")</f>
        <v/>
      </c>
      <c r="F69" s="71" t="str">
        <f t="shared" ref="F69:F93" si="27">_xlfn.IFNA(VLOOKUP(O69,$AL$4:$BA$93,8,0),"")</f>
        <v/>
      </c>
      <c r="G69" s="70" t="str">
        <f t="shared" ref="G69:G93" si="28">_xlfn.IFNA(VLOOKUP(O69,$AL$4:$BA$93,9,0),"")</f>
        <v/>
      </c>
      <c r="H69" s="71" t="str">
        <f t="shared" ref="H69:H93" si="29">_xlfn.IFNA(VLOOKUP(O69,$AL$4:$BA$93,10,0),"")</f>
        <v/>
      </c>
      <c r="I69" s="70" t="str">
        <f t="shared" ref="I69:I93" si="30">_xlfn.IFNA(VLOOKUP(O69,$AL$4:$BA$93,11,0),"")</f>
        <v/>
      </c>
      <c r="J69" s="71" t="str">
        <f t="shared" ref="J69:J93" si="31">_xlfn.IFNA(VLOOKUP(O69,$AL$4:$BA$93,12,0),"")</f>
        <v/>
      </c>
      <c r="K69" s="70" t="str">
        <f t="shared" ref="K69:K93" si="32">_xlfn.IFNA(VLOOKUP(O69,$AL$4:$BA$93,13,0),"")</f>
        <v/>
      </c>
      <c r="L69" s="71" t="str">
        <f t="shared" ref="L69:L93" si="33">_xlfn.IFNA(VLOOKUP(O69,$AL$4:$BA$93,14,0),"")</f>
        <v/>
      </c>
      <c r="M69" s="75" t="str">
        <f t="shared" ref="M69:M93" si="34">IFERROR(IF((E69+G69+I69+K69)=VLOOKUP(O69,$AL$4:$BA$93,15,0),VLOOKUP(O69,$AL$4:$BA$93,15,0),""),"")</f>
        <v/>
      </c>
      <c r="N69" s="71" t="str">
        <f t="shared" ref="N69:N93" si="35">_xlfn.IFNA(VLOOKUP(O69,$AL$4:$BA$93,16,0),"")</f>
        <v/>
      </c>
      <c r="O69" s="66" t="str">
        <f t="shared" ref="O69:O93" si="36">IF(AP69=$AP$2,"",A69)</f>
        <v/>
      </c>
      <c r="P69" s="4"/>
      <c r="Q69" s="74"/>
      <c r="AD69" s="26">
        <v>68</v>
      </c>
      <c r="AE69" s="26"/>
      <c r="AF69" s="26" t="str">
        <f>IF(Kopā!F69=$R$3,Kopā!A69,"")</f>
        <v/>
      </c>
      <c r="AG69" s="26" t="str">
        <f>_xlfn.IFNA(VLOOKUP(AF69,Kopā!$A$4:$G$203,7,),"")</f>
        <v/>
      </c>
      <c r="AH69" s="26" t="str">
        <f t="shared" si="24"/>
        <v/>
      </c>
      <c r="AI69" s="26" t="e" cm="1">
        <f t="array" ref="AI69">IFERROR(SMALL(IF((COUNTIF($AI$3:AI68, $AH$4:$AH$203)=0)*ISNUMBER($AH$4:$AH$203), $AH$4:$AH$203, "A"), 1),INDEX($AH$4:$AH$203, MATCH(SMALL(IF(ISTEXT($AH$4:$AH$203)*(COUNTIF(AI$3:$AI68,$AH$4:$AH$203)=0), COUNTIF($AH$4:$AH$203, "&lt;"&amp;$AH$4:$AH$203), ""),1),IF(ISTEXT($AH$4:$AH$203), COUNTIF($AH$4:$AH$203, "&lt;"&amp;$AH$4:$AH$203), ""), 0)))</f>
        <v>#NUM!</v>
      </c>
      <c r="AJ69" s="26"/>
      <c r="AK69" s="26"/>
      <c r="AL69" s="26" t="str">
        <f t="shared" ref="AL69:AL93" si="37">BD69</f>
        <v/>
      </c>
      <c r="AM69" s="26" t="str">
        <f t="shared" ref="AM69:AM93" si="38">IFERROR(AI69,"")</f>
        <v/>
      </c>
      <c r="AN69" s="26">
        <v>66</v>
      </c>
      <c r="AO69" s="67" t="str">
        <f t="shared" ref="AO69:AO93" si="39">IF(AP69=$C$2,"",AN69)</f>
        <v/>
      </c>
      <c r="AP69" s="26" t="str">
        <f>_xlfn.IFNA(VLOOKUP(AM69,Kopā!$A$4:$Q$203,2,),"")</f>
        <v/>
      </c>
      <c r="AQ69" s="68" t="str">
        <f>_xlfn.IFNA(VLOOKUP(AM69,Kopā!$A$4:$Q$203,3,),"")</f>
        <v/>
      </c>
      <c r="AR69" s="79" t="str">
        <f>_xlfn.IFNA(VLOOKUP(AM69,Kopā!$A$4:$Q$203,8,),"")</f>
        <v/>
      </c>
      <c r="AS69" s="80" t="str">
        <f>_xlfn.IFNA(VLOOKUP(AM69,Kopā!$A$4:$Q$203,9,),"")</f>
        <v/>
      </c>
      <c r="AT69" s="79" t="str">
        <f>_xlfn.IFNA(VLOOKUP(AM69,Kopā!$A$4:$Q$203,10,),"")</f>
        <v/>
      </c>
      <c r="AU69" s="80" t="str">
        <f>_xlfn.IFNA(VLOOKUP(AM69,Kopā!$A$4:$Q$203,11,),"")</f>
        <v/>
      </c>
      <c r="AV69" s="79" t="str">
        <f>_xlfn.IFNA(VLOOKUP(AM69,Kopā!$A$4:$Q$203,12,),"")</f>
        <v/>
      </c>
      <c r="AW69" s="80" t="str">
        <f>_xlfn.IFNA(VLOOKUP(AM69,Kopā!$A$4:$Q$203,13,),"")</f>
        <v/>
      </c>
      <c r="AX69" s="79" t="str">
        <f>_xlfn.IFNA(VLOOKUP(AM69,Kopā!$A$4:$Q$203,14,),"")</f>
        <v/>
      </c>
      <c r="AY69" s="80" t="str">
        <f>_xlfn.IFNA(VLOOKUP(AM69,Kopā!$A$4:$Q$203,15,),"")</f>
        <v/>
      </c>
      <c r="AZ69" s="81" t="str">
        <f>_xlfn.IFNA(VLOOKUP(AM69,Kopā!$A$4:$Q$203,16,),"")</f>
        <v/>
      </c>
      <c r="BA69" s="80" t="str">
        <f>_xlfn.IFNA(VLOOKUP(AM69,Kopā!$A$4:$Q$203,17,),"")</f>
        <v/>
      </c>
      <c r="BB69" s="26" t="str">
        <f t="shared" ref="BB69:BB93" si="40">IFERROR(_xlfn.RANK.EQ(AZ69,$AZ$4:$AZ$93,1),"")</f>
        <v/>
      </c>
      <c r="BC69" s="26" t="str">
        <f t="shared" ref="BC69:BC93" si="41">IFERROR(_xlfn.RANK.EQ(BA69,$BA$4:$BA$93),"")</f>
        <v/>
      </c>
      <c r="BD69" s="69" t="str">
        <f t="shared" ref="BD69:BD93" si="42">IFERROR(IF(BA69=AZ69,BE69,_xlfn.RANK.EQ($BB69,$BB$4:$BB$93)+COUNTIFS($BB$4:$BB$93,$BB69,$BC$4:$BC$93,"&gt;"&amp;$BC69)),"")</f>
        <v/>
      </c>
      <c r="BE69" s="26" t="e">
        <f>_xlfn.RANK.EQ(BB69,$BB$4:$BB$93,)+COUNTIF($BB$4:BB69,BB69)-1</f>
        <v>#VALUE!</v>
      </c>
    </row>
    <row r="70" spans="1:57" x14ac:dyDescent="0.25">
      <c r="A70" s="26">
        <v>67</v>
      </c>
      <c r="B70" s="37" t="str">
        <f t="shared" si="25"/>
        <v/>
      </c>
      <c r="C70" s="65" t="str">
        <f t="shared" si="23"/>
        <v/>
      </c>
      <c r="D70" s="65" t="str">
        <f t="shared" si="21"/>
        <v/>
      </c>
      <c r="E70" s="70" t="str">
        <f t="shared" si="26"/>
        <v/>
      </c>
      <c r="F70" s="71" t="str">
        <f t="shared" si="27"/>
        <v/>
      </c>
      <c r="G70" s="70" t="str">
        <f t="shared" si="28"/>
        <v/>
      </c>
      <c r="H70" s="71" t="str">
        <f t="shared" si="29"/>
        <v/>
      </c>
      <c r="I70" s="70" t="str">
        <f t="shared" si="30"/>
        <v/>
      </c>
      <c r="J70" s="71" t="str">
        <f t="shared" si="31"/>
        <v/>
      </c>
      <c r="K70" s="70" t="str">
        <f t="shared" si="32"/>
        <v/>
      </c>
      <c r="L70" s="71" t="str">
        <f t="shared" si="33"/>
        <v/>
      </c>
      <c r="M70" s="75" t="str">
        <f t="shared" si="34"/>
        <v/>
      </c>
      <c r="N70" s="71" t="str">
        <f t="shared" si="35"/>
        <v/>
      </c>
      <c r="O70" s="66" t="str">
        <f t="shared" si="36"/>
        <v/>
      </c>
      <c r="P70" s="4"/>
      <c r="Q70" s="74"/>
      <c r="AD70" s="26">
        <v>69</v>
      </c>
      <c r="AE70" s="26"/>
      <c r="AF70" s="26" t="str">
        <f>IF(Kopā!F70=$R$3,Kopā!A70,"")</f>
        <v/>
      </c>
      <c r="AG70" s="26" t="str">
        <f>_xlfn.IFNA(VLOOKUP(AF70,Kopā!$A$4:$G$203,7,),"")</f>
        <v/>
      </c>
      <c r="AH70" s="26" t="str">
        <f t="shared" si="24"/>
        <v/>
      </c>
      <c r="AI70" s="26" t="e" cm="1">
        <f t="array" ref="AI70">IFERROR(SMALL(IF((COUNTIF($AI$3:AI69, $AH$4:$AH$203)=0)*ISNUMBER($AH$4:$AH$203), $AH$4:$AH$203, "A"), 1),INDEX($AH$4:$AH$203, MATCH(SMALL(IF(ISTEXT($AH$4:$AH$203)*(COUNTIF(AI$3:$AI69,$AH$4:$AH$203)=0), COUNTIF($AH$4:$AH$203, "&lt;"&amp;$AH$4:$AH$203), ""),1),IF(ISTEXT($AH$4:$AH$203), COUNTIF($AH$4:$AH$203, "&lt;"&amp;$AH$4:$AH$203), ""), 0)))</f>
        <v>#NUM!</v>
      </c>
      <c r="AJ70" s="26"/>
      <c r="AK70" s="26"/>
      <c r="AL70" s="26" t="str">
        <f t="shared" si="37"/>
        <v/>
      </c>
      <c r="AM70" s="26" t="str">
        <f t="shared" si="38"/>
        <v/>
      </c>
      <c r="AN70" s="26">
        <v>67</v>
      </c>
      <c r="AO70" s="67" t="str">
        <f t="shared" si="39"/>
        <v/>
      </c>
      <c r="AP70" s="26" t="str">
        <f>_xlfn.IFNA(VLOOKUP(AM70,Kopā!$A$4:$Q$203,2,),"")</f>
        <v/>
      </c>
      <c r="AQ70" s="68" t="str">
        <f>_xlfn.IFNA(VLOOKUP(AM70,Kopā!$A$4:$Q$203,3,),"")</f>
        <v/>
      </c>
      <c r="AR70" s="79" t="str">
        <f>_xlfn.IFNA(VLOOKUP(AM70,Kopā!$A$4:$Q$203,8,),"")</f>
        <v/>
      </c>
      <c r="AS70" s="80" t="str">
        <f>_xlfn.IFNA(VLOOKUP(AM70,Kopā!$A$4:$Q$203,9,),"")</f>
        <v/>
      </c>
      <c r="AT70" s="79" t="str">
        <f>_xlfn.IFNA(VLOOKUP(AM70,Kopā!$A$4:$Q$203,10,),"")</f>
        <v/>
      </c>
      <c r="AU70" s="80" t="str">
        <f>_xlfn.IFNA(VLOOKUP(AM70,Kopā!$A$4:$Q$203,11,),"")</f>
        <v/>
      </c>
      <c r="AV70" s="79" t="str">
        <f>_xlfn.IFNA(VLOOKUP(AM70,Kopā!$A$4:$Q$203,12,),"")</f>
        <v/>
      </c>
      <c r="AW70" s="80" t="str">
        <f>_xlfn.IFNA(VLOOKUP(AM70,Kopā!$A$4:$Q$203,13,),"")</f>
        <v/>
      </c>
      <c r="AX70" s="79" t="str">
        <f>_xlfn.IFNA(VLOOKUP(AM70,Kopā!$A$4:$Q$203,14,),"")</f>
        <v/>
      </c>
      <c r="AY70" s="80" t="str">
        <f>_xlfn.IFNA(VLOOKUP(AM70,Kopā!$A$4:$Q$203,15,),"")</f>
        <v/>
      </c>
      <c r="AZ70" s="81" t="str">
        <f>_xlfn.IFNA(VLOOKUP(AM70,Kopā!$A$4:$Q$203,16,),"")</f>
        <v/>
      </c>
      <c r="BA70" s="80" t="str">
        <f>_xlfn.IFNA(VLOOKUP(AM70,Kopā!$A$4:$Q$203,17,),"")</f>
        <v/>
      </c>
      <c r="BB70" s="26" t="str">
        <f t="shared" si="40"/>
        <v/>
      </c>
      <c r="BC70" s="26" t="str">
        <f t="shared" si="41"/>
        <v/>
      </c>
      <c r="BD70" s="69" t="str">
        <f t="shared" si="42"/>
        <v/>
      </c>
      <c r="BE70" s="26" t="e">
        <f>_xlfn.RANK.EQ(BB70,$BB$4:$BB$93,)+COUNTIF($BB$4:BB70,BB70)-1</f>
        <v>#VALUE!</v>
      </c>
    </row>
    <row r="71" spans="1:57" x14ac:dyDescent="0.25">
      <c r="A71" s="26">
        <v>68</v>
      </c>
      <c r="B71" s="37" t="str">
        <f t="shared" si="25"/>
        <v/>
      </c>
      <c r="C71" s="65" t="str">
        <f t="shared" si="23"/>
        <v/>
      </c>
      <c r="D71" s="65" t="str">
        <f t="shared" si="21"/>
        <v/>
      </c>
      <c r="E71" s="70" t="str">
        <f t="shared" si="26"/>
        <v/>
      </c>
      <c r="F71" s="71" t="str">
        <f t="shared" si="27"/>
        <v/>
      </c>
      <c r="G71" s="70" t="str">
        <f t="shared" si="28"/>
        <v/>
      </c>
      <c r="H71" s="71" t="str">
        <f t="shared" si="29"/>
        <v/>
      </c>
      <c r="I71" s="70" t="str">
        <f t="shared" si="30"/>
        <v/>
      </c>
      <c r="J71" s="71" t="str">
        <f t="shared" si="31"/>
        <v/>
      </c>
      <c r="K71" s="70" t="str">
        <f t="shared" si="32"/>
        <v/>
      </c>
      <c r="L71" s="71" t="str">
        <f t="shared" si="33"/>
        <v/>
      </c>
      <c r="M71" s="75" t="str">
        <f t="shared" si="34"/>
        <v/>
      </c>
      <c r="N71" s="71" t="str">
        <f t="shared" si="35"/>
        <v/>
      </c>
      <c r="O71" s="66" t="str">
        <f t="shared" si="36"/>
        <v/>
      </c>
      <c r="P71" s="4"/>
      <c r="Q71" s="74"/>
      <c r="AD71" s="26">
        <v>70</v>
      </c>
      <c r="AE71" s="26"/>
      <c r="AF71" s="26" t="str">
        <f>IF(Kopā!F71=$R$3,Kopā!A71,"")</f>
        <v/>
      </c>
      <c r="AG71" s="26" t="str">
        <f>_xlfn.IFNA(VLOOKUP(AF71,Kopā!$A$4:$G$203,7,),"")</f>
        <v/>
      </c>
      <c r="AH71" s="26" t="str">
        <f t="shared" si="24"/>
        <v/>
      </c>
      <c r="AI71" s="26" t="e" cm="1">
        <f t="array" ref="AI71">IFERROR(SMALL(IF((COUNTIF($AI$3:AI70, $AH$4:$AH$203)=0)*ISNUMBER($AH$4:$AH$203), $AH$4:$AH$203, "A"), 1),INDEX($AH$4:$AH$203, MATCH(SMALL(IF(ISTEXT($AH$4:$AH$203)*(COUNTIF(AI$3:$AI70,$AH$4:$AH$203)=0), COUNTIF($AH$4:$AH$203, "&lt;"&amp;$AH$4:$AH$203), ""),1),IF(ISTEXT($AH$4:$AH$203), COUNTIF($AH$4:$AH$203, "&lt;"&amp;$AH$4:$AH$203), ""), 0)))</f>
        <v>#NUM!</v>
      </c>
      <c r="AJ71" s="26"/>
      <c r="AK71" s="26"/>
      <c r="AL71" s="26" t="str">
        <f t="shared" si="37"/>
        <v/>
      </c>
      <c r="AM71" s="26" t="str">
        <f t="shared" si="38"/>
        <v/>
      </c>
      <c r="AN71" s="26">
        <v>68</v>
      </c>
      <c r="AO71" s="67" t="str">
        <f t="shared" si="39"/>
        <v/>
      </c>
      <c r="AP71" s="26" t="str">
        <f>_xlfn.IFNA(VLOOKUP(AM71,Kopā!$A$4:$Q$203,2,),"")</f>
        <v/>
      </c>
      <c r="AQ71" s="68" t="str">
        <f>_xlfn.IFNA(VLOOKUP(AM71,Kopā!$A$4:$Q$203,3,),"")</f>
        <v/>
      </c>
      <c r="AR71" s="79" t="str">
        <f>_xlfn.IFNA(VLOOKUP(AM71,Kopā!$A$4:$Q$203,8,),"")</f>
        <v/>
      </c>
      <c r="AS71" s="80" t="str">
        <f>_xlfn.IFNA(VLOOKUP(AM71,Kopā!$A$4:$Q$203,9,),"")</f>
        <v/>
      </c>
      <c r="AT71" s="79" t="str">
        <f>_xlfn.IFNA(VLOOKUP(AM71,Kopā!$A$4:$Q$203,10,),"")</f>
        <v/>
      </c>
      <c r="AU71" s="80" t="str">
        <f>_xlfn.IFNA(VLOOKUP(AM71,Kopā!$A$4:$Q$203,11,),"")</f>
        <v/>
      </c>
      <c r="AV71" s="79" t="str">
        <f>_xlfn.IFNA(VLOOKUP(AM71,Kopā!$A$4:$Q$203,12,),"")</f>
        <v/>
      </c>
      <c r="AW71" s="80" t="str">
        <f>_xlfn.IFNA(VLOOKUP(AM71,Kopā!$A$4:$Q$203,13,),"")</f>
        <v/>
      </c>
      <c r="AX71" s="79" t="str">
        <f>_xlfn.IFNA(VLOOKUP(AM71,Kopā!$A$4:$Q$203,14,),"")</f>
        <v/>
      </c>
      <c r="AY71" s="80" t="str">
        <f>_xlfn.IFNA(VLOOKUP(AM71,Kopā!$A$4:$Q$203,15,),"")</f>
        <v/>
      </c>
      <c r="AZ71" s="81" t="str">
        <f>_xlfn.IFNA(VLOOKUP(AM71,Kopā!$A$4:$Q$203,16,),"")</f>
        <v/>
      </c>
      <c r="BA71" s="80" t="str">
        <f>_xlfn.IFNA(VLOOKUP(AM71,Kopā!$A$4:$Q$203,17,),"")</f>
        <v/>
      </c>
      <c r="BB71" s="26" t="str">
        <f t="shared" si="40"/>
        <v/>
      </c>
      <c r="BC71" s="26" t="str">
        <f t="shared" si="41"/>
        <v/>
      </c>
      <c r="BD71" s="69" t="str">
        <f t="shared" si="42"/>
        <v/>
      </c>
      <c r="BE71" s="26" t="e">
        <f>_xlfn.RANK.EQ(BB71,$BB$4:$BB$93,)+COUNTIF($BB$4:BB71,BB71)-1</f>
        <v>#VALUE!</v>
      </c>
    </row>
    <row r="72" spans="1:57" x14ac:dyDescent="0.25">
      <c r="A72" s="26">
        <v>69</v>
      </c>
      <c r="B72" s="37" t="str">
        <f t="shared" si="25"/>
        <v/>
      </c>
      <c r="C72" s="65" t="str">
        <f t="shared" si="23"/>
        <v/>
      </c>
      <c r="D72" s="65" t="str">
        <f t="shared" ref="D72:D93" si="43">_xlfn.IFNA(VLOOKUP(O72,$AL$4:$BA$93,6,0),"")</f>
        <v/>
      </c>
      <c r="E72" s="70" t="str">
        <f t="shared" si="26"/>
        <v/>
      </c>
      <c r="F72" s="71" t="str">
        <f t="shared" si="27"/>
        <v/>
      </c>
      <c r="G72" s="70" t="str">
        <f t="shared" si="28"/>
        <v/>
      </c>
      <c r="H72" s="71" t="str">
        <f t="shared" si="29"/>
        <v/>
      </c>
      <c r="I72" s="70" t="str">
        <f t="shared" si="30"/>
        <v/>
      </c>
      <c r="J72" s="71" t="str">
        <f t="shared" si="31"/>
        <v/>
      </c>
      <c r="K72" s="70" t="str">
        <f t="shared" si="32"/>
        <v/>
      </c>
      <c r="L72" s="71" t="str">
        <f t="shared" si="33"/>
        <v/>
      </c>
      <c r="M72" s="75" t="str">
        <f t="shared" si="34"/>
        <v/>
      </c>
      <c r="N72" s="71" t="str">
        <f t="shared" si="35"/>
        <v/>
      </c>
      <c r="O72" s="66" t="str">
        <f t="shared" si="36"/>
        <v/>
      </c>
      <c r="P72" s="4"/>
      <c r="Q72" s="74"/>
      <c r="AD72" s="26">
        <v>71</v>
      </c>
      <c r="AE72" s="26"/>
      <c r="AF72" s="26" t="str">
        <f>IF(Kopā!F72=$R$3,Kopā!A72,"")</f>
        <v/>
      </c>
      <c r="AG72" s="26" t="str">
        <f>_xlfn.IFNA(VLOOKUP(AF72,Kopā!$A$4:$G$203,7,),"")</f>
        <v/>
      </c>
      <c r="AH72" s="26" t="str">
        <f t="shared" si="24"/>
        <v/>
      </c>
      <c r="AI72" s="26" t="e" cm="1">
        <f t="array" ref="AI72">IFERROR(SMALL(IF((COUNTIF($AI$3:AI71, $AH$4:$AH$203)=0)*ISNUMBER($AH$4:$AH$203), $AH$4:$AH$203, "A"), 1),INDEX($AH$4:$AH$203, MATCH(SMALL(IF(ISTEXT($AH$4:$AH$203)*(COUNTIF(AI$3:$AI71,$AH$4:$AH$203)=0), COUNTIF($AH$4:$AH$203, "&lt;"&amp;$AH$4:$AH$203), ""),1),IF(ISTEXT($AH$4:$AH$203), COUNTIF($AH$4:$AH$203, "&lt;"&amp;$AH$4:$AH$203), ""), 0)))</f>
        <v>#NUM!</v>
      </c>
      <c r="AJ72" s="26"/>
      <c r="AK72" s="26"/>
      <c r="AL72" s="26" t="str">
        <f t="shared" si="37"/>
        <v/>
      </c>
      <c r="AM72" s="26" t="str">
        <f t="shared" si="38"/>
        <v/>
      </c>
      <c r="AN72" s="26">
        <v>69</v>
      </c>
      <c r="AO72" s="67" t="str">
        <f t="shared" si="39"/>
        <v/>
      </c>
      <c r="AP72" s="26" t="str">
        <f>_xlfn.IFNA(VLOOKUP(AM72,Kopā!$A$4:$Q$203,2,),"")</f>
        <v/>
      </c>
      <c r="AQ72" s="68" t="str">
        <f>_xlfn.IFNA(VLOOKUP(AM72,Kopā!$A$4:$Q$203,3,),"")</f>
        <v/>
      </c>
      <c r="AR72" s="79" t="str">
        <f>_xlfn.IFNA(VLOOKUP(AM72,Kopā!$A$4:$Q$203,8,),"")</f>
        <v/>
      </c>
      <c r="AS72" s="80" t="str">
        <f>_xlfn.IFNA(VLOOKUP(AM72,Kopā!$A$4:$Q$203,9,),"")</f>
        <v/>
      </c>
      <c r="AT72" s="79" t="str">
        <f>_xlfn.IFNA(VLOOKUP(AM72,Kopā!$A$4:$Q$203,10,),"")</f>
        <v/>
      </c>
      <c r="AU72" s="80" t="str">
        <f>_xlfn.IFNA(VLOOKUP(AM72,Kopā!$A$4:$Q$203,11,),"")</f>
        <v/>
      </c>
      <c r="AV72" s="79" t="str">
        <f>_xlfn.IFNA(VLOOKUP(AM72,Kopā!$A$4:$Q$203,12,),"")</f>
        <v/>
      </c>
      <c r="AW72" s="80" t="str">
        <f>_xlfn.IFNA(VLOOKUP(AM72,Kopā!$A$4:$Q$203,13,),"")</f>
        <v/>
      </c>
      <c r="AX72" s="79" t="str">
        <f>_xlfn.IFNA(VLOOKUP(AM72,Kopā!$A$4:$Q$203,14,),"")</f>
        <v/>
      </c>
      <c r="AY72" s="80" t="str">
        <f>_xlfn.IFNA(VLOOKUP(AM72,Kopā!$A$4:$Q$203,15,),"")</f>
        <v/>
      </c>
      <c r="AZ72" s="81" t="str">
        <f>_xlfn.IFNA(VLOOKUP(AM72,Kopā!$A$4:$Q$203,16,),"")</f>
        <v/>
      </c>
      <c r="BA72" s="80" t="str">
        <f>_xlfn.IFNA(VLOOKUP(AM72,Kopā!$A$4:$Q$203,17,),"")</f>
        <v/>
      </c>
      <c r="BB72" s="26" t="str">
        <f t="shared" si="40"/>
        <v/>
      </c>
      <c r="BC72" s="26" t="str">
        <f t="shared" si="41"/>
        <v/>
      </c>
      <c r="BD72" s="69" t="str">
        <f t="shared" si="42"/>
        <v/>
      </c>
      <c r="BE72" s="26" t="e">
        <f>_xlfn.RANK.EQ(BB72,$BB$4:$BB$93,)+COUNTIF($BB$4:BB72,BB72)-1</f>
        <v>#VALUE!</v>
      </c>
    </row>
    <row r="73" spans="1:57" x14ac:dyDescent="0.25">
      <c r="A73" s="26">
        <v>70</v>
      </c>
      <c r="B73" s="37" t="str">
        <f t="shared" si="25"/>
        <v/>
      </c>
      <c r="C73" s="65" t="str">
        <f t="shared" si="23"/>
        <v/>
      </c>
      <c r="D73" s="65" t="str">
        <f t="shared" si="43"/>
        <v/>
      </c>
      <c r="E73" s="70" t="str">
        <f t="shared" si="26"/>
        <v/>
      </c>
      <c r="F73" s="71" t="str">
        <f t="shared" si="27"/>
        <v/>
      </c>
      <c r="G73" s="70" t="str">
        <f t="shared" si="28"/>
        <v/>
      </c>
      <c r="H73" s="71" t="str">
        <f t="shared" si="29"/>
        <v/>
      </c>
      <c r="I73" s="70" t="str">
        <f t="shared" si="30"/>
        <v/>
      </c>
      <c r="J73" s="71" t="str">
        <f t="shared" si="31"/>
        <v/>
      </c>
      <c r="K73" s="70" t="str">
        <f t="shared" si="32"/>
        <v/>
      </c>
      <c r="L73" s="71" t="str">
        <f t="shared" si="33"/>
        <v/>
      </c>
      <c r="M73" s="75" t="str">
        <f t="shared" si="34"/>
        <v/>
      </c>
      <c r="N73" s="71" t="str">
        <f t="shared" si="35"/>
        <v/>
      </c>
      <c r="O73" s="66" t="str">
        <f t="shared" si="36"/>
        <v/>
      </c>
      <c r="P73" s="4"/>
      <c r="Q73" s="74"/>
      <c r="AD73" s="26">
        <v>72</v>
      </c>
      <c r="AE73" s="26"/>
      <c r="AF73" s="26">
        <f>IF(Kopā!F73=$R$3,Kopā!A73,"")</f>
        <v>70</v>
      </c>
      <c r="AG73" s="26" t="str">
        <f>_xlfn.IFNA(VLOOKUP(AF73,Kopā!$A$4:$G$203,7,),"")</f>
        <v>E</v>
      </c>
      <c r="AH73" s="26" t="str">
        <f t="shared" si="24"/>
        <v/>
      </c>
      <c r="AI73" s="26" t="e" cm="1">
        <f t="array" ref="AI73">IFERROR(SMALL(IF((COUNTIF($AI$3:AI72, $AH$4:$AH$203)=0)*ISNUMBER($AH$4:$AH$203), $AH$4:$AH$203, "A"), 1),INDEX($AH$4:$AH$203, MATCH(SMALL(IF(ISTEXT($AH$4:$AH$203)*(COUNTIF(AI$3:$AI72,$AH$4:$AH$203)=0), COUNTIF($AH$4:$AH$203, "&lt;"&amp;$AH$4:$AH$203), ""),1),IF(ISTEXT($AH$4:$AH$203), COUNTIF($AH$4:$AH$203, "&lt;"&amp;$AH$4:$AH$203), ""), 0)))</f>
        <v>#NUM!</v>
      </c>
      <c r="AJ73" s="26"/>
      <c r="AK73" s="26"/>
      <c r="AL73" s="26" t="str">
        <f t="shared" si="37"/>
        <v/>
      </c>
      <c r="AM73" s="26" t="str">
        <f t="shared" si="38"/>
        <v/>
      </c>
      <c r="AN73" s="26">
        <v>70</v>
      </c>
      <c r="AO73" s="67" t="str">
        <f t="shared" si="39"/>
        <v/>
      </c>
      <c r="AP73" s="26" t="str">
        <f>_xlfn.IFNA(VLOOKUP(AM73,Kopā!$A$4:$Q$203,2,),"")</f>
        <v/>
      </c>
      <c r="AQ73" s="68" t="str">
        <f>_xlfn.IFNA(VLOOKUP(AM73,Kopā!$A$4:$Q$203,3,),"")</f>
        <v/>
      </c>
      <c r="AR73" s="79" t="str">
        <f>_xlfn.IFNA(VLOOKUP(AM73,Kopā!$A$4:$Q$203,8,),"")</f>
        <v/>
      </c>
      <c r="AS73" s="80" t="str">
        <f>_xlfn.IFNA(VLOOKUP(AM73,Kopā!$A$4:$Q$203,9,),"")</f>
        <v/>
      </c>
      <c r="AT73" s="79" t="str">
        <f>_xlfn.IFNA(VLOOKUP(AM73,Kopā!$A$4:$Q$203,10,),"")</f>
        <v/>
      </c>
      <c r="AU73" s="80" t="str">
        <f>_xlfn.IFNA(VLOOKUP(AM73,Kopā!$A$4:$Q$203,11,),"")</f>
        <v/>
      </c>
      <c r="AV73" s="79" t="str">
        <f>_xlfn.IFNA(VLOOKUP(AM73,Kopā!$A$4:$Q$203,12,),"")</f>
        <v/>
      </c>
      <c r="AW73" s="80" t="str">
        <f>_xlfn.IFNA(VLOOKUP(AM73,Kopā!$A$4:$Q$203,13,),"")</f>
        <v/>
      </c>
      <c r="AX73" s="79" t="str">
        <f>_xlfn.IFNA(VLOOKUP(AM73,Kopā!$A$4:$Q$203,14,),"")</f>
        <v/>
      </c>
      <c r="AY73" s="80" t="str">
        <f>_xlfn.IFNA(VLOOKUP(AM73,Kopā!$A$4:$Q$203,15,),"")</f>
        <v/>
      </c>
      <c r="AZ73" s="81" t="str">
        <f>_xlfn.IFNA(VLOOKUP(AM73,Kopā!$A$4:$Q$203,16,),"")</f>
        <v/>
      </c>
      <c r="BA73" s="80" t="str">
        <f>_xlfn.IFNA(VLOOKUP(AM73,Kopā!$A$4:$Q$203,17,),"")</f>
        <v/>
      </c>
      <c r="BB73" s="26" t="str">
        <f t="shared" si="40"/>
        <v/>
      </c>
      <c r="BC73" s="26" t="str">
        <f t="shared" si="41"/>
        <v/>
      </c>
      <c r="BD73" s="69" t="str">
        <f t="shared" si="42"/>
        <v/>
      </c>
      <c r="BE73" s="26" t="e">
        <f>_xlfn.RANK.EQ(BB73,$BB$4:$BB$93,)+COUNTIF($BB$4:BB73,BB73)-1</f>
        <v>#VALUE!</v>
      </c>
    </row>
    <row r="74" spans="1:57" x14ac:dyDescent="0.25">
      <c r="A74" s="26">
        <v>71</v>
      </c>
      <c r="B74" s="37" t="str">
        <f t="shared" si="25"/>
        <v/>
      </c>
      <c r="C74" s="65" t="str">
        <f t="shared" si="23"/>
        <v/>
      </c>
      <c r="D74" s="65" t="str">
        <f t="shared" si="43"/>
        <v/>
      </c>
      <c r="E74" s="70" t="str">
        <f t="shared" si="26"/>
        <v/>
      </c>
      <c r="F74" s="71" t="str">
        <f t="shared" si="27"/>
        <v/>
      </c>
      <c r="G74" s="70" t="str">
        <f t="shared" si="28"/>
        <v/>
      </c>
      <c r="H74" s="71" t="str">
        <f t="shared" si="29"/>
        <v/>
      </c>
      <c r="I74" s="70" t="str">
        <f t="shared" si="30"/>
        <v/>
      </c>
      <c r="J74" s="71" t="str">
        <f t="shared" si="31"/>
        <v/>
      </c>
      <c r="K74" s="70" t="str">
        <f t="shared" si="32"/>
        <v/>
      </c>
      <c r="L74" s="71" t="str">
        <f t="shared" si="33"/>
        <v/>
      </c>
      <c r="M74" s="75" t="str">
        <f t="shared" si="34"/>
        <v/>
      </c>
      <c r="N74" s="71" t="str">
        <f t="shared" si="35"/>
        <v/>
      </c>
      <c r="O74" s="66" t="str">
        <f t="shared" si="36"/>
        <v/>
      </c>
      <c r="P74" s="4"/>
      <c r="Q74" s="74"/>
      <c r="AD74" s="26">
        <v>73</v>
      </c>
      <c r="AE74" s="26"/>
      <c r="AF74" s="26" t="str">
        <f>IF(Kopā!F74=$R$3,Kopā!A74,"")</f>
        <v/>
      </c>
      <c r="AG74" s="26" t="str">
        <f>_xlfn.IFNA(VLOOKUP(AF74,Kopā!$A$4:$G$203,7,),"")</f>
        <v/>
      </c>
      <c r="AH74" s="26" t="str">
        <f t="shared" si="24"/>
        <v/>
      </c>
      <c r="AI74" s="26" t="e" cm="1">
        <f t="array" ref="AI74">IFERROR(SMALL(IF((COUNTIF($AI$3:AI73, $AH$4:$AH$203)=0)*ISNUMBER($AH$4:$AH$203), $AH$4:$AH$203, "A"), 1),INDEX($AH$4:$AH$203, MATCH(SMALL(IF(ISTEXT($AH$4:$AH$203)*(COUNTIF(AI$3:$AI73,$AH$4:$AH$203)=0), COUNTIF($AH$4:$AH$203, "&lt;"&amp;$AH$4:$AH$203), ""),1),IF(ISTEXT($AH$4:$AH$203), COUNTIF($AH$4:$AH$203, "&lt;"&amp;$AH$4:$AH$203), ""), 0)))</f>
        <v>#NUM!</v>
      </c>
      <c r="AJ74" s="26"/>
      <c r="AK74" s="26"/>
      <c r="AL74" s="26" t="str">
        <f t="shared" si="37"/>
        <v/>
      </c>
      <c r="AM74" s="26" t="str">
        <f t="shared" si="38"/>
        <v/>
      </c>
      <c r="AN74" s="26">
        <v>71</v>
      </c>
      <c r="AO74" s="67" t="str">
        <f t="shared" si="39"/>
        <v/>
      </c>
      <c r="AP74" s="26" t="str">
        <f>_xlfn.IFNA(VLOOKUP(AM74,Kopā!$A$4:$Q$203,2,),"")</f>
        <v/>
      </c>
      <c r="AQ74" s="68" t="str">
        <f>_xlfn.IFNA(VLOOKUP(AM74,Kopā!$A$4:$Q$203,3,),"")</f>
        <v/>
      </c>
      <c r="AR74" s="79" t="str">
        <f>_xlfn.IFNA(VLOOKUP(AM74,Kopā!$A$4:$Q$203,8,),"")</f>
        <v/>
      </c>
      <c r="AS74" s="80" t="str">
        <f>_xlfn.IFNA(VLOOKUP(AM74,Kopā!$A$4:$Q$203,9,),"")</f>
        <v/>
      </c>
      <c r="AT74" s="79" t="str">
        <f>_xlfn.IFNA(VLOOKUP(AM74,Kopā!$A$4:$Q$203,10,),"")</f>
        <v/>
      </c>
      <c r="AU74" s="80" t="str">
        <f>_xlfn.IFNA(VLOOKUP(AM74,Kopā!$A$4:$Q$203,11,),"")</f>
        <v/>
      </c>
      <c r="AV74" s="79" t="str">
        <f>_xlfn.IFNA(VLOOKUP(AM74,Kopā!$A$4:$Q$203,12,),"")</f>
        <v/>
      </c>
      <c r="AW74" s="80" t="str">
        <f>_xlfn.IFNA(VLOOKUP(AM74,Kopā!$A$4:$Q$203,13,),"")</f>
        <v/>
      </c>
      <c r="AX74" s="79" t="str">
        <f>_xlfn.IFNA(VLOOKUP(AM74,Kopā!$A$4:$Q$203,14,),"")</f>
        <v/>
      </c>
      <c r="AY74" s="80" t="str">
        <f>_xlfn.IFNA(VLOOKUP(AM74,Kopā!$A$4:$Q$203,15,),"")</f>
        <v/>
      </c>
      <c r="AZ74" s="81" t="str">
        <f>_xlfn.IFNA(VLOOKUP(AM74,Kopā!$A$4:$Q$203,16,),"")</f>
        <v/>
      </c>
      <c r="BA74" s="80" t="str">
        <f>_xlfn.IFNA(VLOOKUP(AM74,Kopā!$A$4:$Q$203,17,),"")</f>
        <v/>
      </c>
      <c r="BB74" s="26" t="str">
        <f t="shared" si="40"/>
        <v/>
      </c>
      <c r="BC74" s="26" t="str">
        <f t="shared" si="41"/>
        <v/>
      </c>
      <c r="BD74" s="69" t="str">
        <f t="shared" si="42"/>
        <v/>
      </c>
      <c r="BE74" s="26" t="e">
        <f>_xlfn.RANK.EQ(BB74,$BB$4:$BB$93,)+COUNTIF($BB$4:BB74,BB74)-1</f>
        <v>#VALUE!</v>
      </c>
    </row>
    <row r="75" spans="1:57" x14ac:dyDescent="0.25">
      <c r="A75" s="26">
        <v>72</v>
      </c>
      <c r="B75" s="37" t="str">
        <f t="shared" si="25"/>
        <v/>
      </c>
      <c r="C75" s="65" t="str">
        <f t="shared" si="23"/>
        <v/>
      </c>
      <c r="D75" s="65" t="str">
        <f t="shared" si="43"/>
        <v/>
      </c>
      <c r="E75" s="70" t="str">
        <f t="shared" si="26"/>
        <v/>
      </c>
      <c r="F75" s="71" t="str">
        <f t="shared" si="27"/>
        <v/>
      </c>
      <c r="G75" s="70" t="str">
        <f t="shared" si="28"/>
        <v/>
      </c>
      <c r="H75" s="71" t="str">
        <f t="shared" si="29"/>
        <v/>
      </c>
      <c r="I75" s="70" t="str">
        <f t="shared" si="30"/>
        <v/>
      </c>
      <c r="J75" s="71" t="str">
        <f t="shared" si="31"/>
        <v/>
      </c>
      <c r="K75" s="70" t="str">
        <f t="shared" si="32"/>
        <v/>
      </c>
      <c r="L75" s="71" t="str">
        <f t="shared" si="33"/>
        <v/>
      </c>
      <c r="M75" s="75" t="str">
        <f t="shared" si="34"/>
        <v/>
      </c>
      <c r="N75" s="71" t="str">
        <f t="shared" si="35"/>
        <v/>
      </c>
      <c r="O75" s="66" t="str">
        <f t="shared" si="36"/>
        <v/>
      </c>
      <c r="P75" s="4"/>
      <c r="Q75" s="74"/>
      <c r="AD75" s="26">
        <v>74</v>
      </c>
      <c r="AE75" s="26"/>
      <c r="AF75" s="26" t="str">
        <f>IF(Kopā!F75=$R$3,Kopā!A75,"")</f>
        <v/>
      </c>
      <c r="AG75" s="26" t="str">
        <f>_xlfn.IFNA(VLOOKUP(AF75,Kopā!$A$4:$G$203,7,),"")</f>
        <v/>
      </c>
      <c r="AH75" s="26" t="str">
        <f t="shared" si="24"/>
        <v/>
      </c>
      <c r="AI75" s="26" t="e" cm="1">
        <f t="array" ref="AI75">IFERROR(SMALL(IF((COUNTIF($AI$3:AI74, $AH$4:$AH$203)=0)*ISNUMBER($AH$4:$AH$203), $AH$4:$AH$203, "A"), 1),INDEX($AH$4:$AH$203, MATCH(SMALL(IF(ISTEXT($AH$4:$AH$203)*(COUNTIF(AI$3:$AI74,$AH$4:$AH$203)=0), COUNTIF($AH$4:$AH$203, "&lt;"&amp;$AH$4:$AH$203), ""),1),IF(ISTEXT($AH$4:$AH$203), COUNTIF($AH$4:$AH$203, "&lt;"&amp;$AH$4:$AH$203), ""), 0)))</f>
        <v>#NUM!</v>
      </c>
      <c r="AJ75" s="26"/>
      <c r="AK75" s="26"/>
      <c r="AL75" s="26" t="str">
        <f t="shared" si="37"/>
        <v/>
      </c>
      <c r="AM75" s="26" t="str">
        <f t="shared" si="38"/>
        <v/>
      </c>
      <c r="AN75" s="26">
        <v>72</v>
      </c>
      <c r="AO75" s="67" t="str">
        <f t="shared" si="39"/>
        <v/>
      </c>
      <c r="AP75" s="26" t="str">
        <f>_xlfn.IFNA(VLOOKUP(AM75,Kopā!$A$4:$Q$203,2,),"")</f>
        <v/>
      </c>
      <c r="AQ75" s="68" t="str">
        <f>_xlfn.IFNA(VLOOKUP(AM75,Kopā!$A$4:$Q$203,3,),"")</f>
        <v/>
      </c>
      <c r="AR75" s="79" t="str">
        <f>_xlfn.IFNA(VLOOKUP(AM75,Kopā!$A$4:$Q$203,8,),"")</f>
        <v/>
      </c>
      <c r="AS75" s="80" t="str">
        <f>_xlfn.IFNA(VLOOKUP(AM75,Kopā!$A$4:$Q$203,9,),"")</f>
        <v/>
      </c>
      <c r="AT75" s="79" t="str">
        <f>_xlfn.IFNA(VLOOKUP(AM75,Kopā!$A$4:$Q$203,10,),"")</f>
        <v/>
      </c>
      <c r="AU75" s="80" t="str">
        <f>_xlfn.IFNA(VLOOKUP(AM75,Kopā!$A$4:$Q$203,11,),"")</f>
        <v/>
      </c>
      <c r="AV75" s="79" t="str">
        <f>_xlfn.IFNA(VLOOKUP(AM75,Kopā!$A$4:$Q$203,12,),"")</f>
        <v/>
      </c>
      <c r="AW75" s="80" t="str">
        <f>_xlfn.IFNA(VLOOKUP(AM75,Kopā!$A$4:$Q$203,13,),"")</f>
        <v/>
      </c>
      <c r="AX75" s="79" t="str">
        <f>_xlfn.IFNA(VLOOKUP(AM75,Kopā!$A$4:$Q$203,14,),"")</f>
        <v/>
      </c>
      <c r="AY75" s="80" t="str">
        <f>_xlfn.IFNA(VLOOKUP(AM75,Kopā!$A$4:$Q$203,15,),"")</f>
        <v/>
      </c>
      <c r="AZ75" s="81" t="str">
        <f>_xlfn.IFNA(VLOOKUP(AM75,Kopā!$A$4:$Q$203,16,),"")</f>
        <v/>
      </c>
      <c r="BA75" s="80" t="str">
        <f>_xlfn.IFNA(VLOOKUP(AM75,Kopā!$A$4:$Q$203,17,),"")</f>
        <v/>
      </c>
      <c r="BB75" s="26" t="str">
        <f t="shared" si="40"/>
        <v/>
      </c>
      <c r="BC75" s="26" t="str">
        <f t="shared" si="41"/>
        <v/>
      </c>
      <c r="BD75" s="69" t="str">
        <f t="shared" si="42"/>
        <v/>
      </c>
      <c r="BE75" s="26" t="e">
        <f>_xlfn.RANK.EQ(BB75,$BB$4:$BB$93,)+COUNTIF($BB$4:BB75,BB75)-1</f>
        <v>#VALUE!</v>
      </c>
    </row>
    <row r="76" spans="1:57" x14ac:dyDescent="0.25">
      <c r="A76" s="26">
        <v>73</v>
      </c>
      <c r="B76" s="37" t="str">
        <f t="shared" si="25"/>
        <v/>
      </c>
      <c r="C76" s="65" t="str">
        <f t="shared" si="23"/>
        <v/>
      </c>
      <c r="D76" s="65" t="str">
        <f t="shared" si="43"/>
        <v/>
      </c>
      <c r="E76" s="70" t="str">
        <f t="shared" si="26"/>
        <v/>
      </c>
      <c r="F76" s="71" t="str">
        <f t="shared" si="27"/>
        <v/>
      </c>
      <c r="G76" s="70" t="str">
        <f t="shared" si="28"/>
        <v/>
      </c>
      <c r="H76" s="71" t="str">
        <f t="shared" si="29"/>
        <v/>
      </c>
      <c r="I76" s="70" t="str">
        <f t="shared" si="30"/>
        <v/>
      </c>
      <c r="J76" s="71" t="str">
        <f t="shared" si="31"/>
        <v/>
      </c>
      <c r="K76" s="70" t="str">
        <f t="shared" si="32"/>
        <v/>
      </c>
      <c r="L76" s="71" t="str">
        <f t="shared" si="33"/>
        <v/>
      </c>
      <c r="M76" s="75" t="str">
        <f t="shared" si="34"/>
        <v/>
      </c>
      <c r="N76" s="71" t="str">
        <f t="shared" si="35"/>
        <v/>
      </c>
      <c r="O76" s="66" t="str">
        <f t="shared" si="36"/>
        <v/>
      </c>
      <c r="P76" s="4"/>
      <c r="Q76" s="74"/>
      <c r="AD76" s="26">
        <v>75</v>
      </c>
      <c r="AE76" s="26"/>
      <c r="AF76" s="26" t="str">
        <f>IF(Kopā!F76=$R$3,Kopā!A76,"")</f>
        <v/>
      </c>
      <c r="AG76" s="26" t="str">
        <f>_xlfn.IFNA(VLOOKUP(AF76,Kopā!$A$4:$G$203,7,),"")</f>
        <v/>
      </c>
      <c r="AH76" s="26" t="str">
        <f t="shared" si="24"/>
        <v/>
      </c>
      <c r="AI76" s="26" t="e" cm="1">
        <f t="array" ref="AI76">IFERROR(SMALL(IF((COUNTIF($AI$3:AI75, $AH$4:$AH$203)=0)*ISNUMBER($AH$4:$AH$203), $AH$4:$AH$203, "A"), 1),INDEX($AH$4:$AH$203, MATCH(SMALL(IF(ISTEXT($AH$4:$AH$203)*(COUNTIF(AI$3:$AI75,$AH$4:$AH$203)=0), COUNTIF($AH$4:$AH$203, "&lt;"&amp;$AH$4:$AH$203), ""),1),IF(ISTEXT($AH$4:$AH$203), COUNTIF($AH$4:$AH$203, "&lt;"&amp;$AH$4:$AH$203), ""), 0)))</f>
        <v>#NUM!</v>
      </c>
      <c r="AJ76" s="26"/>
      <c r="AK76" s="26"/>
      <c r="AL76" s="26" t="str">
        <f t="shared" si="37"/>
        <v/>
      </c>
      <c r="AM76" s="26" t="str">
        <f t="shared" si="38"/>
        <v/>
      </c>
      <c r="AN76" s="26">
        <v>73</v>
      </c>
      <c r="AO76" s="67" t="str">
        <f t="shared" si="39"/>
        <v/>
      </c>
      <c r="AP76" s="26" t="str">
        <f>_xlfn.IFNA(VLOOKUP(AM76,Kopā!$A$4:$Q$203,2,),"")</f>
        <v/>
      </c>
      <c r="AQ76" s="68" t="str">
        <f>_xlfn.IFNA(VLOOKUP(AM76,Kopā!$A$4:$Q$203,3,),"")</f>
        <v/>
      </c>
      <c r="AR76" s="79" t="str">
        <f>_xlfn.IFNA(VLOOKUP(AM76,Kopā!$A$4:$Q$203,8,),"")</f>
        <v/>
      </c>
      <c r="AS76" s="80" t="str">
        <f>_xlfn.IFNA(VLOOKUP(AM76,Kopā!$A$4:$Q$203,9,),"")</f>
        <v/>
      </c>
      <c r="AT76" s="79" t="str">
        <f>_xlfn.IFNA(VLOOKUP(AM76,Kopā!$A$4:$Q$203,10,),"")</f>
        <v/>
      </c>
      <c r="AU76" s="80" t="str">
        <f>_xlfn.IFNA(VLOOKUP(AM76,Kopā!$A$4:$Q$203,11,),"")</f>
        <v/>
      </c>
      <c r="AV76" s="79" t="str">
        <f>_xlfn.IFNA(VLOOKUP(AM76,Kopā!$A$4:$Q$203,12,),"")</f>
        <v/>
      </c>
      <c r="AW76" s="80" t="str">
        <f>_xlfn.IFNA(VLOOKUP(AM76,Kopā!$A$4:$Q$203,13,),"")</f>
        <v/>
      </c>
      <c r="AX76" s="79" t="str">
        <f>_xlfn.IFNA(VLOOKUP(AM76,Kopā!$A$4:$Q$203,14,),"")</f>
        <v/>
      </c>
      <c r="AY76" s="80" t="str">
        <f>_xlfn.IFNA(VLOOKUP(AM76,Kopā!$A$4:$Q$203,15,),"")</f>
        <v/>
      </c>
      <c r="AZ76" s="81" t="str">
        <f>_xlfn.IFNA(VLOOKUP(AM76,Kopā!$A$4:$Q$203,16,),"")</f>
        <v/>
      </c>
      <c r="BA76" s="80" t="str">
        <f>_xlfn.IFNA(VLOOKUP(AM76,Kopā!$A$4:$Q$203,17,),"")</f>
        <v/>
      </c>
      <c r="BB76" s="26" t="str">
        <f t="shared" si="40"/>
        <v/>
      </c>
      <c r="BC76" s="26" t="str">
        <f t="shared" si="41"/>
        <v/>
      </c>
      <c r="BD76" s="69" t="str">
        <f t="shared" si="42"/>
        <v/>
      </c>
      <c r="BE76" s="26" t="e">
        <f>_xlfn.RANK.EQ(BB76,$BB$4:$BB$93,)+COUNTIF($BB$4:BB76,BB76)-1</f>
        <v>#VALUE!</v>
      </c>
    </row>
    <row r="77" spans="1:57" x14ac:dyDescent="0.25">
      <c r="A77" s="26">
        <v>74</v>
      </c>
      <c r="B77" s="37" t="str">
        <f t="shared" si="25"/>
        <v/>
      </c>
      <c r="C77" s="65" t="str">
        <f t="shared" si="23"/>
        <v/>
      </c>
      <c r="D77" s="65" t="str">
        <f t="shared" si="43"/>
        <v/>
      </c>
      <c r="E77" s="70" t="str">
        <f t="shared" si="26"/>
        <v/>
      </c>
      <c r="F77" s="71" t="str">
        <f t="shared" si="27"/>
        <v/>
      </c>
      <c r="G77" s="70" t="str">
        <f t="shared" si="28"/>
        <v/>
      </c>
      <c r="H77" s="71" t="str">
        <f t="shared" si="29"/>
        <v/>
      </c>
      <c r="I77" s="70" t="str">
        <f t="shared" si="30"/>
        <v/>
      </c>
      <c r="J77" s="71" t="str">
        <f t="shared" si="31"/>
        <v/>
      </c>
      <c r="K77" s="70" t="str">
        <f t="shared" si="32"/>
        <v/>
      </c>
      <c r="L77" s="71" t="str">
        <f t="shared" si="33"/>
        <v/>
      </c>
      <c r="M77" s="75" t="str">
        <f t="shared" si="34"/>
        <v/>
      </c>
      <c r="N77" s="71" t="str">
        <f t="shared" si="35"/>
        <v/>
      </c>
      <c r="O77" s="66" t="str">
        <f t="shared" si="36"/>
        <v/>
      </c>
      <c r="P77" s="4"/>
      <c r="Q77" s="74"/>
      <c r="AD77" s="26">
        <v>76</v>
      </c>
      <c r="AE77" s="26"/>
      <c r="AF77" s="26" t="str">
        <f>IF(Kopā!F77=$R$3,Kopā!A77,"")</f>
        <v/>
      </c>
      <c r="AG77" s="26" t="str">
        <f>_xlfn.IFNA(VLOOKUP(AF77,Kopā!$A$4:$G$203,7,),"")</f>
        <v/>
      </c>
      <c r="AH77" s="26" t="str">
        <f t="shared" si="24"/>
        <v/>
      </c>
      <c r="AI77" s="26" t="e" cm="1">
        <f t="array" ref="AI77">IFERROR(SMALL(IF((COUNTIF($AI$3:AI76, $AH$4:$AH$203)=0)*ISNUMBER($AH$4:$AH$203), $AH$4:$AH$203, "A"), 1),INDEX($AH$4:$AH$203, MATCH(SMALL(IF(ISTEXT($AH$4:$AH$203)*(COUNTIF(AI$3:$AI76,$AH$4:$AH$203)=0), COUNTIF($AH$4:$AH$203, "&lt;"&amp;$AH$4:$AH$203), ""),1),IF(ISTEXT($AH$4:$AH$203), COUNTIF($AH$4:$AH$203, "&lt;"&amp;$AH$4:$AH$203), ""), 0)))</f>
        <v>#NUM!</v>
      </c>
      <c r="AJ77" s="26"/>
      <c r="AK77" s="26"/>
      <c r="AL77" s="26" t="str">
        <f t="shared" si="37"/>
        <v/>
      </c>
      <c r="AM77" s="26" t="str">
        <f t="shared" si="38"/>
        <v/>
      </c>
      <c r="AN77" s="26">
        <v>74</v>
      </c>
      <c r="AO77" s="67" t="str">
        <f t="shared" si="39"/>
        <v/>
      </c>
      <c r="AP77" s="26" t="str">
        <f>_xlfn.IFNA(VLOOKUP(AM77,Kopā!$A$4:$Q$203,2,),"")</f>
        <v/>
      </c>
      <c r="AQ77" s="68" t="str">
        <f>_xlfn.IFNA(VLOOKUP(AM77,Kopā!$A$4:$Q$203,3,),"")</f>
        <v/>
      </c>
      <c r="AR77" s="79" t="str">
        <f>_xlfn.IFNA(VLOOKUP(AM77,Kopā!$A$4:$Q$203,8,),"")</f>
        <v/>
      </c>
      <c r="AS77" s="80" t="str">
        <f>_xlfn.IFNA(VLOOKUP(AM77,Kopā!$A$4:$Q$203,9,),"")</f>
        <v/>
      </c>
      <c r="AT77" s="79" t="str">
        <f>_xlfn.IFNA(VLOOKUP(AM77,Kopā!$A$4:$Q$203,10,),"")</f>
        <v/>
      </c>
      <c r="AU77" s="80" t="str">
        <f>_xlfn.IFNA(VLOOKUP(AM77,Kopā!$A$4:$Q$203,11,),"")</f>
        <v/>
      </c>
      <c r="AV77" s="79" t="str">
        <f>_xlfn.IFNA(VLOOKUP(AM77,Kopā!$A$4:$Q$203,12,),"")</f>
        <v/>
      </c>
      <c r="AW77" s="80" t="str">
        <f>_xlfn.IFNA(VLOOKUP(AM77,Kopā!$A$4:$Q$203,13,),"")</f>
        <v/>
      </c>
      <c r="AX77" s="79" t="str">
        <f>_xlfn.IFNA(VLOOKUP(AM77,Kopā!$A$4:$Q$203,14,),"")</f>
        <v/>
      </c>
      <c r="AY77" s="80" t="str">
        <f>_xlfn.IFNA(VLOOKUP(AM77,Kopā!$A$4:$Q$203,15,),"")</f>
        <v/>
      </c>
      <c r="AZ77" s="81" t="str">
        <f>_xlfn.IFNA(VLOOKUP(AM77,Kopā!$A$4:$Q$203,16,),"")</f>
        <v/>
      </c>
      <c r="BA77" s="80" t="str">
        <f>_xlfn.IFNA(VLOOKUP(AM77,Kopā!$A$4:$Q$203,17,),"")</f>
        <v/>
      </c>
      <c r="BB77" s="26" t="str">
        <f t="shared" si="40"/>
        <v/>
      </c>
      <c r="BC77" s="26" t="str">
        <f t="shared" si="41"/>
        <v/>
      </c>
      <c r="BD77" s="69" t="str">
        <f t="shared" si="42"/>
        <v/>
      </c>
      <c r="BE77" s="26" t="e">
        <f>_xlfn.RANK.EQ(BB77,$BB$4:$BB$93,)+COUNTIF($BB$4:BB77,BB77)-1</f>
        <v>#VALUE!</v>
      </c>
    </row>
    <row r="78" spans="1:57" x14ac:dyDescent="0.25">
      <c r="A78" s="26">
        <v>75</v>
      </c>
      <c r="B78" s="37" t="str">
        <f t="shared" si="25"/>
        <v/>
      </c>
      <c r="C78" s="65" t="str">
        <f t="shared" si="23"/>
        <v/>
      </c>
      <c r="D78" s="65" t="str">
        <f t="shared" si="43"/>
        <v/>
      </c>
      <c r="E78" s="70" t="str">
        <f t="shared" si="26"/>
        <v/>
      </c>
      <c r="F78" s="71" t="str">
        <f t="shared" si="27"/>
        <v/>
      </c>
      <c r="G78" s="70" t="str">
        <f t="shared" si="28"/>
        <v/>
      </c>
      <c r="H78" s="71" t="str">
        <f t="shared" si="29"/>
        <v/>
      </c>
      <c r="I78" s="70" t="str">
        <f t="shared" si="30"/>
        <v/>
      </c>
      <c r="J78" s="71" t="str">
        <f t="shared" si="31"/>
        <v/>
      </c>
      <c r="K78" s="70" t="str">
        <f t="shared" si="32"/>
        <v/>
      </c>
      <c r="L78" s="71" t="str">
        <f t="shared" si="33"/>
        <v/>
      </c>
      <c r="M78" s="75" t="str">
        <f t="shared" si="34"/>
        <v/>
      </c>
      <c r="N78" s="71" t="str">
        <f t="shared" si="35"/>
        <v/>
      </c>
      <c r="O78" s="66" t="str">
        <f t="shared" si="36"/>
        <v/>
      </c>
      <c r="P78" s="4"/>
      <c r="Q78" s="74"/>
      <c r="AD78" s="26">
        <v>77</v>
      </c>
      <c r="AE78" s="26"/>
      <c r="AF78" s="26" t="str">
        <f>IF(Kopā!F78=$R$3,Kopā!A78,"")</f>
        <v/>
      </c>
      <c r="AG78" s="26" t="str">
        <f>_xlfn.IFNA(VLOOKUP(AF78,Kopā!$A$4:$G$203,7,),"")</f>
        <v/>
      </c>
      <c r="AH78" s="26" t="str">
        <f t="shared" si="24"/>
        <v/>
      </c>
      <c r="AI78" s="26" t="e" cm="1">
        <f t="array" ref="AI78">IFERROR(SMALL(IF((COUNTIF($AI$3:AI77, $AH$4:$AH$203)=0)*ISNUMBER($AH$4:$AH$203), $AH$4:$AH$203, "A"), 1),INDEX($AH$4:$AH$203, MATCH(SMALL(IF(ISTEXT($AH$4:$AH$203)*(COUNTIF(AI$3:$AI77,$AH$4:$AH$203)=0), COUNTIF($AH$4:$AH$203, "&lt;"&amp;$AH$4:$AH$203), ""),1),IF(ISTEXT($AH$4:$AH$203), COUNTIF($AH$4:$AH$203, "&lt;"&amp;$AH$4:$AH$203), ""), 0)))</f>
        <v>#NUM!</v>
      </c>
      <c r="AJ78" s="26"/>
      <c r="AK78" s="26"/>
      <c r="AL78" s="26" t="str">
        <f t="shared" si="37"/>
        <v/>
      </c>
      <c r="AM78" s="26" t="str">
        <f t="shared" si="38"/>
        <v/>
      </c>
      <c r="AN78" s="26">
        <v>75</v>
      </c>
      <c r="AO78" s="67" t="str">
        <f t="shared" si="39"/>
        <v/>
      </c>
      <c r="AP78" s="26" t="str">
        <f>_xlfn.IFNA(VLOOKUP(AM78,Kopā!$A$4:$Q$203,2,),"")</f>
        <v/>
      </c>
      <c r="AQ78" s="68" t="str">
        <f>_xlfn.IFNA(VLOOKUP(AM78,Kopā!$A$4:$Q$203,3,),"")</f>
        <v/>
      </c>
      <c r="AR78" s="79" t="str">
        <f>_xlfn.IFNA(VLOOKUP(AM78,Kopā!$A$4:$Q$203,8,),"")</f>
        <v/>
      </c>
      <c r="AS78" s="80" t="str">
        <f>_xlfn.IFNA(VLOOKUP(AM78,Kopā!$A$4:$Q$203,9,),"")</f>
        <v/>
      </c>
      <c r="AT78" s="79" t="str">
        <f>_xlfn.IFNA(VLOOKUP(AM78,Kopā!$A$4:$Q$203,10,),"")</f>
        <v/>
      </c>
      <c r="AU78" s="80" t="str">
        <f>_xlfn.IFNA(VLOOKUP(AM78,Kopā!$A$4:$Q$203,11,),"")</f>
        <v/>
      </c>
      <c r="AV78" s="79" t="str">
        <f>_xlfn.IFNA(VLOOKUP(AM78,Kopā!$A$4:$Q$203,12,),"")</f>
        <v/>
      </c>
      <c r="AW78" s="80" t="str">
        <f>_xlfn.IFNA(VLOOKUP(AM78,Kopā!$A$4:$Q$203,13,),"")</f>
        <v/>
      </c>
      <c r="AX78" s="79" t="str">
        <f>_xlfn.IFNA(VLOOKUP(AM78,Kopā!$A$4:$Q$203,14,),"")</f>
        <v/>
      </c>
      <c r="AY78" s="80" t="str">
        <f>_xlfn.IFNA(VLOOKUP(AM78,Kopā!$A$4:$Q$203,15,),"")</f>
        <v/>
      </c>
      <c r="AZ78" s="81" t="str">
        <f>_xlfn.IFNA(VLOOKUP(AM78,Kopā!$A$4:$Q$203,16,),"")</f>
        <v/>
      </c>
      <c r="BA78" s="80" t="str">
        <f>_xlfn.IFNA(VLOOKUP(AM78,Kopā!$A$4:$Q$203,17,),"")</f>
        <v/>
      </c>
      <c r="BB78" s="26" t="str">
        <f t="shared" si="40"/>
        <v/>
      </c>
      <c r="BC78" s="26" t="str">
        <f t="shared" si="41"/>
        <v/>
      </c>
      <c r="BD78" s="69" t="str">
        <f t="shared" si="42"/>
        <v/>
      </c>
      <c r="BE78" s="26" t="e">
        <f>_xlfn.RANK.EQ(BB78,$BB$4:$BB$93,)+COUNTIF($BB$4:BB78,BB78)-1</f>
        <v>#VALUE!</v>
      </c>
    </row>
    <row r="79" spans="1:57" x14ac:dyDescent="0.25">
      <c r="A79" s="26">
        <v>76</v>
      </c>
      <c r="B79" s="37" t="str">
        <f t="shared" si="25"/>
        <v/>
      </c>
      <c r="C79" s="65" t="str">
        <f t="shared" si="23"/>
        <v/>
      </c>
      <c r="D79" s="65" t="str">
        <f t="shared" si="43"/>
        <v/>
      </c>
      <c r="E79" s="70" t="str">
        <f t="shared" si="26"/>
        <v/>
      </c>
      <c r="F79" s="71" t="str">
        <f t="shared" si="27"/>
        <v/>
      </c>
      <c r="G79" s="70" t="str">
        <f t="shared" si="28"/>
        <v/>
      </c>
      <c r="H79" s="71" t="str">
        <f t="shared" si="29"/>
        <v/>
      </c>
      <c r="I79" s="70" t="str">
        <f t="shared" si="30"/>
        <v/>
      </c>
      <c r="J79" s="71" t="str">
        <f t="shared" si="31"/>
        <v/>
      </c>
      <c r="K79" s="70" t="str">
        <f t="shared" si="32"/>
        <v/>
      </c>
      <c r="L79" s="71" t="str">
        <f t="shared" si="33"/>
        <v/>
      </c>
      <c r="M79" s="75" t="str">
        <f t="shared" si="34"/>
        <v/>
      </c>
      <c r="N79" s="71" t="str">
        <f t="shared" si="35"/>
        <v/>
      </c>
      <c r="O79" s="66" t="str">
        <f t="shared" si="36"/>
        <v/>
      </c>
      <c r="P79" s="4"/>
      <c r="Q79" s="74"/>
      <c r="AD79" s="26">
        <v>78</v>
      </c>
      <c r="AE79" s="26"/>
      <c r="AF79" s="26">
        <f>IF(Kopā!F79=$R$3,Kopā!A79,"")</f>
        <v>76</v>
      </c>
      <c r="AG79" s="26" t="str">
        <f>_xlfn.IFNA(VLOOKUP(AF79,Kopā!$A$4:$G$203,7,),"")</f>
        <v>E</v>
      </c>
      <c r="AH79" s="26" t="str">
        <f t="shared" si="24"/>
        <v/>
      </c>
      <c r="AI79" s="26" t="e" cm="1">
        <f t="array" ref="AI79">IFERROR(SMALL(IF((COUNTIF($AI$3:AI78, $AH$4:$AH$203)=0)*ISNUMBER($AH$4:$AH$203), $AH$4:$AH$203, "A"), 1),INDEX($AH$4:$AH$203, MATCH(SMALL(IF(ISTEXT($AH$4:$AH$203)*(COUNTIF(AI$3:$AI78,$AH$4:$AH$203)=0), COUNTIF($AH$4:$AH$203, "&lt;"&amp;$AH$4:$AH$203), ""),1),IF(ISTEXT($AH$4:$AH$203), COUNTIF($AH$4:$AH$203, "&lt;"&amp;$AH$4:$AH$203), ""), 0)))</f>
        <v>#NUM!</v>
      </c>
      <c r="AJ79" s="26"/>
      <c r="AK79" s="26"/>
      <c r="AL79" s="26" t="str">
        <f t="shared" si="37"/>
        <v/>
      </c>
      <c r="AM79" s="26" t="str">
        <f t="shared" si="38"/>
        <v/>
      </c>
      <c r="AN79" s="26">
        <v>76</v>
      </c>
      <c r="AO79" s="67" t="str">
        <f t="shared" si="39"/>
        <v/>
      </c>
      <c r="AP79" s="26" t="str">
        <f>_xlfn.IFNA(VLOOKUP(AM79,Kopā!$A$4:$Q$203,2,),"")</f>
        <v/>
      </c>
      <c r="AQ79" s="68" t="str">
        <f>_xlfn.IFNA(VLOOKUP(AM79,Kopā!$A$4:$Q$203,3,),"")</f>
        <v/>
      </c>
      <c r="AR79" s="79" t="str">
        <f>_xlfn.IFNA(VLOOKUP(AM79,Kopā!$A$4:$Q$203,8,),"")</f>
        <v/>
      </c>
      <c r="AS79" s="80" t="str">
        <f>_xlfn.IFNA(VLOOKUP(AM79,Kopā!$A$4:$Q$203,9,),"")</f>
        <v/>
      </c>
      <c r="AT79" s="79" t="str">
        <f>_xlfn.IFNA(VLOOKUP(AM79,Kopā!$A$4:$Q$203,10,),"")</f>
        <v/>
      </c>
      <c r="AU79" s="80" t="str">
        <f>_xlfn.IFNA(VLOOKUP(AM79,Kopā!$A$4:$Q$203,11,),"")</f>
        <v/>
      </c>
      <c r="AV79" s="79" t="str">
        <f>_xlfn.IFNA(VLOOKUP(AM79,Kopā!$A$4:$Q$203,12,),"")</f>
        <v/>
      </c>
      <c r="AW79" s="80" t="str">
        <f>_xlfn.IFNA(VLOOKUP(AM79,Kopā!$A$4:$Q$203,13,),"")</f>
        <v/>
      </c>
      <c r="AX79" s="79" t="str">
        <f>_xlfn.IFNA(VLOOKUP(AM79,Kopā!$A$4:$Q$203,14,),"")</f>
        <v/>
      </c>
      <c r="AY79" s="80" t="str">
        <f>_xlfn.IFNA(VLOOKUP(AM79,Kopā!$A$4:$Q$203,15,),"")</f>
        <v/>
      </c>
      <c r="AZ79" s="81" t="str">
        <f>_xlfn.IFNA(VLOOKUP(AM79,Kopā!$A$4:$Q$203,16,),"")</f>
        <v/>
      </c>
      <c r="BA79" s="80" t="str">
        <f>_xlfn.IFNA(VLOOKUP(AM79,Kopā!$A$4:$Q$203,17,),"")</f>
        <v/>
      </c>
      <c r="BB79" s="26" t="str">
        <f t="shared" si="40"/>
        <v/>
      </c>
      <c r="BC79" s="26" t="str">
        <f t="shared" si="41"/>
        <v/>
      </c>
      <c r="BD79" s="69" t="str">
        <f t="shared" si="42"/>
        <v/>
      </c>
      <c r="BE79" s="26" t="e">
        <f>_xlfn.RANK.EQ(BB79,$BB$4:$BB$93,)+COUNTIF($BB$4:BB79,BB79)-1</f>
        <v>#VALUE!</v>
      </c>
    </row>
    <row r="80" spans="1:57" x14ac:dyDescent="0.25">
      <c r="A80" s="26">
        <v>77</v>
      </c>
      <c r="B80" s="37" t="str">
        <f t="shared" si="25"/>
        <v/>
      </c>
      <c r="C80" s="65" t="str">
        <f t="shared" si="23"/>
        <v/>
      </c>
      <c r="D80" s="65" t="str">
        <f t="shared" si="43"/>
        <v/>
      </c>
      <c r="E80" s="70" t="str">
        <f t="shared" si="26"/>
        <v/>
      </c>
      <c r="F80" s="71" t="str">
        <f t="shared" si="27"/>
        <v/>
      </c>
      <c r="G80" s="70" t="str">
        <f t="shared" si="28"/>
        <v/>
      </c>
      <c r="H80" s="71" t="str">
        <f t="shared" si="29"/>
        <v/>
      </c>
      <c r="I80" s="70" t="str">
        <f t="shared" si="30"/>
        <v/>
      </c>
      <c r="J80" s="71" t="str">
        <f t="shared" si="31"/>
        <v/>
      </c>
      <c r="K80" s="70" t="str">
        <f t="shared" si="32"/>
        <v/>
      </c>
      <c r="L80" s="71" t="str">
        <f t="shared" si="33"/>
        <v/>
      </c>
      <c r="M80" s="75" t="str">
        <f t="shared" si="34"/>
        <v/>
      </c>
      <c r="N80" s="71" t="str">
        <f t="shared" si="35"/>
        <v/>
      </c>
      <c r="O80" s="66" t="str">
        <f t="shared" si="36"/>
        <v/>
      </c>
      <c r="P80" s="4"/>
      <c r="Q80" s="74"/>
      <c r="AD80" s="26">
        <v>79</v>
      </c>
      <c r="AE80" s="26"/>
      <c r="AF80" s="26" t="str">
        <f>IF(Kopā!F80=$R$3,Kopā!A80,"")</f>
        <v/>
      </c>
      <c r="AG80" s="26" t="str">
        <f>_xlfn.IFNA(VLOOKUP(AF80,Kopā!$A$4:$G$203,7,),"")</f>
        <v/>
      </c>
      <c r="AH80" s="26" t="str">
        <f t="shared" si="24"/>
        <v/>
      </c>
      <c r="AI80" s="26" t="e" cm="1">
        <f t="array" ref="AI80">IFERROR(SMALL(IF((COUNTIF($AI$3:AI79, $AH$4:$AH$203)=0)*ISNUMBER($AH$4:$AH$203), $AH$4:$AH$203, "A"), 1),INDEX($AH$4:$AH$203, MATCH(SMALL(IF(ISTEXT($AH$4:$AH$203)*(COUNTIF(AI$3:$AI79,$AH$4:$AH$203)=0), COUNTIF($AH$4:$AH$203, "&lt;"&amp;$AH$4:$AH$203), ""),1),IF(ISTEXT($AH$4:$AH$203), COUNTIF($AH$4:$AH$203, "&lt;"&amp;$AH$4:$AH$203), ""), 0)))</f>
        <v>#NUM!</v>
      </c>
      <c r="AJ80" s="26"/>
      <c r="AK80" s="26"/>
      <c r="AL80" s="26" t="str">
        <f t="shared" si="37"/>
        <v/>
      </c>
      <c r="AM80" s="26" t="str">
        <f t="shared" si="38"/>
        <v/>
      </c>
      <c r="AN80" s="26">
        <v>77</v>
      </c>
      <c r="AO80" s="67" t="str">
        <f t="shared" si="39"/>
        <v/>
      </c>
      <c r="AP80" s="26" t="str">
        <f>_xlfn.IFNA(VLOOKUP(AM80,Kopā!$A$4:$Q$203,2,),"")</f>
        <v/>
      </c>
      <c r="AQ80" s="68" t="str">
        <f>_xlfn.IFNA(VLOOKUP(AM80,Kopā!$A$4:$Q$203,3,),"")</f>
        <v/>
      </c>
      <c r="AR80" s="79" t="str">
        <f>_xlfn.IFNA(VLOOKUP(AM80,Kopā!$A$4:$Q$203,8,),"")</f>
        <v/>
      </c>
      <c r="AS80" s="80" t="str">
        <f>_xlfn.IFNA(VLOOKUP(AM80,Kopā!$A$4:$Q$203,9,),"")</f>
        <v/>
      </c>
      <c r="AT80" s="79" t="str">
        <f>_xlfn.IFNA(VLOOKUP(AM80,Kopā!$A$4:$Q$203,10,),"")</f>
        <v/>
      </c>
      <c r="AU80" s="80" t="str">
        <f>_xlfn.IFNA(VLOOKUP(AM80,Kopā!$A$4:$Q$203,11,),"")</f>
        <v/>
      </c>
      <c r="AV80" s="79" t="str">
        <f>_xlfn.IFNA(VLOOKUP(AM80,Kopā!$A$4:$Q$203,12,),"")</f>
        <v/>
      </c>
      <c r="AW80" s="80" t="str">
        <f>_xlfn.IFNA(VLOOKUP(AM80,Kopā!$A$4:$Q$203,13,),"")</f>
        <v/>
      </c>
      <c r="AX80" s="79" t="str">
        <f>_xlfn.IFNA(VLOOKUP(AM80,Kopā!$A$4:$Q$203,14,),"")</f>
        <v/>
      </c>
      <c r="AY80" s="80" t="str">
        <f>_xlfn.IFNA(VLOOKUP(AM80,Kopā!$A$4:$Q$203,15,),"")</f>
        <v/>
      </c>
      <c r="AZ80" s="81" t="str">
        <f>_xlfn.IFNA(VLOOKUP(AM80,Kopā!$A$4:$Q$203,16,),"")</f>
        <v/>
      </c>
      <c r="BA80" s="80" t="str">
        <f>_xlfn.IFNA(VLOOKUP(AM80,Kopā!$A$4:$Q$203,17,),"")</f>
        <v/>
      </c>
      <c r="BB80" s="26" t="str">
        <f t="shared" si="40"/>
        <v/>
      </c>
      <c r="BC80" s="26" t="str">
        <f t="shared" si="41"/>
        <v/>
      </c>
      <c r="BD80" s="69" t="str">
        <f t="shared" si="42"/>
        <v/>
      </c>
      <c r="BE80" s="26" t="e">
        <f>_xlfn.RANK.EQ(BB80,$BB$4:$BB$93,)+COUNTIF($BB$4:BB80,BB80)-1</f>
        <v>#VALUE!</v>
      </c>
    </row>
    <row r="81" spans="1:57" x14ac:dyDescent="0.25">
      <c r="A81" s="26">
        <v>78</v>
      </c>
      <c r="B81" s="37" t="str">
        <f t="shared" si="25"/>
        <v/>
      </c>
      <c r="C81" s="65" t="str">
        <f t="shared" si="23"/>
        <v/>
      </c>
      <c r="D81" s="65" t="str">
        <f t="shared" si="43"/>
        <v/>
      </c>
      <c r="E81" s="70" t="str">
        <f t="shared" si="26"/>
        <v/>
      </c>
      <c r="F81" s="71" t="str">
        <f t="shared" si="27"/>
        <v/>
      </c>
      <c r="G81" s="70" t="str">
        <f t="shared" si="28"/>
        <v/>
      </c>
      <c r="H81" s="71" t="str">
        <f t="shared" si="29"/>
        <v/>
      </c>
      <c r="I81" s="70" t="str">
        <f t="shared" si="30"/>
        <v/>
      </c>
      <c r="J81" s="71" t="str">
        <f t="shared" si="31"/>
        <v/>
      </c>
      <c r="K81" s="70" t="str">
        <f t="shared" si="32"/>
        <v/>
      </c>
      <c r="L81" s="71" t="str">
        <f t="shared" si="33"/>
        <v/>
      </c>
      <c r="M81" s="75" t="str">
        <f t="shared" si="34"/>
        <v/>
      </c>
      <c r="N81" s="71" t="str">
        <f t="shared" si="35"/>
        <v/>
      </c>
      <c r="O81" s="66" t="str">
        <f t="shared" si="36"/>
        <v/>
      </c>
      <c r="P81" s="4"/>
      <c r="Q81" s="74"/>
      <c r="AD81" s="26">
        <v>80</v>
      </c>
      <c r="AE81" s="26"/>
      <c r="AF81" s="26" t="str">
        <f>IF(Kopā!F81=$R$3,Kopā!A81,"")</f>
        <v/>
      </c>
      <c r="AG81" s="26" t="str">
        <f>_xlfn.IFNA(VLOOKUP(AF81,Kopā!$A$4:$G$203,7,),"")</f>
        <v/>
      </c>
      <c r="AH81" s="26" t="str">
        <f t="shared" si="24"/>
        <v/>
      </c>
      <c r="AI81" s="26" t="e" cm="1">
        <f t="array" ref="AI81">IFERROR(SMALL(IF((COUNTIF($AI$3:AI80, $AH$4:$AH$203)=0)*ISNUMBER($AH$4:$AH$203), $AH$4:$AH$203, "A"), 1),INDEX($AH$4:$AH$203, MATCH(SMALL(IF(ISTEXT($AH$4:$AH$203)*(COUNTIF(AI$3:$AI80,$AH$4:$AH$203)=0), COUNTIF($AH$4:$AH$203, "&lt;"&amp;$AH$4:$AH$203), ""),1),IF(ISTEXT($AH$4:$AH$203), COUNTIF($AH$4:$AH$203, "&lt;"&amp;$AH$4:$AH$203), ""), 0)))</f>
        <v>#NUM!</v>
      </c>
      <c r="AJ81" s="26"/>
      <c r="AK81" s="26"/>
      <c r="AL81" s="26" t="str">
        <f t="shared" si="37"/>
        <v/>
      </c>
      <c r="AM81" s="26" t="str">
        <f t="shared" si="38"/>
        <v/>
      </c>
      <c r="AN81" s="26">
        <v>78</v>
      </c>
      <c r="AO81" s="67" t="str">
        <f t="shared" si="39"/>
        <v/>
      </c>
      <c r="AP81" s="26" t="str">
        <f>_xlfn.IFNA(VLOOKUP(AM81,Kopā!$A$4:$Q$203,2,),"")</f>
        <v/>
      </c>
      <c r="AQ81" s="68" t="str">
        <f>_xlfn.IFNA(VLOOKUP(AM81,Kopā!$A$4:$Q$203,3,),"")</f>
        <v/>
      </c>
      <c r="AR81" s="79" t="str">
        <f>_xlfn.IFNA(VLOOKUP(AM81,Kopā!$A$4:$Q$203,8,),"")</f>
        <v/>
      </c>
      <c r="AS81" s="80" t="str">
        <f>_xlfn.IFNA(VLOOKUP(AM81,Kopā!$A$4:$Q$203,9,),"")</f>
        <v/>
      </c>
      <c r="AT81" s="79" t="str">
        <f>_xlfn.IFNA(VLOOKUP(AM81,Kopā!$A$4:$Q$203,10,),"")</f>
        <v/>
      </c>
      <c r="AU81" s="80" t="str">
        <f>_xlfn.IFNA(VLOOKUP(AM81,Kopā!$A$4:$Q$203,11,),"")</f>
        <v/>
      </c>
      <c r="AV81" s="79" t="str">
        <f>_xlfn.IFNA(VLOOKUP(AM81,Kopā!$A$4:$Q$203,12,),"")</f>
        <v/>
      </c>
      <c r="AW81" s="80" t="str">
        <f>_xlfn.IFNA(VLOOKUP(AM81,Kopā!$A$4:$Q$203,13,),"")</f>
        <v/>
      </c>
      <c r="AX81" s="79" t="str">
        <f>_xlfn.IFNA(VLOOKUP(AM81,Kopā!$A$4:$Q$203,14,),"")</f>
        <v/>
      </c>
      <c r="AY81" s="80" t="str">
        <f>_xlfn.IFNA(VLOOKUP(AM81,Kopā!$A$4:$Q$203,15,),"")</f>
        <v/>
      </c>
      <c r="AZ81" s="81" t="str">
        <f>_xlfn.IFNA(VLOOKUP(AM81,Kopā!$A$4:$Q$203,16,),"")</f>
        <v/>
      </c>
      <c r="BA81" s="80" t="str">
        <f>_xlfn.IFNA(VLOOKUP(AM81,Kopā!$A$4:$Q$203,17,),"")</f>
        <v/>
      </c>
      <c r="BB81" s="26" t="str">
        <f t="shared" si="40"/>
        <v/>
      </c>
      <c r="BC81" s="26" t="str">
        <f t="shared" si="41"/>
        <v/>
      </c>
      <c r="BD81" s="69" t="str">
        <f t="shared" si="42"/>
        <v/>
      </c>
      <c r="BE81" s="26" t="e">
        <f>_xlfn.RANK.EQ(BB81,$BB$4:$BB$93,)+COUNTIF($BB$4:BB81,BB81)-1</f>
        <v>#VALUE!</v>
      </c>
    </row>
    <row r="82" spans="1:57" x14ac:dyDescent="0.25">
      <c r="A82" s="26">
        <v>79</v>
      </c>
      <c r="B82" s="37" t="str">
        <f t="shared" si="25"/>
        <v/>
      </c>
      <c r="C82" s="65" t="str">
        <f t="shared" si="23"/>
        <v/>
      </c>
      <c r="D82" s="65" t="str">
        <f t="shared" si="43"/>
        <v/>
      </c>
      <c r="E82" s="70" t="str">
        <f t="shared" si="26"/>
        <v/>
      </c>
      <c r="F82" s="71" t="str">
        <f t="shared" si="27"/>
        <v/>
      </c>
      <c r="G82" s="70" t="str">
        <f t="shared" si="28"/>
        <v/>
      </c>
      <c r="H82" s="71" t="str">
        <f t="shared" si="29"/>
        <v/>
      </c>
      <c r="I82" s="70" t="str">
        <f t="shared" si="30"/>
        <v/>
      </c>
      <c r="J82" s="71" t="str">
        <f t="shared" si="31"/>
        <v/>
      </c>
      <c r="K82" s="70" t="str">
        <f t="shared" si="32"/>
        <v/>
      </c>
      <c r="L82" s="71" t="str">
        <f t="shared" si="33"/>
        <v/>
      </c>
      <c r="M82" s="75" t="str">
        <f t="shared" si="34"/>
        <v/>
      </c>
      <c r="N82" s="71" t="str">
        <f t="shared" si="35"/>
        <v/>
      </c>
      <c r="O82" s="66" t="str">
        <f t="shared" si="36"/>
        <v/>
      </c>
      <c r="P82" s="4"/>
      <c r="Q82" s="74"/>
      <c r="AD82" s="26">
        <v>81</v>
      </c>
      <c r="AE82" s="26"/>
      <c r="AF82" s="26">
        <f>IF(Kopā!F82=$R$3,Kopā!A82,"")</f>
        <v>79</v>
      </c>
      <c r="AG82" s="26" t="str">
        <f>_xlfn.IFNA(VLOOKUP(AF82,Kopā!$A$4:$G$203,7,),"")</f>
        <v>E</v>
      </c>
      <c r="AH82" s="26" t="str">
        <f t="shared" si="24"/>
        <v/>
      </c>
      <c r="AI82" s="26" t="e" cm="1">
        <f t="array" ref="AI82">IFERROR(SMALL(IF((COUNTIF($AI$3:AI81, $AH$4:$AH$203)=0)*ISNUMBER($AH$4:$AH$203), $AH$4:$AH$203, "A"), 1),INDEX($AH$4:$AH$203, MATCH(SMALL(IF(ISTEXT($AH$4:$AH$203)*(COUNTIF(AI$3:$AI81,$AH$4:$AH$203)=0), COUNTIF($AH$4:$AH$203, "&lt;"&amp;$AH$4:$AH$203), ""),1),IF(ISTEXT($AH$4:$AH$203), COUNTIF($AH$4:$AH$203, "&lt;"&amp;$AH$4:$AH$203), ""), 0)))</f>
        <v>#NUM!</v>
      </c>
      <c r="AJ82" s="26"/>
      <c r="AK82" s="26"/>
      <c r="AL82" s="26" t="str">
        <f t="shared" si="37"/>
        <v/>
      </c>
      <c r="AM82" s="26" t="str">
        <f t="shared" si="38"/>
        <v/>
      </c>
      <c r="AN82" s="26">
        <v>79</v>
      </c>
      <c r="AO82" s="67" t="str">
        <f t="shared" si="39"/>
        <v/>
      </c>
      <c r="AP82" s="26" t="str">
        <f>_xlfn.IFNA(VLOOKUP(AM82,Kopā!$A$4:$Q$203,2,),"")</f>
        <v/>
      </c>
      <c r="AQ82" s="68" t="str">
        <f>_xlfn.IFNA(VLOOKUP(AM82,Kopā!$A$4:$Q$203,3,),"")</f>
        <v/>
      </c>
      <c r="AR82" s="79" t="str">
        <f>_xlfn.IFNA(VLOOKUP(AM82,Kopā!$A$4:$Q$203,8,),"")</f>
        <v/>
      </c>
      <c r="AS82" s="80" t="str">
        <f>_xlfn.IFNA(VLOOKUP(AM82,Kopā!$A$4:$Q$203,9,),"")</f>
        <v/>
      </c>
      <c r="AT82" s="79" t="str">
        <f>_xlfn.IFNA(VLOOKUP(AM82,Kopā!$A$4:$Q$203,10,),"")</f>
        <v/>
      </c>
      <c r="AU82" s="80" t="str">
        <f>_xlfn.IFNA(VLOOKUP(AM82,Kopā!$A$4:$Q$203,11,),"")</f>
        <v/>
      </c>
      <c r="AV82" s="79" t="str">
        <f>_xlfn.IFNA(VLOOKUP(AM82,Kopā!$A$4:$Q$203,12,),"")</f>
        <v/>
      </c>
      <c r="AW82" s="80" t="str">
        <f>_xlfn.IFNA(VLOOKUP(AM82,Kopā!$A$4:$Q$203,13,),"")</f>
        <v/>
      </c>
      <c r="AX82" s="79" t="str">
        <f>_xlfn.IFNA(VLOOKUP(AM82,Kopā!$A$4:$Q$203,14,),"")</f>
        <v/>
      </c>
      <c r="AY82" s="80" t="str">
        <f>_xlfn.IFNA(VLOOKUP(AM82,Kopā!$A$4:$Q$203,15,),"")</f>
        <v/>
      </c>
      <c r="AZ82" s="81" t="str">
        <f>_xlfn.IFNA(VLOOKUP(AM82,Kopā!$A$4:$Q$203,16,),"")</f>
        <v/>
      </c>
      <c r="BA82" s="80" t="str">
        <f>_xlfn.IFNA(VLOOKUP(AM82,Kopā!$A$4:$Q$203,17,),"")</f>
        <v/>
      </c>
      <c r="BB82" s="26" t="str">
        <f t="shared" si="40"/>
        <v/>
      </c>
      <c r="BC82" s="26" t="str">
        <f t="shared" si="41"/>
        <v/>
      </c>
      <c r="BD82" s="69" t="str">
        <f t="shared" si="42"/>
        <v/>
      </c>
      <c r="BE82" s="26" t="e">
        <f>_xlfn.RANK.EQ(BB82,$BB$4:$BB$93,)+COUNTIF($BB$4:BB82,BB82)-1</f>
        <v>#VALUE!</v>
      </c>
    </row>
    <row r="83" spans="1:57" x14ac:dyDescent="0.25">
      <c r="A83" s="26">
        <v>80</v>
      </c>
      <c r="B83" s="37" t="str">
        <f t="shared" si="25"/>
        <v/>
      </c>
      <c r="C83" s="65" t="str">
        <f t="shared" si="23"/>
        <v/>
      </c>
      <c r="D83" s="65" t="str">
        <f t="shared" si="43"/>
        <v/>
      </c>
      <c r="E83" s="70" t="str">
        <f t="shared" si="26"/>
        <v/>
      </c>
      <c r="F83" s="71" t="str">
        <f t="shared" si="27"/>
        <v/>
      </c>
      <c r="G83" s="70" t="str">
        <f t="shared" si="28"/>
        <v/>
      </c>
      <c r="H83" s="71" t="str">
        <f t="shared" si="29"/>
        <v/>
      </c>
      <c r="I83" s="70" t="str">
        <f t="shared" si="30"/>
        <v/>
      </c>
      <c r="J83" s="71" t="str">
        <f t="shared" si="31"/>
        <v/>
      </c>
      <c r="K83" s="70" t="str">
        <f t="shared" si="32"/>
        <v/>
      </c>
      <c r="L83" s="71" t="str">
        <f t="shared" si="33"/>
        <v/>
      </c>
      <c r="M83" s="75" t="str">
        <f t="shared" si="34"/>
        <v/>
      </c>
      <c r="N83" s="71" t="str">
        <f t="shared" si="35"/>
        <v/>
      </c>
      <c r="O83" s="66" t="str">
        <f t="shared" si="36"/>
        <v/>
      </c>
      <c r="P83" s="4"/>
      <c r="Q83" s="74"/>
      <c r="AD83" s="26">
        <v>82</v>
      </c>
      <c r="AE83" s="26"/>
      <c r="AF83" s="26" t="str">
        <f>IF(Kopā!F83=$R$3,Kopā!A83,"")</f>
        <v/>
      </c>
      <c r="AG83" s="26" t="str">
        <f>_xlfn.IFNA(VLOOKUP(AF83,Kopā!$A$4:$G$203,7,),"")</f>
        <v/>
      </c>
      <c r="AH83" s="26" t="str">
        <f t="shared" si="24"/>
        <v/>
      </c>
      <c r="AI83" s="26" t="e" cm="1">
        <f t="array" ref="AI83">IFERROR(SMALL(IF((COUNTIF($AI$3:AI82, $AH$4:$AH$203)=0)*ISNUMBER($AH$4:$AH$203), $AH$4:$AH$203, "A"), 1),INDEX($AH$4:$AH$203, MATCH(SMALL(IF(ISTEXT($AH$4:$AH$203)*(COUNTIF(AI$3:$AI82,$AH$4:$AH$203)=0), COUNTIF($AH$4:$AH$203, "&lt;"&amp;$AH$4:$AH$203), ""),1),IF(ISTEXT($AH$4:$AH$203), COUNTIF($AH$4:$AH$203, "&lt;"&amp;$AH$4:$AH$203), ""), 0)))</f>
        <v>#NUM!</v>
      </c>
      <c r="AJ83" s="26"/>
      <c r="AK83" s="26"/>
      <c r="AL83" s="26" t="str">
        <f t="shared" si="37"/>
        <v/>
      </c>
      <c r="AM83" s="26" t="str">
        <f t="shared" si="38"/>
        <v/>
      </c>
      <c r="AN83" s="26">
        <v>80</v>
      </c>
      <c r="AO83" s="67" t="str">
        <f t="shared" si="39"/>
        <v/>
      </c>
      <c r="AP83" s="26" t="str">
        <f>_xlfn.IFNA(VLOOKUP(AM83,Kopā!$A$4:$Q$203,2,),"")</f>
        <v/>
      </c>
      <c r="AQ83" s="68" t="str">
        <f>_xlfn.IFNA(VLOOKUP(AM83,Kopā!$A$4:$Q$203,3,),"")</f>
        <v/>
      </c>
      <c r="AR83" s="79" t="str">
        <f>_xlfn.IFNA(VLOOKUP(AM83,Kopā!$A$4:$Q$203,8,),"")</f>
        <v/>
      </c>
      <c r="AS83" s="80" t="str">
        <f>_xlfn.IFNA(VLOOKUP(AM83,Kopā!$A$4:$Q$203,9,),"")</f>
        <v/>
      </c>
      <c r="AT83" s="79" t="str">
        <f>_xlfn.IFNA(VLOOKUP(AM83,Kopā!$A$4:$Q$203,10,),"")</f>
        <v/>
      </c>
      <c r="AU83" s="80" t="str">
        <f>_xlfn.IFNA(VLOOKUP(AM83,Kopā!$A$4:$Q$203,11,),"")</f>
        <v/>
      </c>
      <c r="AV83" s="79" t="str">
        <f>_xlfn.IFNA(VLOOKUP(AM83,Kopā!$A$4:$Q$203,12,),"")</f>
        <v/>
      </c>
      <c r="AW83" s="80" t="str">
        <f>_xlfn.IFNA(VLOOKUP(AM83,Kopā!$A$4:$Q$203,13,),"")</f>
        <v/>
      </c>
      <c r="AX83" s="79" t="str">
        <f>_xlfn.IFNA(VLOOKUP(AM83,Kopā!$A$4:$Q$203,14,),"")</f>
        <v/>
      </c>
      <c r="AY83" s="80" t="str">
        <f>_xlfn.IFNA(VLOOKUP(AM83,Kopā!$A$4:$Q$203,15,),"")</f>
        <v/>
      </c>
      <c r="AZ83" s="81" t="str">
        <f>_xlfn.IFNA(VLOOKUP(AM83,Kopā!$A$4:$Q$203,16,),"")</f>
        <v/>
      </c>
      <c r="BA83" s="80" t="str">
        <f>_xlfn.IFNA(VLOOKUP(AM83,Kopā!$A$4:$Q$203,17,),"")</f>
        <v/>
      </c>
      <c r="BB83" s="26" t="str">
        <f t="shared" si="40"/>
        <v/>
      </c>
      <c r="BC83" s="26" t="str">
        <f t="shared" si="41"/>
        <v/>
      </c>
      <c r="BD83" s="69" t="str">
        <f t="shared" si="42"/>
        <v/>
      </c>
      <c r="BE83" s="26" t="e">
        <f>_xlfn.RANK.EQ(BB83,$BB$4:$BB$93,)+COUNTIF($BB$4:BB83,BB83)-1</f>
        <v>#VALUE!</v>
      </c>
    </row>
    <row r="84" spans="1:57" x14ac:dyDescent="0.25">
      <c r="A84" s="26">
        <v>81</v>
      </c>
      <c r="B84" s="37" t="str">
        <f t="shared" si="25"/>
        <v/>
      </c>
      <c r="C84" s="65" t="str">
        <f t="shared" si="23"/>
        <v/>
      </c>
      <c r="D84" s="65" t="str">
        <f t="shared" si="43"/>
        <v/>
      </c>
      <c r="E84" s="70" t="str">
        <f t="shared" si="26"/>
        <v/>
      </c>
      <c r="F84" s="71" t="str">
        <f t="shared" si="27"/>
        <v/>
      </c>
      <c r="G84" s="70" t="str">
        <f t="shared" si="28"/>
        <v/>
      </c>
      <c r="H84" s="71" t="str">
        <f t="shared" si="29"/>
        <v/>
      </c>
      <c r="I84" s="70" t="str">
        <f t="shared" si="30"/>
        <v/>
      </c>
      <c r="J84" s="71" t="str">
        <f t="shared" si="31"/>
        <v/>
      </c>
      <c r="K84" s="70" t="str">
        <f t="shared" si="32"/>
        <v/>
      </c>
      <c r="L84" s="71" t="str">
        <f t="shared" si="33"/>
        <v/>
      </c>
      <c r="M84" s="75" t="str">
        <f t="shared" si="34"/>
        <v/>
      </c>
      <c r="N84" s="71" t="str">
        <f t="shared" si="35"/>
        <v/>
      </c>
      <c r="O84" s="66" t="str">
        <f t="shared" si="36"/>
        <v/>
      </c>
      <c r="P84" s="4"/>
      <c r="Q84" s="74"/>
      <c r="AD84" s="26">
        <v>83</v>
      </c>
      <c r="AE84" s="26"/>
      <c r="AF84" s="26" t="str">
        <f>IF(Kopā!F84=$R$3,Kopā!A84,"")</f>
        <v/>
      </c>
      <c r="AG84" s="26" t="str">
        <f>_xlfn.IFNA(VLOOKUP(AF84,Kopā!$A$4:$G$203,7,),"")</f>
        <v/>
      </c>
      <c r="AH84" s="26" t="str">
        <f t="shared" si="24"/>
        <v/>
      </c>
      <c r="AI84" s="26" t="e" cm="1">
        <f t="array" ref="AI84">IFERROR(SMALL(IF((COUNTIF($AI$3:AI83, $AH$4:$AH$203)=0)*ISNUMBER($AH$4:$AH$203), $AH$4:$AH$203, "A"), 1),INDEX($AH$4:$AH$203, MATCH(SMALL(IF(ISTEXT($AH$4:$AH$203)*(COUNTIF(AI$3:$AI83,$AH$4:$AH$203)=0), COUNTIF($AH$4:$AH$203, "&lt;"&amp;$AH$4:$AH$203), ""),1),IF(ISTEXT($AH$4:$AH$203), COUNTIF($AH$4:$AH$203, "&lt;"&amp;$AH$4:$AH$203), ""), 0)))</f>
        <v>#NUM!</v>
      </c>
      <c r="AJ84" s="26"/>
      <c r="AK84" s="26"/>
      <c r="AL84" s="26" t="str">
        <f t="shared" si="37"/>
        <v/>
      </c>
      <c r="AM84" s="26" t="str">
        <f t="shared" si="38"/>
        <v/>
      </c>
      <c r="AN84" s="26">
        <v>81</v>
      </c>
      <c r="AO84" s="67" t="str">
        <f t="shared" si="39"/>
        <v/>
      </c>
      <c r="AP84" s="26" t="str">
        <f>_xlfn.IFNA(VLOOKUP(AM84,Kopā!$A$4:$Q$203,2,),"")</f>
        <v/>
      </c>
      <c r="AQ84" s="68" t="str">
        <f>_xlfn.IFNA(VLOOKUP(AM84,Kopā!$A$4:$Q$203,3,),"")</f>
        <v/>
      </c>
      <c r="AR84" s="79" t="str">
        <f>_xlfn.IFNA(VLOOKUP(AM84,Kopā!$A$4:$Q$203,8,),"")</f>
        <v/>
      </c>
      <c r="AS84" s="80" t="str">
        <f>_xlfn.IFNA(VLOOKUP(AM84,Kopā!$A$4:$Q$203,9,),"")</f>
        <v/>
      </c>
      <c r="AT84" s="79" t="str">
        <f>_xlfn.IFNA(VLOOKUP(AM84,Kopā!$A$4:$Q$203,10,),"")</f>
        <v/>
      </c>
      <c r="AU84" s="80" t="str">
        <f>_xlfn.IFNA(VLOOKUP(AM84,Kopā!$A$4:$Q$203,11,),"")</f>
        <v/>
      </c>
      <c r="AV84" s="79" t="str">
        <f>_xlfn.IFNA(VLOOKUP(AM84,Kopā!$A$4:$Q$203,12,),"")</f>
        <v/>
      </c>
      <c r="AW84" s="80" t="str">
        <f>_xlfn.IFNA(VLOOKUP(AM84,Kopā!$A$4:$Q$203,13,),"")</f>
        <v/>
      </c>
      <c r="AX84" s="79" t="str">
        <f>_xlfn.IFNA(VLOOKUP(AM84,Kopā!$A$4:$Q$203,14,),"")</f>
        <v/>
      </c>
      <c r="AY84" s="80" t="str">
        <f>_xlfn.IFNA(VLOOKUP(AM84,Kopā!$A$4:$Q$203,15,),"")</f>
        <v/>
      </c>
      <c r="AZ84" s="81" t="str">
        <f>_xlfn.IFNA(VLOOKUP(AM84,Kopā!$A$4:$Q$203,16,),"")</f>
        <v/>
      </c>
      <c r="BA84" s="80" t="str">
        <f>_xlfn.IFNA(VLOOKUP(AM84,Kopā!$A$4:$Q$203,17,),"")</f>
        <v/>
      </c>
      <c r="BB84" s="26" t="str">
        <f t="shared" si="40"/>
        <v/>
      </c>
      <c r="BC84" s="26" t="str">
        <f t="shared" si="41"/>
        <v/>
      </c>
      <c r="BD84" s="69" t="str">
        <f t="shared" si="42"/>
        <v/>
      </c>
      <c r="BE84" s="26" t="e">
        <f>_xlfn.RANK.EQ(BB84,$BB$4:$BB$93,)+COUNTIF($BB$4:BB84,BB84)-1</f>
        <v>#VALUE!</v>
      </c>
    </row>
    <row r="85" spans="1:57" x14ac:dyDescent="0.25">
      <c r="A85" s="26">
        <v>82</v>
      </c>
      <c r="B85" s="37" t="str">
        <f t="shared" si="25"/>
        <v/>
      </c>
      <c r="C85" s="65" t="str">
        <f t="shared" si="23"/>
        <v/>
      </c>
      <c r="D85" s="65" t="str">
        <f t="shared" si="43"/>
        <v/>
      </c>
      <c r="E85" s="70" t="str">
        <f t="shared" si="26"/>
        <v/>
      </c>
      <c r="F85" s="71" t="str">
        <f t="shared" si="27"/>
        <v/>
      </c>
      <c r="G85" s="70" t="str">
        <f t="shared" si="28"/>
        <v/>
      </c>
      <c r="H85" s="71" t="str">
        <f t="shared" si="29"/>
        <v/>
      </c>
      <c r="I85" s="70" t="str">
        <f t="shared" si="30"/>
        <v/>
      </c>
      <c r="J85" s="71" t="str">
        <f t="shared" si="31"/>
        <v/>
      </c>
      <c r="K85" s="70" t="str">
        <f t="shared" si="32"/>
        <v/>
      </c>
      <c r="L85" s="71" t="str">
        <f t="shared" si="33"/>
        <v/>
      </c>
      <c r="M85" s="75" t="str">
        <f t="shared" si="34"/>
        <v/>
      </c>
      <c r="N85" s="71" t="str">
        <f t="shared" si="35"/>
        <v/>
      </c>
      <c r="O85" s="66" t="str">
        <f t="shared" si="36"/>
        <v/>
      </c>
      <c r="P85" s="4"/>
      <c r="Q85" s="74"/>
      <c r="AD85" s="26">
        <v>84</v>
      </c>
      <c r="AE85" s="26"/>
      <c r="AF85" s="26">
        <f>IF(Kopā!F85=$R$3,Kopā!A85,"")</f>
        <v>82</v>
      </c>
      <c r="AG85" s="26" t="str">
        <f>_xlfn.IFNA(VLOOKUP(AF85,Kopā!$A$4:$G$203,7,),"")</f>
        <v>Hm</v>
      </c>
      <c r="AH85" s="26" t="str">
        <f t="shared" si="24"/>
        <v/>
      </c>
      <c r="AI85" s="26" t="e" cm="1">
        <f t="array" ref="AI85">IFERROR(SMALL(IF((COUNTIF($AI$3:AI84, $AH$4:$AH$203)=0)*ISNUMBER($AH$4:$AH$203), $AH$4:$AH$203, "A"), 1),INDEX($AH$4:$AH$203, MATCH(SMALL(IF(ISTEXT($AH$4:$AH$203)*(COUNTIF(AI$3:$AI84,$AH$4:$AH$203)=0), COUNTIF($AH$4:$AH$203, "&lt;"&amp;$AH$4:$AH$203), ""),1),IF(ISTEXT($AH$4:$AH$203), COUNTIF($AH$4:$AH$203, "&lt;"&amp;$AH$4:$AH$203), ""), 0)))</f>
        <v>#NUM!</v>
      </c>
      <c r="AJ85" s="26"/>
      <c r="AK85" s="26"/>
      <c r="AL85" s="26" t="str">
        <f t="shared" si="37"/>
        <v/>
      </c>
      <c r="AM85" s="26" t="str">
        <f t="shared" si="38"/>
        <v/>
      </c>
      <c r="AN85" s="26">
        <v>82</v>
      </c>
      <c r="AO85" s="67" t="str">
        <f t="shared" si="39"/>
        <v/>
      </c>
      <c r="AP85" s="26" t="str">
        <f>_xlfn.IFNA(VLOOKUP(AM85,Kopā!$A$4:$Q$203,2,),"")</f>
        <v/>
      </c>
      <c r="AQ85" s="68" t="str">
        <f>_xlfn.IFNA(VLOOKUP(AM85,Kopā!$A$4:$Q$203,3,),"")</f>
        <v/>
      </c>
      <c r="AR85" s="79" t="str">
        <f>_xlfn.IFNA(VLOOKUP(AM85,Kopā!$A$4:$Q$203,8,),"")</f>
        <v/>
      </c>
      <c r="AS85" s="80" t="str">
        <f>_xlfn.IFNA(VLOOKUP(AM85,Kopā!$A$4:$Q$203,9,),"")</f>
        <v/>
      </c>
      <c r="AT85" s="79" t="str">
        <f>_xlfn.IFNA(VLOOKUP(AM85,Kopā!$A$4:$Q$203,10,),"")</f>
        <v/>
      </c>
      <c r="AU85" s="80" t="str">
        <f>_xlfn.IFNA(VLOOKUP(AM85,Kopā!$A$4:$Q$203,11,),"")</f>
        <v/>
      </c>
      <c r="AV85" s="79" t="str">
        <f>_xlfn.IFNA(VLOOKUP(AM85,Kopā!$A$4:$Q$203,12,),"")</f>
        <v/>
      </c>
      <c r="AW85" s="80" t="str">
        <f>_xlfn.IFNA(VLOOKUP(AM85,Kopā!$A$4:$Q$203,13,),"")</f>
        <v/>
      </c>
      <c r="AX85" s="79" t="str">
        <f>_xlfn.IFNA(VLOOKUP(AM85,Kopā!$A$4:$Q$203,14,),"")</f>
        <v/>
      </c>
      <c r="AY85" s="80" t="str">
        <f>_xlfn.IFNA(VLOOKUP(AM85,Kopā!$A$4:$Q$203,15,),"")</f>
        <v/>
      </c>
      <c r="AZ85" s="81" t="str">
        <f>_xlfn.IFNA(VLOOKUP(AM85,Kopā!$A$4:$Q$203,16,),"")</f>
        <v/>
      </c>
      <c r="BA85" s="80" t="str">
        <f>_xlfn.IFNA(VLOOKUP(AM85,Kopā!$A$4:$Q$203,17,),"")</f>
        <v/>
      </c>
      <c r="BB85" s="26" t="str">
        <f t="shared" si="40"/>
        <v/>
      </c>
      <c r="BC85" s="26" t="str">
        <f t="shared" si="41"/>
        <v/>
      </c>
      <c r="BD85" s="69" t="str">
        <f t="shared" si="42"/>
        <v/>
      </c>
      <c r="BE85" s="26" t="e">
        <f>_xlfn.RANK.EQ(BB85,$BB$4:$BB$93,)+COUNTIF($BB$4:BB85,BB85)-1</f>
        <v>#VALUE!</v>
      </c>
    </row>
    <row r="86" spans="1:57" x14ac:dyDescent="0.25">
      <c r="A86" s="26">
        <v>83</v>
      </c>
      <c r="B86" s="37" t="str">
        <f t="shared" si="25"/>
        <v/>
      </c>
      <c r="C86" s="65" t="str">
        <f t="shared" si="23"/>
        <v/>
      </c>
      <c r="D86" s="65" t="str">
        <f t="shared" si="43"/>
        <v/>
      </c>
      <c r="E86" s="70" t="str">
        <f t="shared" si="26"/>
        <v/>
      </c>
      <c r="F86" s="71" t="str">
        <f t="shared" si="27"/>
        <v/>
      </c>
      <c r="G86" s="70" t="str">
        <f t="shared" si="28"/>
        <v/>
      </c>
      <c r="H86" s="71" t="str">
        <f t="shared" si="29"/>
        <v/>
      </c>
      <c r="I86" s="70" t="str">
        <f t="shared" si="30"/>
        <v/>
      </c>
      <c r="J86" s="71" t="str">
        <f t="shared" si="31"/>
        <v/>
      </c>
      <c r="K86" s="70" t="str">
        <f t="shared" si="32"/>
        <v/>
      </c>
      <c r="L86" s="71" t="str">
        <f t="shared" si="33"/>
        <v/>
      </c>
      <c r="M86" s="75" t="str">
        <f t="shared" si="34"/>
        <v/>
      </c>
      <c r="N86" s="71" t="str">
        <f t="shared" si="35"/>
        <v/>
      </c>
      <c r="O86" s="66" t="str">
        <f t="shared" si="36"/>
        <v/>
      </c>
      <c r="P86" s="4"/>
      <c r="Q86" s="74"/>
      <c r="AD86" s="26">
        <v>85</v>
      </c>
      <c r="AE86" s="26"/>
      <c r="AF86" s="26">
        <f>IF(Kopā!F86=$R$3,Kopā!A86,"")</f>
        <v>83</v>
      </c>
      <c r="AG86" s="26" t="str">
        <f>_xlfn.IFNA(VLOOKUP(AF86,Kopā!$A$4:$G$203,7,),"")</f>
        <v>Hm</v>
      </c>
      <c r="AH86" s="26" t="str">
        <f t="shared" si="24"/>
        <v/>
      </c>
      <c r="AI86" s="26" t="e" cm="1">
        <f t="array" ref="AI86">IFERROR(SMALL(IF((COUNTIF($AI$3:AI85, $AH$4:$AH$203)=0)*ISNUMBER($AH$4:$AH$203), $AH$4:$AH$203, "A"), 1),INDEX($AH$4:$AH$203, MATCH(SMALL(IF(ISTEXT($AH$4:$AH$203)*(COUNTIF(AI$3:$AI85,$AH$4:$AH$203)=0), COUNTIF($AH$4:$AH$203, "&lt;"&amp;$AH$4:$AH$203), ""),1),IF(ISTEXT($AH$4:$AH$203), COUNTIF($AH$4:$AH$203, "&lt;"&amp;$AH$4:$AH$203), ""), 0)))</f>
        <v>#NUM!</v>
      </c>
      <c r="AJ86" s="26"/>
      <c r="AK86" s="26"/>
      <c r="AL86" s="26" t="str">
        <f t="shared" si="37"/>
        <v/>
      </c>
      <c r="AM86" s="26" t="str">
        <f t="shared" si="38"/>
        <v/>
      </c>
      <c r="AN86" s="26">
        <v>83</v>
      </c>
      <c r="AO86" s="67" t="str">
        <f t="shared" si="39"/>
        <v/>
      </c>
      <c r="AP86" s="26" t="str">
        <f>_xlfn.IFNA(VLOOKUP(AM86,Kopā!$A$4:$Q$203,2,),"")</f>
        <v/>
      </c>
      <c r="AQ86" s="68" t="str">
        <f>_xlfn.IFNA(VLOOKUP(AM86,Kopā!$A$4:$Q$203,3,),"")</f>
        <v/>
      </c>
      <c r="AR86" s="79" t="str">
        <f>_xlfn.IFNA(VLOOKUP(AM86,Kopā!$A$4:$Q$203,8,),"")</f>
        <v/>
      </c>
      <c r="AS86" s="80" t="str">
        <f>_xlfn.IFNA(VLOOKUP(AM86,Kopā!$A$4:$Q$203,9,),"")</f>
        <v/>
      </c>
      <c r="AT86" s="79" t="str">
        <f>_xlfn.IFNA(VLOOKUP(AM86,Kopā!$A$4:$Q$203,10,),"")</f>
        <v/>
      </c>
      <c r="AU86" s="80" t="str">
        <f>_xlfn.IFNA(VLOOKUP(AM86,Kopā!$A$4:$Q$203,11,),"")</f>
        <v/>
      </c>
      <c r="AV86" s="79" t="str">
        <f>_xlfn.IFNA(VLOOKUP(AM86,Kopā!$A$4:$Q$203,12,),"")</f>
        <v/>
      </c>
      <c r="AW86" s="80" t="str">
        <f>_xlfn.IFNA(VLOOKUP(AM86,Kopā!$A$4:$Q$203,13,),"")</f>
        <v/>
      </c>
      <c r="AX86" s="79" t="str">
        <f>_xlfn.IFNA(VLOOKUP(AM86,Kopā!$A$4:$Q$203,14,),"")</f>
        <v/>
      </c>
      <c r="AY86" s="80" t="str">
        <f>_xlfn.IFNA(VLOOKUP(AM86,Kopā!$A$4:$Q$203,15,),"")</f>
        <v/>
      </c>
      <c r="AZ86" s="81" t="str">
        <f>_xlfn.IFNA(VLOOKUP(AM86,Kopā!$A$4:$Q$203,16,),"")</f>
        <v/>
      </c>
      <c r="BA86" s="80" t="str">
        <f>_xlfn.IFNA(VLOOKUP(AM86,Kopā!$A$4:$Q$203,17,),"")</f>
        <v/>
      </c>
      <c r="BB86" s="26" t="str">
        <f t="shared" si="40"/>
        <v/>
      </c>
      <c r="BC86" s="26" t="str">
        <f t="shared" si="41"/>
        <v/>
      </c>
      <c r="BD86" s="69" t="str">
        <f t="shared" si="42"/>
        <v/>
      </c>
      <c r="BE86" s="26" t="e">
        <f>_xlfn.RANK.EQ(BB86,$BB$4:$BB$93,)+COUNTIF($BB$4:BB86,BB86)-1</f>
        <v>#VALUE!</v>
      </c>
    </row>
    <row r="87" spans="1:57" x14ac:dyDescent="0.25">
      <c r="A87" s="26">
        <v>84</v>
      </c>
      <c r="B87" s="37" t="str">
        <f t="shared" si="25"/>
        <v/>
      </c>
      <c r="C87" s="65" t="str">
        <f t="shared" si="23"/>
        <v/>
      </c>
      <c r="D87" s="65" t="str">
        <f t="shared" si="43"/>
        <v/>
      </c>
      <c r="E87" s="70" t="str">
        <f t="shared" si="26"/>
        <v/>
      </c>
      <c r="F87" s="71" t="str">
        <f t="shared" si="27"/>
        <v/>
      </c>
      <c r="G87" s="70" t="str">
        <f t="shared" si="28"/>
        <v/>
      </c>
      <c r="H87" s="71" t="str">
        <f t="shared" si="29"/>
        <v/>
      </c>
      <c r="I87" s="70" t="str">
        <f t="shared" si="30"/>
        <v/>
      </c>
      <c r="J87" s="71" t="str">
        <f t="shared" si="31"/>
        <v/>
      </c>
      <c r="K87" s="70" t="str">
        <f t="shared" si="32"/>
        <v/>
      </c>
      <c r="L87" s="71" t="str">
        <f t="shared" si="33"/>
        <v/>
      </c>
      <c r="M87" s="75" t="str">
        <f t="shared" si="34"/>
        <v/>
      </c>
      <c r="N87" s="71" t="str">
        <f t="shared" si="35"/>
        <v/>
      </c>
      <c r="O87" s="66" t="str">
        <f t="shared" si="36"/>
        <v/>
      </c>
      <c r="P87" s="4"/>
      <c r="Q87" s="74"/>
      <c r="AD87" s="26">
        <v>86</v>
      </c>
      <c r="AE87" s="26"/>
      <c r="AF87" s="26" t="str">
        <f>IF(Kopā!F87=$R$3,Kopā!A87,"")</f>
        <v/>
      </c>
      <c r="AG87" s="26" t="str">
        <f>_xlfn.IFNA(VLOOKUP(AF87,Kopā!$A$4:$G$203,7,),"")</f>
        <v/>
      </c>
      <c r="AH87" s="26" t="str">
        <f t="shared" si="24"/>
        <v/>
      </c>
      <c r="AI87" s="26" t="e" cm="1">
        <f t="array" ref="AI87">IFERROR(SMALL(IF((COUNTIF($AI$3:AI86, $AH$4:$AH$203)=0)*ISNUMBER($AH$4:$AH$203), $AH$4:$AH$203, "A"), 1),INDEX($AH$4:$AH$203, MATCH(SMALL(IF(ISTEXT($AH$4:$AH$203)*(COUNTIF(AI$3:$AI86,$AH$4:$AH$203)=0), COUNTIF($AH$4:$AH$203, "&lt;"&amp;$AH$4:$AH$203), ""),1),IF(ISTEXT($AH$4:$AH$203), COUNTIF($AH$4:$AH$203, "&lt;"&amp;$AH$4:$AH$203), ""), 0)))</f>
        <v>#NUM!</v>
      </c>
      <c r="AJ87" s="26"/>
      <c r="AK87" s="26"/>
      <c r="AL87" s="26" t="str">
        <f t="shared" si="37"/>
        <v/>
      </c>
      <c r="AM87" s="26" t="str">
        <f t="shared" si="38"/>
        <v/>
      </c>
      <c r="AN87" s="26">
        <v>84</v>
      </c>
      <c r="AO87" s="67" t="str">
        <f t="shared" si="39"/>
        <v/>
      </c>
      <c r="AP87" s="26" t="str">
        <f>_xlfn.IFNA(VLOOKUP(AM87,Kopā!$A$4:$Q$203,2,),"")</f>
        <v/>
      </c>
      <c r="AQ87" s="68" t="str">
        <f>_xlfn.IFNA(VLOOKUP(AM87,Kopā!$A$4:$Q$203,3,),"")</f>
        <v/>
      </c>
      <c r="AR87" s="79" t="str">
        <f>_xlfn.IFNA(VLOOKUP(AM87,Kopā!$A$4:$Q$203,8,),"")</f>
        <v/>
      </c>
      <c r="AS87" s="80" t="str">
        <f>_xlfn.IFNA(VLOOKUP(AM87,Kopā!$A$4:$Q$203,9,),"")</f>
        <v/>
      </c>
      <c r="AT87" s="79" t="str">
        <f>_xlfn.IFNA(VLOOKUP(AM87,Kopā!$A$4:$Q$203,10,),"")</f>
        <v/>
      </c>
      <c r="AU87" s="80" t="str">
        <f>_xlfn.IFNA(VLOOKUP(AM87,Kopā!$A$4:$Q$203,11,),"")</f>
        <v/>
      </c>
      <c r="AV87" s="79" t="str">
        <f>_xlfn.IFNA(VLOOKUP(AM87,Kopā!$A$4:$Q$203,12,),"")</f>
        <v/>
      </c>
      <c r="AW87" s="80" t="str">
        <f>_xlfn.IFNA(VLOOKUP(AM87,Kopā!$A$4:$Q$203,13,),"")</f>
        <v/>
      </c>
      <c r="AX87" s="79" t="str">
        <f>_xlfn.IFNA(VLOOKUP(AM87,Kopā!$A$4:$Q$203,14,),"")</f>
        <v/>
      </c>
      <c r="AY87" s="80" t="str">
        <f>_xlfn.IFNA(VLOOKUP(AM87,Kopā!$A$4:$Q$203,15,),"")</f>
        <v/>
      </c>
      <c r="AZ87" s="81" t="str">
        <f>_xlfn.IFNA(VLOOKUP(AM87,Kopā!$A$4:$Q$203,16,),"")</f>
        <v/>
      </c>
      <c r="BA87" s="80" t="str">
        <f>_xlfn.IFNA(VLOOKUP(AM87,Kopā!$A$4:$Q$203,17,),"")</f>
        <v/>
      </c>
      <c r="BB87" s="26" t="str">
        <f t="shared" si="40"/>
        <v/>
      </c>
      <c r="BC87" s="26" t="str">
        <f t="shared" si="41"/>
        <v/>
      </c>
      <c r="BD87" s="69" t="str">
        <f t="shared" si="42"/>
        <v/>
      </c>
      <c r="BE87" s="26" t="e">
        <f>_xlfn.RANK.EQ(BB87,$BB$4:$BB$93,)+COUNTIF($BB$4:BB87,BB87)-1</f>
        <v>#VALUE!</v>
      </c>
    </row>
    <row r="88" spans="1:57" x14ac:dyDescent="0.25">
      <c r="A88" s="26">
        <v>85</v>
      </c>
      <c r="B88" s="37" t="str">
        <f t="shared" si="25"/>
        <v/>
      </c>
      <c r="C88" s="65" t="str">
        <f t="shared" si="23"/>
        <v/>
      </c>
      <c r="D88" s="65" t="str">
        <f t="shared" si="43"/>
        <v/>
      </c>
      <c r="E88" s="70" t="str">
        <f t="shared" si="26"/>
        <v/>
      </c>
      <c r="F88" s="71" t="str">
        <f t="shared" si="27"/>
        <v/>
      </c>
      <c r="G88" s="70" t="str">
        <f t="shared" si="28"/>
        <v/>
      </c>
      <c r="H88" s="71" t="str">
        <f t="shared" si="29"/>
        <v/>
      </c>
      <c r="I88" s="70" t="str">
        <f t="shared" si="30"/>
        <v/>
      </c>
      <c r="J88" s="71" t="str">
        <f t="shared" si="31"/>
        <v/>
      </c>
      <c r="K88" s="70" t="str">
        <f t="shared" si="32"/>
        <v/>
      </c>
      <c r="L88" s="71" t="str">
        <f t="shared" si="33"/>
        <v/>
      </c>
      <c r="M88" s="75" t="str">
        <f t="shared" si="34"/>
        <v/>
      </c>
      <c r="N88" s="71" t="str">
        <f t="shared" si="35"/>
        <v/>
      </c>
      <c r="O88" s="66" t="str">
        <f t="shared" si="36"/>
        <v/>
      </c>
      <c r="P88" s="4"/>
      <c r="Q88" s="74"/>
      <c r="AD88" s="26">
        <v>87</v>
      </c>
      <c r="AE88" s="26"/>
      <c r="AF88" s="26">
        <f>IF(Kopā!F88=$R$3,Kopā!A88,"")</f>
        <v>85</v>
      </c>
      <c r="AG88" s="26" t="str">
        <f>_xlfn.IFNA(VLOOKUP(AF88,Kopā!$A$4:$G$203,7,),"")</f>
        <v>Hm</v>
      </c>
      <c r="AH88" s="26" t="str">
        <f t="shared" si="24"/>
        <v/>
      </c>
      <c r="AI88" s="26" t="e" cm="1">
        <f t="array" ref="AI88">IFERROR(SMALL(IF((COUNTIF($AI$3:AI87, $AH$4:$AH$203)=0)*ISNUMBER($AH$4:$AH$203), $AH$4:$AH$203, "A"), 1),INDEX($AH$4:$AH$203, MATCH(SMALL(IF(ISTEXT($AH$4:$AH$203)*(COUNTIF(AI$3:$AI87,$AH$4:$AH$203)=0), COUNTIF($AH$4:$AH$203, "&lt;"&amp;$AH$4:$AH$203), ""),1),IF(ISTEXT($AH$4:$AH$203), COUNTIF($AH$4:$AH$203, "&lt;"&amp;$AH$4:$AH$203), ""), 0)))</f>
        <v>#NUM!</v>
      </c>
      <c r="AJ88" s="26"/>
      <c r="AK88" s="26"/>
      <c r="AL88" s="26" t="str">
        <f t="shared" si="37"/>
        <v/>
      </c>
      <c r="AM88" s="26" t="str">
        <f t="shared" si="38"/>
        <v/>
      </c>
      <c r="AN88" s="26">
        <v>85</v>
      </c>
      <c r="AO88" s="67" t="str">
        <f t="shared" si="39"/>
        <v/>
      </c>
      <c r="AP88" s="26" t="str">
        <f>_xlfn.IFNA(VLOOKUP(AM88,Kopā!$A$4:$Q$203,2,),"")</f>
        <v/>
      </c>
      <c r="AQ88" s="68" t="str">
        <f>_xlfn.IFNA(VLOOKUP(AM88,Kopā!$A$4:$Q$203,3,),"")</f>
        <v/>
      </c>
      <c r="AR88" s="79" t="str">
        <f>_xlfn.IFNA(VLOOKUP(AM88,Kopā!$A$4:$Q$203,8,),"")</f>
        <v/>
      </c>
      <c r="AS88" s="80" t="str">
        <f>_xlfn.IFNA(VLOOKUP(AM88,Kopā!$A$4:$Q$203,9,),"")</f>
        <v/>
      </c>
      <c r="AT88" s="79" t="str">
        <f>_xlfn.IFNA(VLOOKUP(AM88,Kopā!$A$4:$Q$203,10,),"")</f>
        <v/>
      </c>
      <c r="AU88" s="80" t="str">
        <f>_xlfn.IFNA(VLOOKUP(AM88,Kopā!$A$4:$Q$203,11,),"")</f>
        <v/>
      </c>
      <c r="AV88" s="79" t="str">
        <f>_xlfn.IFNA(VLOOKUP(AM88,Kopā!$A$4:$Q$203,12,),"")</f>
        <v/>
      </c>
      <c r="AW88" s="80" t="str">
        <f>_xlfn.IFNA(VLOOKUP(AM88,Kopā!$A$4:$Q$203,13,),"")</f>
        <v/>
      </c>
      <c r="AX88" s="79" t="str">
        <f>_xlfn.IFNA(VLOOKUP(AM88,Kopā!$A$4:$Q$203,14,),"")</f>
        <v/>
      </c>
      <c r="AY88" s="80" t="str">
        <f>_xlfn.IFNA(VLOOKUP(AM88,Kopā!$A$4:$Q$203,15,),"")</f>
        <v/>
      </c>
      <c r="AZ88" s="81" t="str">
        <f>_xlfn.IFNA(VLOOKUP(AM88,Kopā!$A$4:$Q$203,16,),"")</f>
        <v/>
      </c>
      <c r="BA88" s="80" t="str">
        <f>_xlfn.IFNA(VLOOKUP(AM88,Kopā!$A$4:$Q$203,17,),"")</f>
        <v/>
      </c>
      <c r="BB88" s="26" t="str">
        <f t="shared" si="40"/>
        <v/>
      </c>
      <c r="BC88" s="26" t="str">
        <f t="shared" si="41"/>
        <v/>
      </c>
      <c r="BD88" s="69" t="str">
        <f t="shared" si="42"/>
        <v/>
      </c>
      <c r="BE88" s="26" t="e">
        <f>_xlfn.RANK.EQ(BB88,$BB$4:$BB$93,)+COUNTIF($BB$4:BB88,BB88)-1</f>
        <v>#VALUE!</v>
      </c>
    </row>
    <row r="89" spans="1:57" x14ac:dyDescent="0.25">
      <c r="A89" s="26">
        <v>86</v>
      </c>
      <c r="B89" s="37" t="str">
        <f t="shared" si="25"/>
        <v/>
      </c>
      <c r="C89" s="65" t="str">
        <f t="shared" si="23"/>
        <v/>
      </c>
      <c r="D89" s="65" t="str">
        <f t="shared" si="43"/>
        <v/>
      </c>
      <c r="E89" s="70" t="str">
        <f t="shared" si="26"/>
        <v/>
      </c>
      <c r="F89" s="71" t="str">
        <f t="shared" si="27"/>
        <v/>
      </c>
      <c r="G89" s="70" t="str">
        <f t="shared" si="28"/>
        <v/>
      </c>
      <c r="H89" s="71" t="str">
        <f t="shared" si="29"/>
        <v/>
      </c>
      <c r="I89" s="70" t="str">
        <f t="shared" si="30"/>
        <v/>
      </c>
      <c r="J89" s="71" t="str">
        <f t="shared" si="31"/>
        <v/>
      </c>
      <c r="K89" s="70" t="str">
        <f t="shared" si="32"/>
        <v/>
      </c>
      <c r="L89" s="71" t="str">
        <f t="shared" si="33"/>
        <v/>
      </c>
      <c r="M89" s="75" t="str">
        <f t="shared" si="34"/>
        <v/>
      </c>
      <c r="N89" s="71" t="str">
        <f t="shared" si="35"/>
        <v/>
      </c>
      <c r="O89" s="66" t="str">
        <f t="shared" si="36"/>
        <v/>
      </c>
      <c r="P89" s="4"/>
      <c r="Q89" s="74"/>
      <c r="AD89" s="26">
        <v>88</v>
      </c>
      <c r="AE89" s="26"/>
      <c r="AF89" s="26" t="str">
        <f>IF(Kopā!F89=$R$3,Kopā!A89,"")</f>
        <v/>
      </c>
      <c r="AG89" s="26" t="str">
        <f>_xlfn.IFNA(VLOOKUP(AF89,Kopā!$A$4:$G$203,7,),"")</f>
        <v/>
      </c>
      <c r="AH89" s="26" t="str">
        <f t="shared" si="24"/>
        <v/>
      </c>
      <c r="AI89" s="26" t="e" cm="1">
        <f t="array" ref="AI89">IFERROR(SMALL(IF((COUNTIF($AI$3:AI88, $AH$4:$AH$203)=0)*ISNUMBER($AH$4:$AH$203), $AH$4:$AH$203, "A"), 1),INDEX($AH$4:$AH$203, MATCH(SMALL(IF(ISTEXT($AH$4:$AH$203)*(COUNTIF(AI$3:$AI88,$AH$4:$AH$203)=0), COUNTIF($AH$4:$AH$203, "&lt;"&amp;$AH$4:$AH$203), ""),1),IF(ISTEXT($AH$4:$AH$203), COUNTIF($AH$4:$AH$203, "&lt;"&amp;$AH$4:$AH$203), ""), 0)))</f>
        <v>#NUM!</v>
      </c>
      <c r="AJ89" s="26"/>
      <c r="AK89" s="26"/>
      <c r="AL89" s="26" t="str">
        <f t="shared" si="37"/>
        <v/>
      </c>
      <c r="AM89" s="26" t="str">
        <f t="shared" si="38"/>
        <v/>
      </c>
      <c r="AN89" s="26">
        <v>86</v>
      </c>
      <c r="AO89" s="67" t="str">
        <f t="shared" si="39"/>
        <v/>
      </c>
      <c r="AP89" s="26" t="str">
        <f>_xlfn.IFNA(VLOOKUP(AM89,Kopā!$A$4:$Q$203,2,),"")</f>
        <v/>
      </c>
      <c r="AQ89" s="68" t="str">
        <f>_xlfn.IFNA(VLOOKUP(AM89,Kopā!$A$4:$Q$203,3,),"")</f>
        <v/>
      </c>
      <c r="AR89" s="79" t="str">
        <f>_xlfn.IFNA(VLOOKUP(AM89,Kopā!$A$4:$Q$203,8,),"")</f>
        <v/>
      </c>
      <c r="AS89" s="80" t="str">
        <f>_xlfn.IFNA(VLOOKUP(AM89,Kopā!$A$4:$Q$203,9,),"")</f>
        <v/>
      </c>
      <c r="AT89" s="79" t="str">
        <f>_xlfn.IFNA(VLOOKUP(AM89,Kopā!$A$4:$Q$203,10,),"")</f>
        <v/>
      </c>
      <c r="AU89" s="80" t="str">
        <f>_xlfn.IFNA(VLOOKUP(AM89,Kopā!$A$4:$Q$203,11,),"")</f>
        <v/>
      </c>
      <c r="AV89" s="79" t="str">
        <f>_xlfn.IFNA(VLOOKUP(AM89,Kopā!$A$4:$Q$203,12,),"")</f>
        <v/>
      </c>
      <c r="AW89" s="80" t="str">
        <f>_xlfn.IFNA(VLOOKUP(AM89,Kopā!$A$4:$Q$203,13,),"")</f>
        <v/>
      </c>
      <c r="AX89" s="79" t="str">
        <f>_xlfn.IFNA(VLOOKUP(AM89,Kopā!$A$4:$Q$203,14,),"")</f>
        <v/>
      </c>
      <c r="AY89" s="80" t="str">
        <f>_xlfn.IFNA(VLOOKUP(AM89,Kopā!$A$4:$Q$203,15,),"")</f>
        <v/>
      </c>
      <c r="AZ89" s="81" t="str">
        <f>_xlfn.IFNA(VLOOKUP(AM89,Kopā!$A$4:$Q$203,16,),"")</f>
        <v/>
      </c>
      <c r="BA89" s="80" t="str">
        <f>_xlfn.IFNA(VLOOKUP(AM89,Kopā!$A$4:$Q$203,17,),"")</f>
        <v/>
      </c>
      <c r="BB89" s="26" t="str">
        <f t="shared" si="40"/>
        <v/>
      </c>
      <c r="BC89" s="26" t="str">
        <f t="shared" si="41"/>
        <v/>
      </c>
      <c r="BD89" s="69" t="str">
        <f t="shared" si="42"/>
        <v/>
      </c>
      <c r="BE89" s="26" t="e">
        <f>_xlfn.RANK.EQ(BB89,$BB$4:$BB$93,)+COUNTIF($BB$4:BB89,BB89)-1</f>
        <v>#VALUE!</v>
      </c>
    </row>
    <row r="90" spans="1:57" x14ac:dyDescent="0.25">
      <c r="A90" s="26">
        <v>87</v>
      </c>
      <c r="B90" s="37" t="str">
        <f t="shared" si="25"/>
        <v/>
      </c>
      <c r="C90" s="65" t="str">
        <f t="shared" si="23"/>
        <v/>
      </c>
      <c r="D90" s="65" t="str">
        <f t="shared" si="43"/>
        <v/>
      </c>
      <c r="E90" s="70" t="str">
        <f t="shared" si="26"/>
        <v/>
      </c>
      <c r="F90" s="71" t="str">
        <f t="shared" si="27"/>
        <v/>
      </c>
      <c r="G90" s="70" t="str">
        <f t="shared" si="28"/>
        <v/>
      </c>
      <c r="H90" s="71" t="str">
        <f t="shared" si="29"/>
        <v/>
      </c>
      <c r="I90" s="70" t="str">
        <f t="shared" si="30"/>
        <v/>
      </c>
      <c r="J90" s="71" t="str">
        <f t="shared" si="31"/>
        <v/>
      </c>
      <c r="K90" s="70" t="str">
        <f t="shared" si="32"/>
        <v/>
      </c>
      <c r="L90" s="71" t="str">
        <f t="shared" si="33"/>
        <v/>
      </c>
      <c r="M90" s="75" t="str">
        <f t="shared" si="34"/>
        <v/>
      </c>
      <c r="N90" s="71" t="str">
        <f t="shared" si="35"/>
        <v/>
      </c>
      <c r="O90" s="66" t="str">
        <f t="shared" si="36"/>
        <v/>
      </c>
      <c r="P90" s="4"/>
      <c r="Q90" s="74"/>
      <c r="AD90" s="26">
        <v>89</v>
      </c>
      <c r="AE90" s="26"/>
      <c r="AF90" s="26">
        <f>IF(Kopā!F90=$R$3,Kopā!A90,"")</f>
        <v>87</v>
      </c>
      <c r="AG90" s="26" t="str">
        <f>_xlfn.IFNA(VLOOKUP(AF90,Kopā!$A$4:$G$203,7,),"")</f>
        <v>Hm</v>
      </c>
      <c r="AH90" s="26" t="str">
        <f t="shared" si="24"/>
        <v/>
      </c>
      <c r="AI90" s="26" t="e" cm="1">
        <f t="array" ref="AI90">IFERROR(SMALL(IF((COUNTIF($AI$3:AI89, $AH$4:$AH$203)=0)*ISNUMBER($AH$4:$AH$203), $AH$4:$AH$203, "A"), 1),INDEX($AH$4:$AH$203, MATCH(SMALL(IF(ISTEXT($AH$4:$AH$203)*(COUNTIF(AI$3:$AI89,$AH$4:$AH$203)=0), COUNTIF($AH$4:$AH$203, "&lt;"&amp;$AH$4:$AH$203), ""),1),IF(ISTEXT($AH$4:$AH$203), COUNTIF($AH$4:$AH$203, "&lt;"&amp;$AH$4:$AH$203), ""), 0)))</f>
        <v>#NUM!</v>
      </c>
      <c r="AJ90" s="26"/>
      <c r="AK90" s="26"/>
      <c r="AL90" s="26" t="str">
        <f t="shared" si="37"/>
        <v/>
      </c>
      <c r="AM90" s="26" t="str">
        <f t="shared" si="38"/>
        <v/>
      </c>
      <c r="AN90" s="26">
        <v>87</v>
      </c>
      <c r="AO90" s="67" t="str">
        <f t="shared" si="39"/>
        <v/>
      </c>
      <c r="AP90" s="26" t="str">
        <f>_xlfn.IFNA(VLOOKUP(AM90,Kopā!$A$4:$Q$203,2,),"")</f>
        <v/>
      </c>
      <c r="AQ90" s="68" t="str">
        <f>_xlfn.IFNA(VLOOKUP(AM90,Kopā!$A$4:$Q$203,3,),"")</f>
        <v/>
      </c>
      <c r="AR90" s="79" t="str">
        <f>_xlfn.IFNA(VLOOKUP(AM90,Kopā!$A$4:$Q$203,8,),"")</f>
        <v/>
      </c>
      <c r="AS90" s="80" t="str">
        <f>_xlfn.IFNA(VLOOKUP(AM90,Kopā!$A$4:$Q$203,9,),"")</f>
        <v/>
      </c>
      <c r="AT90" s="79" t="str">
        <f>_xlfn.IFNA(VLOOKUP(AM90,Kopā!$A$4:$Q$203,10,),"")</f>
        <v/>
      </c>
      <c r="AU90" s="80" t="str">
        <f>_xlfn.IFNA(VLOOKUP(AM90,Kopā!$A$4:$Q$203,11,),"")</f>
        <v/>
      </c>
      <c r="AV90" s="79" t="str">
        <f>_xlfn.IFNA(VLOOKUP(AM90,Kopā!$A$4:$Q$203,12,),"")</f>
        <v/>
      </c>
      <c r="AW90" s="80" t="str">
        <f>_xlfn.IFNA(VLOOKUP(AM90,Kopā!$A$4:$Q$203,13,),"")</f>
        <v/>
      </c>
      <c r="AX90" s="79" t="str">
        <f>_xlfn.IFNA(VLOOKUP(AM90,Kopā!$A$4:$Q$203,14,),"")</f>
        <v/>
      </c>
      <c r="AY90" s="80" t="str">
        <f>_xlfn.IFNA(VLOOKUP(AM90,Kopā!$A$4:$Q$203,15,),"")</f>
        <v/>
      </c>
      <c r="AZ90" s="81" t="str">
        <f>_xlfn.IFNA(VLOOKUP(AM90,Kopā!$A$4:$Q$203,16,),"")</f>
        <v/>
      </c>
      <c r="BA90" s="80" t="str">
        <f>_xlfn.IFNA(VLOOKUP(AM90,Kopā!$A$4:$Q$203,17,),"")</f>
        <v/>
      </c>
      <c r="BB90" s="26" t="str">
        <f t="shared" si="40"/>
        <v/>
      </c>
      <c r="BC90" s="26" t="str">
        <f t="shared" si="41"/>
        <v/>
      </c>
      <c r="BD90" s="69" t="str">
        <f t="shared" si="42"/>
        <v/>
      </c>
      <c r="BE90" s="26" t="e">
        <f>_xlfn.RANK.EQ(BB90,$BB$4:$BB$93,)+COUNTIF($BB$4:BB90,BB90)-1</f>
        <v>#VALUE!</v>
      </c>
    </row>
    <row r="91" spans="1:57" x14ac:dyDescent="0.25">
      <c r="A91" s="26">
        <v>88</v>
      </c>
      <c r="B91" s="37" t="str">
        <f t="shared" si="25"/>
        <v/>
      </c>
      <c r="C91" s="65" t="str">
        <f t="shared" si="23"/>
        <v/>
      </c>
      <c r="D91" s="65" t="str">
        <f t="shared" si="43"/>
        <v/>
      </c>
      <c r="E91" s="70" t="str">
        <f t="shared" si="26"/>
        <v/>
      </c>
      <c r="F91" s="71" t="str">
        <f t="shared" si="27"/>
        <v/>
      </c>
      <c r="G91" s="70" t="str">
        <f t="shared" si="28"/>
        <v/>
      </c>
      <c r="H91" s="71" t="str">
        <f t="shared" si="29"/>
        <v/>
      </c>
      <c r="I91" s="70" t="str">
        <f t="shared" si="30"/>
        <v/>
      </c>
      <c r="J91" s="71" t="str">
        <f t="shared" si="31"/>
        <v/>
      </c>
      <c r="K91" s="70" t="str">
        <f t="shared" si="32"/>
        <v/>
      </c>
      <c r="L91" s="71" t="str">
        <f t="shared" si="33"/>
        <v/>
      </c>
      <c r="M91" s="75" t="str">
        <f t="shared" si="34"/>
        <v/>
      </c>
      <c r="N91" s="71" t="str">
        <f t="shared" si="35"/>
        <v/>
      </c>
      <c r="O91" s="66" t="str">
        <f t="shared" si="36"/>
        <v/>
      </c>
      <c r="P91" s="4"/>
      <c r="Q91" s="74"/>
      <c r="AD91" s="26">
        <v>90</v>
      </c>
      <c r="AE91" s="26"/>
      <c r="AF91" s="26" t="str">
        <f>IF(Kopā!F91=$R$3,Kopā!A91,"")</f>
        <v/>
      </c>
      <c r="AG91" s="26" t="str">
        <f>_xlfn.IFNA(VLOOKUP(AF91,Kopā!$A$4:$G$203,7,),"")</f>
        <v/>
      </c>
      <c r="AH91" s="26" t="str">
        <f t="shared" si="24"/>
        <v/>
      </c>
      <c r="AI91" s="26" t="e" cm="1">
        <f t="array" ref="AI91">IFERROR(SMALL(IF((COUNTIF($AI$3:AI90, $AH$4:$AH$203)=0)*ISNUMBER($AH$4:$AH$203), $AH$4:$AH$203, "A"), 1),INDEX($AH$4:$AH$203, MATCH(SMALL(IF(ISTEXT($AH$4:$AH$203)*(COUNTIF(AI$3:$AI90,$AH$4:$AH$203)=0), COUNTIF($AH$4:$AH$203, "&lt;"&amp;$AH$4:$AH$203), ""),1),IF(ISTEXT($AH$4:$AH$203), COUNTIF($AH$4:$AH$203, "&lt;"&amp;$AH$4:$AH$203), ""), 0)))</f>
        <v>#NUM!</v>
      </c>
      <c r="AJ91" s="26"/>
      <c r="AK91" s="26"/>
      <c r="AL91" s="26" t="str">
        <f t="shared" si="37"/>
        <v/>
      </c>
      <c r="AM91" s="26" t="str">
        <f t="shared" si="38"/>
        <v/>
      </c>
      <c r="AN91" s="26">
        <v>88</v>
      </c>
      <c r="AO91" s="67" t="str">
        <f t="shared" si="39"/>
        <v/>
      </c>
      <c r="AP91" s="26" t="str">
        <f>_xlfn.IFNA(VLOOKUP(AM91,Kopā!$A$4:$Q$203,2,),"")</f>
        <v/>
      </c>
      <c r="AQ91" s="68" t="str">
        <f>_xlfn.IFNA(VLOOKUP(AM91,Kopā!$A$4:$Q$203,3,),"")</f>
        <v/>
      </c>
      <c r="AR91" s="79" t="str">
        <f>_xlfn.IFNA(VLOOKUP(AM91,Kopā!$A$4:$Q$203,8,),"")</f>
        <v/>
      </c>
      <c r="AS91" s="80" t="str">
        <f>_xlfn.IFNA(VLOOKUP(AM91,Kopā!$A$4:$Q$203,9,),"")</f>
        <v/>
      </c>
      <c r="AT91" s="79" t="str">
        <f>_xlfn.IFNA(VLOOKUP(AM91,Kopā!$A$4:$Q$203,10,),"")</f>
        <v/>
      </c>
      <c r="AU91" s="80" t="str">
        <f>_xlfn.IFNA(VLOOKUP(AM91,Kopā!$A$4:$Q$203,11,),"")</f>
        <v/>
      </c>
      <c r="AV91" s="79" t="str">
        <f>_xlfn.IFNA(VLOOKUP(AM91,Kopā!$A$4:$Q$203,12,),"")</f>
        <v/>
      </c>
      <c r="AW91" s="80" t="str">
        <f>_xlfn.IFNA(VLOOKUP(AM91,Kopā!$A$4:$Q$203,13,),"")</f>
        <v/>
      </c>
      <c r="AX91" s="79" t="str">
        <f>_xlfn.IFNA(VLOOKUP(AM91,Kopā!$A$4:$Q$203,14,),"")</f>
        <v/>
      </c>
      <c r="AY91" s="80" t="str">
        <f>_xlfn.IFNA(VLOOKUP(AM91,Kopā!$A$4:$Q$203,15,),"")</f>
        <v/>
      </c>
      <c r="AZ91" s="81" t="str">
        <f>_xlfn.IFNA(VLOOKUP(AM91,Kopā!$A$4:$Q$203,16,),"")</f>
        <v/>
      </c>
      <c r="BA91" s="80" t="str">
        <f>_xlfn.IFNA(VLOOKUP(AM91,Kopā!$A$4:$Q$203,17,),"")</f>
        <v/>
      </c>
      <c r="BB91" s="26" t="str">
        <f t="shared" si="40"/>
        <v/>
      </c>
      <c r="BC91" s="26" t="str">
        <f t="shared" si="41"/>
        <v/>
      </c>
      <c r="BD91" s="69" t="str">
        <f t="shared" si="42"/>
        <v/>
      </c>
      <c r="BE91" s="26" t="e">
        <f>_xlfn.RANK.EQ(BB91,$BB$4:$BB$93,)+COUNTIF($BB$4:BB91,BB91)-1</f>
        <v>#VALUE!</v>
      </c>
    </row>
    <row r="92" spans="1:57" x14ac:dyDescent="0.25">
      <c r="A92" s="26">
        <v>89</v>
      </c>
      <c r="B92" s="37" t="str">
        <f t="shared" si="25"/>
        <v/>
      </c>
      <c r="C92" s="65" t="str">
        <f t="shared" si="23"/>
        <v/>
      </c>
      <c r="D92" s="65" t="str">
        <f t="shared" si="43"/>
        <v/>
      </c>
      <c r="E92" s="70" t="str">
        <f t="shared" si="26"/>
        <v/>
      </c>
      <c r="F92" s="71" t="str">
        <f t="shared" si="27"/>
        <v/>
      </c>
      <c r="G92" s="70" t="str">
        <f t="shared" si="28"/>
        <v/>
      </c>
      <c r="H92" s="71" t="str">
        <f t="shared" si="29"/>
        <v/>
      </c>
      <c r="I92" s="70" t="str">
        <f t="shared" si="30"/>
        <v/>
      </c>
      <c r="J92" s="71" t="str">
        <f t="shared" si="31"/>
        <v/>
      </c>
      <c r="K92" s="70" t="str">
        <f t="shared" si="32"/>
        <v/>
      </c>
      <c r="L92" s="71" t="str">
        <f t="shared" si="33"/>
        <v/>
      </c>
      <c r="M92" s="75" t="str">
        <f t="shared" si="34"/>
        <v/>
      </c>
      <c r="N92" s="71" t="str">
        <f t="shared" si="35"/>
        <v/>
      </c>
      <c r="O92" s="66" t="str">
        <f t="shared" si="36"/>
        <v/>
      </c>
      <c r="P92" s="4"/>
      <c r="Q92" s="74"/>
      <c r="AD92" s="26">
        <v>91</v>
      </c>
      <c r="AE92" s="26"/>
      <c r="AF92" s="26" t="str">
        <f>IF(Kopā!F92=$R$3,Kopā!A92,"")</f>
        <v/>
      </c>
      <c r="AG92" s="26" t="str">
        <f>_xlfn.IFNA(VLOOKUP(AF92,Kopā!$A$4:$G$203,7,),"")</f>
        <v/>
      </c>
      <c r="AH92" s="26" t="str">
        <f t="shared" si="24"/>
        <v/>
      </c>
      <c r="AI92" s="26" t="e" cm="1">
        <f t="array" ref="AI92">IFERROR(SMALL(IF((COUNTIF($AI$3:AI91, $AH$4:$AH$203)=0)*ISNUMBER($AH$4:$AH$203), $AH$4:$AH$203, "A"), 1),INDEX($AH$4:$AH$203, MATCH(SMALL(IF(ISTEXT($AH$4:$AH$203)*(COUNTIF(AI$3:$AI91,$AH$4:$AH$203)=0), COUNTIF($AH$4:$AH$203, "&lt;"&amp;$AH$4:$AH$203), ""),1),IF(ISTEXT($AH$4:$AH$203), COUNTIF($AH$4:$AH$203, "&lt;"&amp;$AH$4:$AH$203), ""), 0)))</f>
        <v>#NUM!</v>
      </c>
      <c r="AJ92" s="26"/>
      <c r="AK92" s="26"/>
      <c r="AL92" s="26" t="str">
        <f t="shared" si="37"/>
        <v/>
      </c>
      <c r="AM92" s="26" t="str">
        <f t="shared" si="38"/>
        <v/>
      </c>
      <c r="AN92" s="26">
        <v>89</v>
      </c>
      <c r="AO92" s="67" t="str">
        <f t="shared" si="39"/>
        <v/>
      </c>
      <c r="AP92" s="26" t="str">
        <f>_xlfn.IFNA(VLOOKUP(AM92,Kopā!$A$4:$Q$203,2,),"")</f>
        <v/>
      </c>
      <c r="AQ92" s="68" t="str">
        <f>_xlfn.IFNA(VLOOKUP(AM92,Kopā!$A$4:$Q$203,3,),"")</f>
        <v/>
      </c>
      <c r="AR92" s="79" t="str">
        <f>_xlfn.IFNA(VLOOKUP(AM92,Kopā!$A$4:$Q$203,8,),"")</f>
        <v/>
      </c>
      <c r="AS92" s="80" t="str">
        <f>_xlfn.IFNA(VLOOKUP(AM92,Kopā!$A$4:$Q$203,9,),"")</f>
        <v/>
      </c>
      <c r="AT92" s="79" t="str">
        <f>_xlfn.IFNA(VLOOKUP(AM92,Kopā!$A$4:$Q$203,10,),"")</f>
        <v/>
      </c>
      <c r="AU92" s="80" t="str">
        <f>_xlfn.IFNA(VLOOKUP(AM92,Kopā!$A$4:$Q$203,11,),"")</f>
        <v/>
      </c>
      <c r="AV92" s="79" t="str">
        <f>_xlfn.IFNA(VLOOKUP(AM92,Kopā!$A$4:$Q$203,12,),"")</f>
        <v/>
      </c>
      <c r="AW92" s="80" t="str">
        <f>_xlfn.IFNA(VLOOKUP(AM92,Kopā!$A$4:$Q$203,13,),"")</f>
        <v/>
      </c>
      <c r="AX92" s="79" t="str">
        <f>_xlfn.IFNA(VLOOKUP(AM92,Kopā!$A$4:$Q$203,14,),"")</f>
        <v/>
      </c>
      <c r="AY92" s="80" t="str">
        <f>_xlfn.IFNA(VLOOKUP(AM92,Kopā!$A$4:$Q$203,15,),"")</f>
        <v/>
      </c>
      <c r="AZ92" s="81" t="str">
        <f>_xlfn.IFNA(VLOOKUP(AM92,Kopā!$A$4:$Q$203,16,),"")</f>
        <v/>
      </c>
      <c r="BA92" s="80" t="str">
        <f>_xlfn.IFNA(VLOOKUP(AM92,Kopā!$A$4:$Q$203,17,),"")</f>
        <v/>
      </c>
      <c r="BB92" s="26" t="str">
        <f t="shared" si="40"/>
        <v/>
      </c>
      <c r="BC92" s="26" t="str">
        <f t="shared" si="41"/>
        <v/>
      </c>
      <c r="BD92" s="69" t="str">
        <f t="shared" si="42"/>
        <v/>
      </c>
      <c r="BE92" s="26" t="e">
        <f>_xlfn.RANK.EQ(BB92,$BB$4:$BB$93,)+COUNTIF($BB$4:BB92,BB92)-1</f>
        <v>#VALUE!</v>
      </c>
    </row>
    <row r="93" spans="1:57" x14ac:dyDescent="0.25">
      <c r="A93" s="26">
        <v>90</v>
      </c>
      <c r="B93" s="37" t="str">
        <f t="shared" si="25"/>
        <v/>
      </c>
      <c r="C93" s="65" t="str">
        <f t="shared" si="23"/>
        <v/>
      </c>
      <c r="D93" s="65" t="str">
        <f t="shared" si="43"/>
        <v/>
      </c>
      <c r="E93" s="70" t="str">
        <f t="shared" si="26"/>
        <v/>
      </c>
      <c r="F93" s="71" t="str">
        <f t="shared" si="27"/>
        <v/>
      </c>
      <c r="G93" s="70" t="str">
        <f t="shared" si="28"/>
        <v/>
      </c>
      <c r="H93" s="71" t="str">
        <f t="shared" si="29"/>
        <v/>
      </c>
      <c r="I93" s="70" t="str">
        <f t="shared" si="30"/>
        <v/>
      </c>
      <c r="J93" s="71" t="str">
        <f t="shared" si="31"/>
        <v/>
      </c>
      <c r="K93" s="70" t="str">
        <f t="shared" si="32"/>
        <v/>
      </c>
      <c r="L93" s="71" t="str">
        <f t="shared" si="33"/>
        <v/>
      </c>
      <c r="M93" s="75" t="str">
        <f t="shared" si="34"/>
        <v/>
      </c>
      <c r="N93" s="71" t="str">
        <f t="shared" si="35"/>
        <v/>
      </c>
      <c r="O93" s="66" t="str">
        <f t="shared" si="36"/>
        <v/>
      </c>
      <c r="P93" s="4"/>
      <c r="Q93" s="74"/>
      <c r="AD93" s="26">
        <v>92</v>
      </c>
      <c r="AE93" s="26"/>
      <c r="AF93" s="26" t="str">
        <f>IF(Kopā!F93=$R$3,Kopā!A93,"")</f>
        <v/>
      </c>
      <c r="AG93" s="26" t="str">
        <f>_xlfn.IFNA(VLOOKUP(AF93,Kopā!$A$4:$G$203,7,),"")</f>
        <v/>
      </c>
      <c r="AH93" s="26" t="str">
        <f t="shared" si="24"/>
        <v/>
      </c>
      <c r="AI93" s="26" t="e" cm="1">
        <f t="array" ref="AI93">IFERROR(SMALL(IF((COUNTIF($AI$3:AI92, $AH$4:$AH$203)=0)*ISNUMBER($AH$4:$AH$203), $AH$4:$AH$203, "A"), 1),INDEX($AH$4:$AH$203, MATCH(SMALL(IF(ISTEXT($AH$4:$AH$203)*(COUNTIF(AI$3:$AI92,$AH$4:$AH$203)=0), COUNTIF($AH$4:$AH$203, "&lt;"&amp;$AH$4:$AH$203), ""),1),IF(ISTEXT($AH$4:$AH$203), COUNTIF($AH$4:$AH$203, "&lt;"&amp;$AH$4:$AH$203), ""), 0)))</f>
        <v>#NUM!</v>
      </c>
      <c r="AJ93" s="26"/>
      <c r="AK93" s="26"/>
      <c r="AL93" s="26" t="str">
        <f t="shared" si="37"/>
        <v/>
      </c>
      <c r="AM93" s="26" t="str">
        <f t="shared" si="38"/>
        <v/>
      </c>
      <c r="AN93" s="26">
        <v>90</v>
      </c>
      <c r="AO93" s="67" t="str">
        <f t="shared" si="39"/>
        <v/>
      </c>
      <c r="AP93" s="26" t="str">
        <f>_xlfn.IFNA(VLOOKUP(AM93,Kopā!$A$4:$Q$203,2,),"")</f>
        <v/>
      </c>
      <c r="AQ93" s="68" t="str">
        <f>_xlfn.IFNA(VLOOKUP(AM93,Kopā!$A$4:$Q$203,3,),"")</f>
        <v/>
      </c>
      <c r="AR93" s="79" t="str">
        <f>_xlfn.IFNA(VLOOKUP(AM93,Kopā!$A$4:$Q$203,8,),"")</f>
        <v/>
      </c>
      <c r="AS93" s="80" t="str">
        <f>_xlfn.IFNA(VLOOKUP(AM93,Kopā!$A$4:$Q$203,9,),"")</f>
        <v/>
      </c>
      <c r="AT93" s="79" t="str">
        <f>_xlfn.IFNA(VLOOKUP(AM93,Kopā!$A$4:$Q$203,10,),"")</f>
        <v/>
      </c>
      <c r="AU93" s="80" t="str">
        <f>_xlfn.IFNA(VLOOKUP(AM93,Kopā!$A$4:$Q$203,11,),"")</f>
        <v/>
      </c>
      <c r="AV93" s="79" t="str">
        <f>_xlfn.IFNA(VLOOKUP(AM93,Kopā!$A$4:$Q$203,12,),"")</f>
        <v/>
      </c>
      <c r="AW93" s="80" t="str">
        <f>_xlfn.IFNA(VLOOKUP(AM93,Kopā!$A$4:$Q$203,13,),"")</f>
        <v/>
      </c>
      <c r="AX93" s="79" t="str">
        <f>_xlfn.IFNA(VLOOKUP(AM93,Kopā!$A$4:$Q$203,14,),"")</f>
        <v/>
      </c>
      <c r="AY93" s="80" t="str">
        <f>_xlfn.IFNA(VLOOKUP(AM93,Kopā!$A$4:$Q$203,15,),"")</f>
        <v/>
      </c>
      <c r="AZ93" s="81" t="str">
        <f>_xlfn.IFNA(VLOOKUP(AM93,Kopā!$A$4:$Q$203,16,),"")</f>
        <v/>
      </c>
      <c r="BA93" s="80" t="str">
        <f>_xlfn.IFNA(VLOOKUP(AM93,Kopā!$A$4:$Q$203,17,),"")</f>
        <v/>
      </c>
      <c r="BB93" s="26" t="str">
        <f t="shared" si="40"/>
        <v/>
      </c>
      <c r="BC93" s="26" t="str">
        <f t="shared" si="41"/>
        <v/>
      </c>
      <c r="BD93" s="69" t="str">
        <f t="shared" si="42"/>
        <v/>
      </c>
      <c r="BE93" s="26" t="e">
        <f>_xlfn.RANK.EQ(BB93,$BB$4:$BB$93,)+COUNTIF($BB$4:BB93,BB93)-1</f>
        <v>#VALUE!</v>
      </c>
    </row>
    <row r="94" spans="1:57" x14ac:dyDescent="0.25">
      <c r="A94" s="4"/>
      <c r="B94" s="4"/>
      <c r="C94" s="4"/>
      <c r="D94" s="4"/>
      <c r="E94" s="37"/>
      <c r="F94" s="37"/>
      <c r="G94" s="37"/>
      <c r="H94" s="37"/>
      <c r="I94" s="37"/>
      <c r="J94" s="37"/>
      <c r="K94" s="37"/>
      <c r="L94" s="37"/>
      <c r="M94" s="4"/>
      <c r="N94" s="4"/>
      <c r="O94" s="36"/>
      <c r="P94" s="4"/>
      <c r="Q94" s="74"/>
      <c r="AD94" s="26">
        <v>93</v>
      </c>
      <c r="AE94" s="26"/>
      <c r="AF94" s="26" t="str">
        <f>IF(Kopā!F94=$R$3,Kopā!A94,"")</f>
        <v/>
      </c>
      <c r="AG94" s="26" t="str">
        <f>_xlfn.IFNA(VLOOKUP(AF94,Kopā!$A$4:$G$203,7,),"")</f>
        <v/>
      </c>
      <c r="AH94" s="26" t="str">
        <f t="shared" si="24"/>
        <v/>
      </c>
      <c r="AI94" s="26" t="e" cm="1">
        <f t="array" ref="AI94">IFERROR(SMALL(IF((COUNTIF($AI$3:AI93, $AH$4:$AH$203)=0)*ISNUMBER($AH$4:$AH$203), $AH$4:$AH$203, "A"), 1),INDEX($AH$4:$AH$203, MATCH(SMALL(IF(ISTEXT($AH$4:$AH$203)*(COUNTIF(AI$3:$AI93,$AH$4:$AH$203)=0), COUNTIF($AH$4:$AH$203, "&lt;"&amp;$AH$4:$AH$203), ""),1),IF(ISTEXT($AH$4:$AH$203), COUNTIF($AH$4:$AH$203, "&lt;"&amp;$AH$4:$AH$203), ""), 0)))</f>
        <v>#NUM!</v>
      </c>
      <c r="AJ94" s="26"/>
      <c r="AK94" s="26"/>
      <c r="AL94" s="26" t="e">
        <f>#REF!</f>
        <v>#REF!</v>
      </c>
      <c r="AM94" s="26"/>
      <c r="AN94" s="26"/>
      <c r="AO94" s="26"/>
      <c r="AP94" s="26"/>
      <c r="AQ94" s="26"/>
      <c r="AR94" s="79" t="str">
        <f>_xlfn.IFNA(VLOOKUP(AM94,Kopā!$A$4:$Q$203,8,),"")</f>
        <v/>
      </c>
      <c r="AS94" s="80" t="str">
        <f>_xlfn.IFNA(VLOOKUP(AM94,Kopā!$A$4:$Q$203,9,),"")</f>
        <v/>
      </c>
      <c r="AT94" s="79" t="str">
        <f>_xlfn.IFNA(VLOOKUP(AM94,Kopā!$A$4:$Q$203,10,),"")</f>
        <v/>
      </c>
      <c r="AU94" s="80" t="str">
        <f>_xlfn.IFNA(VLOOKUP(AM94,Kopā!$A$4:$Q$203,11,),"")</f>
        <v/>
      </c>
      <c r="AV94" s="79" t="str">
        <f>_xlfn.IFNA(VLOOKUP(AM94,Kopā!$A$4:$Q$203,12,),"")</f>
        <v/>
      </c>
      <c r="AW94" s="80" t="str">
        <f>_xlfn.IFNA(VLOOKUP(AM94,Kopā!$A$4:$Q$203,13,),"")</f>
        <v/>
      </c>
      <c r="AX94" s="79" t="str">
        <f>_xlfn.IFNA(VLOOKUP(AM94,Kopā!$A$4:$Q$203,14,),"")</f>
        <v/>
      </c>
      <c r="AY94" s="80" t="str">
        <f>_xlfn.IFNA(VLOOKUP(AM94,Kopā!$A$4:$Q$203,15,),"")</f>
        <v/>
      </c>
      <c r="AZ94" s="26"/>
      <c r="BA94" s="26"/>
      <c r="BB94" s="26"/>
      <c r="BC94" s="26"/>
      <c r="BD94" s="26"/>
      <c r="BE94" s="26" t="e">
        <f>_xlfn.RANK.EQ(BB94,$BB$4:$BB$93,)+COUNTIF($BB$4:BB94,BB94)-1</f>
        <v>#N/A</v>
      </c>
    </row>
    <row r="95" spans="1:57" x14ac:dyDescent="0.25">
      <c r="A95" s="4"/>
      <c r="B95" s="4"/>
      <c r="C95" s="4"/>
      <c r="D95" s="4"/>
      <c r="E95" s="37"/>
      <c r="F95" s="37"/>
      <c r="G95" s="37"/>
      <c r="H95" s="37"/>
      <c r="I95" s="37"/>
      <c r="J95" s="37"/>
      <c r="K95" s="37"/>
      <c r="L95" s="37"/>
      <c r="M95" s="4"/>
      <c r="N95" s="4"/>
      <c r="O95" s="36"/>
      <c r="P95" s="4"/>
      <c r="Q95" s="4"/>
      <c r="AD95" s="26">
        <v>94</v>
      </c>
      <c r="AE95" s="26"/>
      <c r="AF95" s="26" t="str">
        <f>IF(Kopā!F95=$R$3,Kopā!A95,"")</f>
        <v/>
      </c>
      <c r="AG95" s="26" t="str">
        <f>_xlfn.IFNA(VLOOKUP(AF95,Kopā!$A$4:$G$203,7,),"")</f>
        <v/>
      </c>
      <c r="AH95" s="26" t="str">
        <f t="shared" si="24"/>
        <v/>
      </c>
      <c r="AI95" s="26" t="e" cm="1">
        <f t="array" ref="AI95">IFERROR(SMALL(IF((COUNTIF($AI$3:AI94, $AH$4:$AH$203)=0)*ISNUMBER($AH$4:$AH$203), $AH$4:$AH$203, "A"), 1),INDEX($AH$4:$AH$203, MATCH(SMALL(IF(ISTEXT($AH$4:$AH$203)*(COUNTIF(AI$3:$AI94,$AH$4:$AH$203)=0), COUNTIF($AH$4:$AH$203, "&lt;"&amp;$AH$4:$AH$203), ""),1),IF(ISTEXT($AH$4:$AH$203), COUNTIF($AH$4:$AH$203, "&lt;"&amp;$AH$4:$AH$203), ""), 0)))</f>
        <v>#NUM!</v>
      </c>
      <c r="AJ95" s="26"/>
      <c r="AK95" s="26"/>
      <c r="AL95" s="26" t="e">
        <f>#REF!</f>
        <v>#REF!</v>
      </c>
      <c r="AM95" s="26"/>
      <c r="AN95" s="26"/>
      <c r="AO95" s="26"/>
      <c r="AP95" s="26"/>
      <c r="AQ95" s="26"/>
      <c r="AR95" s="79" t="str">
        <f>_xlfn.IFNA(VLOOKUP(AM95,Kopā!$A$4:$Q$203,8,),"")</f>
        <v/>
      </c>
      <c r="AS95" s="80" t="str">
        <f>_xlfn.IFNA(VLOOKUP(AM95,Kopā!$A$4:$Q$203,9,),"")</f>
        <v/>
      </c>
      <c r="AT95" s="79" t="str">
        <f>_xlfn.IFNA(VLOOKUP(AM95,Kopā!$A$4:$Q$203,10,),"")</f>
        <v/>
      </c>
      <c r="AU95" s="80" t="str">
        <f>_xlfn.IFNA(VLOOKUP(AM95,Kopā!$A$4:$Q$203,11,),"")</f>
        <v/>
      </c>
      <c r="AV95" s="79" t="str">
        <f>_xlfn.IFNA(VLOOKUP(AM95,Kopā!$A$4:$Q$203,12,),"")</f>
        <v/>
      </c>
      <c r="AW95" s="80" t="str">
        <f>_xlfn.IFNA(VLOOKUP(AM95,Kopā!$A$4:$Q$203,13,),"")</f>
        <v/>
      </c>
      <c r="AX95" s="79" t="str">
        <f>_xlfn.IFNA(VLOOKUP(AM95,Kopā!$A$4:$Q$203,14,),"")</f>
        <v/>
      </c>
      <c r="AY95" s="80" t="str">
        <f>_xlfn.IFNA(VLOOKUP(AM95,Kopā!$A$4:$Q$203,15,),"")</f>
        <v/>
      </c>
      <c r="AZ95" s="26"/>
      <c r="BA95" s="26"/>
      <c r="BB95" s="26"/>
      <c r="BC95" s="26"/>
      <c r="BD95" s="26"/>
      <c r="BE95" s="26" t="e">
        <f>_xlfn.RANK.EQ(BB95,$BB$4:$BB$93,)+COUNTIF($BB$4:BB95,BB95)-1</f>
        <v>#N/A</v>
      </c>
    </row>
    <row r="96" spans="1:57" x14ac:dyDescent="0.25">
      <c r="A96" s="4"/>
      <c r="B96" s="4"/>
      <c r="C96" s="4"/>
      <c r="D96" s="4"/>
      <c r="E96" s="37"/>
      <c r="F96" s="37"/>
      <c r="G96" s="37"/>
      <c r="H96" s="37"/>
      <c r="I96" s="37"/>
      <c r="J96" s="37"/>
      <c r="K96" s="37"/>
      <c r="L96" s="37"/>
      <c r="M96" s="4"/>
      <c r="N96" s="4"/>
      <c r="O96" s="36"/>
      <c r="P96" s="4"/>
      <c r="Q96" s="4"/>
      <c r="AD96" s="26">
        <v>95</v>
      </c>
      <c r="AE96" s="26"/>
      <c r="AF96" s="26" t="str">
        <f>IF(Kopā!F96=$R$3,Kopā!A96,"")</f>
        <v/>
      </c>
      <c r="AG96" s="26" t="str">
        <f>_xlfn.IFNA(VLOOKUP(AF96,Kopā!$A$4:$G$203,7,),"")</f>
        <v/>
      </c>
      <c r="AH96" s="26" t="str">
        <f t="shared" si="24"/>
        <v/>
      </c>
      <c r="AI96" s="26" t="e" cm="1">
        <f t="array" ref="AI96">IFERROR(SMALL(IF((COUNTIF($AI$3:AI95, $AH$4:$AH$203)=0)*ISNUMBER($AH$4:$AH$203), $AH$4:$AH$203, "A"), 1),INDEX($AH$4:$AH$203, MATCH(SMALL(IF(ISTEXT($AH$4:$AH$203)*(COUNTIF(AI$3:$AI95,$AH$4:$AH$203)=0), COUNTIF($AH$4:$AH$203, "&lt;"&amp;$AH$4:$AH$203), ""),1),IF(ISTEXT($AH$4:$AH$203), COUNTIF($AH$4:$AH$203, "&lt;"&amp;$AH$4:$AH$203), ""), 0)))</f>
        <v>#NUM!</v>
      </c>
      <c r="AJ96" s="26"/>
      <c r="AK96" s="26"/>
      <c r="AL96" s="26" t="e">
        <f>#REF!</f>
        <v>#REF!</v>
      </c>
      <c r="AM96" s="26"/>
      <c r="AN96" s="26"/>
      <c r="AO96" s="26"/>
      <c r="AP96" s="26"/>
      <c r="AQ96" s="26"/>
      <c r="AR96" s="79" t="str">
        <f>_xlfn.IFNA(VLOOKUP(AM96,Kopā!$A$4:$Q$203,8,),"")</f>
        <v/>
      </c>
      <c r="AS96" s="80" t="str">
        <f>_xlfn.IFNA(VLOOKUP(AM96,Kopā!$A$4:$Q$203,9,),"")</f>
        <v/>
      </c>
      <c r="AT96" s="79" t="str">
        <f>_xlfn.IFNA(VLOOKUP(AM96,Kopā!$A$4:$Q$203,10,),"")</f>
        <v/>
      </c>
      <c r="AU96" s="80" t="str">
        <f>_xlfn.IFNA(VLOOKUP(AM96,Kopā!$A$4:$Q$203,11,),"")</f>
        <v/>
      </c>
      <c r="AV96" s="79" t="str">
        <f>_xlfn.IFNA(VLOOKUP(AM96,Kopā!$A$4:$Q$203,12,),"")</f>
        <v/>
      </c>
      <c r="AW96" s="80" t="str">
        <f>_xlfn.IFNA(VLOOKUP(AM96,Kopā!$A$4:$Q$203,13,),"")</f>
        <v/>
      </c>
      <c r="AX96" s="79" t="str">
        <f>_xlfn.IFNA(VLOOKUP(AM96,Kopā!$A$4:$Q$203,14,),"")</f>
        <v/>
      </c>
      <c r="AY96" s="80" t="str">
        <f>_xlfn.IFNA(VLOOKUP(AM96,Kopā!$A$4:$Q$203,15,),"")</f>
        <v/>
      </c>
      <c r="AZ96" s="26"/>
      <c r="BA96" s="26"/>
      <c r="BB96" s="26"/>
      <c r="BC96" s="26"/>
      <c r="BD96" s="26"/>
      <c r="BE96" s="26" t="e">
        <f>_xlfn.RANK.EQ(BB96,$BB$4:$BB$93,)+COUNTIF($BB$4:BB96,BB96)-1</f>
        <v>#N/A</v>
      </c>
    </row>
    <row r="97" spans="1:57" x14ac:dyDescent="0.25">
      <c r="A97" s="4"/>
      <c r="B97" s="4"/>
      <c r="C97" s="4"/>
      <c r="D97" s="4"/>
      <c r="E97" s="37"/>
      <c r="F97" s="37"/>
      <c r="G97" s="37"/>
      <c r="H97" s="37"/>
      <c r="I97" s="37"/>
      <c r="J97" s="37"/>
      <c r="K97" s="37"/>
      <c r="L97" s="37"/>
      <c r="M97" s="4"/>
      <c r="N97" s="4"/>
      <c r="O97" s="36"/>
      <c r="P97" s="4"/>
      <c r="Q97" s="4"/>
      <c r="AD97" s="26">
        <v>96</v>
      </c>
      <c r="AE97" s="26"/>
      <c r="AF97" s="26" t="str">
        <f>IF(Kopā!F97=$R$3,Kopā!A97,"")</f>
        <v/>
      </c>
      <c r="AG97" s="26" t="str">
        <f>_xlfn.IFNA(VLOOKUP(AF97,Kopā!$A$4:$G$203,7,),"")</f>
        <v/>
      </c>
      <c r="AH97" s="26" t="str">
        <f t="shared" si="24"/>
        <v/>
      </c>
      <c r="AI97" s="26" t="e" cm="1">
        <f t="array" ref="AI97">IFERROR(SMALL(IF((COUNTIF($AI$3:AI96, $AH$4:$AH$203)=0)*ISNUMBER($AH$4:$AH$203), $AH$4:$AH$203, "A"), 1),INDEX($AH$4:$AH$203, MATCH(SMALL(IF(ISTEXT($AH$4:$AH$203)*(COUNTIF(AI$3:$AI96,$AH$4:$AH$203)=0), COUNTIF($AH$4:$AH$203, "&lt;"&amp;$AH$4:$AH$203), ""),1),IF(ISTEXT($AH$4:$AH$203), COUNTIF($AH$4:$AH$203, "&lt;"&amp;$AH$4:$AH$203), ""), 0)))</f>
        <v>#NUM!</v>
      </c>
      <c r="AJ97" s="26"/>
      <c r="AK97" s="26"/>
      <c r="AL97" s="26" t="e">
        <f>#REF!</f>
        <v>#REF!</v>
      </c>
      <c r="AM97" s="26"/>
      <c r="AN97" s="26"/>
      <c r="AO97" s="26"/>
      <c r="AP97" s="26"/>
      <c r="AQ97" s="26"/>
      <c r="AR97" s="79" t="str">
        <f>_xlfn.IFNA(VLOOKUP(AM97,Kopā!$A$4:$Q$203,8,),"")</f>
        <v/>
      </c>
      <c r="AS97" s="80" t="str">
        <f>_xlfn.IFNA(VLOOKUP(AM97,Kopā!$A$4:$Q$203,9,),"")</f>
        <v/>
      </c>
      <c r="AT97" s="79" t="str">
        <f>_xlfn.IFNA(VLOOKUP(AM97,Kopā!$A$4:$Q$203,10,),"")</f>
        <v/>
      </c>
      <c r="AU97" s="80" t="str">
        <f>_xlfn.IFNA(VLOOKUP(AM97,Kopā!$A$4:$Q$203,11,),"")</f>
        <v/>
      </c>
      <c r="AV97" s="79" t="str">
        <f>_xlfn.IFNA(VLOOKUP(AM97,Kopā!$A$4:$Q$203,12,),"")</f>
        <v/>
      </c>
      <c r="AW97" s="80" t="str">
        <f>_xlfn.IFNA(VLOOKUP(AM97,Kopā!$A$4:$Q$203,13,),"")</f>
        <v/>
      </c>
      <c r="AX97" s="79" t="str">
        <f>_xlfn.IFNA(VLOOKUP(AM97,Kopā!$A$4:$Q$203,14,),"")</f>
        <v/>
      </c>
      <c r="AY97" s="80" t="str">
        <f>_xlfn.IFNA(VLOOKUP(AM97,Kopā!$A$4:$Q$203,15,),"")</f>
        <v/>
      </c>
      <c r="AZ97" s="26"/>
      <c r="BA97" s="26"/>
      <c r="BB97" s="26"/>
      <c r="BC97" s="26"/>
      <c r="BD97" s="26"/>
      <c r="BE97" s="26" t="e">
        <f>_xlfn.RANK.EQ(BB97,$BB$4:$BB$93,)+COUNTIF($BB$4:BB97,BB97)-1</f>
        <v>#N/A</v>
      </c>
    </row>
    <row r="98" spans="1:57" x14ac:dyDescent="0.25">
      <c r="A98" s="4"/>
      <c r="B98" s="4"/>
      <c r="C98" s="4"/>
      <c r="D98" s="4"/>
      <c r="E98" s="37"/>
      <c r="F98" s="37"/>
      <c r="G98" s="37"/>
      <c r="H98" s="37"/>
      <c r="I98" s="37"/>
      <c r="J98" s="37"/>
      <c r="K98" s="37"/>
      <c r="L98" s="37"/>
      <c r="M98" s="4"/>
      <c r="N98" s="4"/>
      <c r="O98" s="36"/>
      <c r="P98" s="4"/>
      <c r="Q98" s="4"/>
      <c r="AD98" s="26">
        <v>97</v>
      </c>
      <c r="AE98" s="26"/>
      <c r="AF98" s="26">
        <f>IF(Kopā!F98=$R$3,Kopā!A98,"")</f>
        <v>95</v>
      </c>
      <c r="AG98" s="26" t="str">
        <f>_xlfn.IFNA(VLOOKUP(AF98,Kopā!$A$4:$G$203,7,),"")</f>
        <v>Hm</v>
      </c>
      <c r="AH98" s="26" t="str">
        <f t="shared" si="24"/>
        <v/>
      </c>
      <c r="AI98" s="26" t="e" cm="1">
        <f t="array" ref="AI98">IFERROR(SMALL(IF((COUNTIF($AI$3:AI97, $AH$4:$AH$203)=0)*ISNUMBER($AH$4:$AH$203), $AH$4:$AH$203, "A"), 1),INDEX($AH$4:$AH$203, MATCH(SMALL(IF(ISTEXT($AH$4:$AH$203)*(COUNTIF(AI$3:$AI97,$AH$4:$AH$203)=0), COUNTIF($AH$4:$AH$203, "&lt;"&amp;$AH$4:$AH$203), ""),1),IF(ISTEXT($AH$4:$AH$203), COUNTIF($AH$4:$AH$203, "&lt;"&amp;$AH$4:$AH$203), ""), 0)))</f>
        <v>#NUM!</v>
      </c>
      <c r="AJ98" s="26"/>
      <c r="AK98" s="26"/>
      <c r="AL98" s="26" t="e">
        <f>#REF!</f>
        <v>#REF!</v>
      </c>
      <c r="AM98" s="26"/>
      <c r="AN98" s="26"/>
      <c r="AO98" s="26"/>
      <c r="AP98" s="26"/>
      <c r="AQ98" s="26"/>
      <c r="AR98" s="79" t="str">
        <f>_xlfn.IFNA(VLOOKUP(AM98,Kopā!$A$4:$Q$203,8,),"")</f>
        <v/>
      </c>
      <c r="AS98" s="80" t="str">
        <f>_xlfn.IFNA(VLOOKUP(AM98,Kopā!$A$4:$Q$203,9,),"")</f>
        <v/>
      </c>
      <c r="AT98" s="79" t="str">
        <f>_xlfn.IFNA(VLOOKUP(AM98,Kopā!$A$4:$Q$203,10,),"")</f>
        <v/>
      </c>
      <c r="AU98" s="80" t="str">
        <f>_xlfn.IFNA(VLOOKUP(AM98,Kopā!$A$4:$Q$203,11,),"")</f>
        <v/>
      </c>
      <c r="AV98" s="79" t="str">
        <f>_xlfn.IFNA(VLOOKUP(AM98,Kopā!$A$4:$Q$203,12,),"")</f>
        <v/>
      </c>
      <c r="AW98" s="80" t="str">
        <f>_xlfn.IFNA(VLOOKUP(AM98,Kopā!$A$4:$Q$203,13,),"")</f>
        <v/>
      </c>
      <c r="AX98" s="79" t="str">
        <f>_xlfn.IFNA(VLOOKUP(AM98,Kopā!$A$4:$Q$203,14,),"")</f>
        <v/>
      </c>
      <c r="AY98" s="80" t="str">
        <f>_xlfn.IFNA(VLOOKUP(AM98,Kopā!$A$4:$Q$203,15,),"")</f>
        <v/>
      </c>
      <c r="AZ98" s="26"/>
      <c r="BA98" s="26"/>
      <c r="BB98" s="26"/>
      <c r="BC98" s="26"/>
      <c r="BD98" s="26"/>
      <c r="BE98" s="26" t="e">
        <f>_xlfn.RANK.EQ(BB98,$BB$4:$BB$93,)+COUNTIF($BB$4:BB98,BB98)-1</f>
        <v>#N/A</v>
      </c>
    </row>
    <row r="99" spans="1:57" x14ac:dyDescent="0.25">
      <c r="A99" s="4"/>
      <c r="B99" s="4"/>
      <c r="C99" s="4"/>
      <c r="D99" s="4"/>
      <c r="E99" s="37"/>
      <c r="F99" s="37"/>
      <c r="G99" s="37"/>
      <c r="H99" s="37"/>
      <c r="I99" s="37"/>
      <c r="J99" s="37"/>
      <c r="K99" s="37"/>
      <c r="L99" s="37"/>
      <c r="M99" s="4"/>
      <c r="N99" s="4"/>
      <c r="O99" s="36"/>
      <c r="P99" s="4"/>
      <c r="Q99" s="4"/>
      <c r="AD99" s="26">
        <v>98</v>
      </c>
      <c r="AE99" s="26"/>
      <c r="AF99" s="26" t="str">
        <f>IF(Kopā!F99=$R$3,Kopā!A99,"")</f>
        <v/>
      </c>
      <c r="AG99" s="26" t="str">
        <f>_xlfn.IFNA(VLOOKUP(AF99,Kopā!$A$4:$G$203,7,),"")</f>
        <v/>
      </c>
      <c r="AH99" s="26" t="str">
        <f t="shared" si="24"/>
        <v/>
      </c>
      <c r="AI99" s="26" t="e" cm="1">
        <f t="array" ref="AI99">IFERROR(SMALL(IF((COUNTIF($AI$3:AI98, $AH$4:$AH$203)=0)*ISNUMBER($AH$4:$AH$203), $AH$4:$AH$203, "A"), 1),INDEX($AH$4:$AH$203, MATCH(SMALL(IF(ISTEXT($AH$4:$AH$203)*(COUNTIF(AI$3:$AI98,$AH$4:$AH$203)=0), COUNTIF($AH$4:$AH$203, "&lt;"&amp;$AH$4:$AH$203), ""),1),IF(ISTEXT($AH$4:$AH$203), COUNTIF($AH$4:$AH$203, "&lt;"&amp;$AH$4:$AH$203), ""), 0)))</f>
        <v>#NUM!</v>
      </c>
      <c r="AJ99" s="26"/>
      <c r="AK99" s="26"/>
      <c r="AL99" s="26" t="e">
        <f>#REF!</f>
        <v>#REF!</v>
      </c>
      <c r="AM99" s="26"/>
      <c r="AN99" s="26"/>
      <c r="AO99" s="26"/>
      <c r="AP99" s="26"/>
      <c r="AQ99" s="26"/>
      <c r="AR99" s="79" t="str">
        <f>_xlfn.IFNA(VLOOKUP(AM99,Kopā!$A$4:$Q$203,8,),"")</f>
        <v/>
      </c>
      <c r="AS99" s="80" t="str">
        <f>_xlfn.IFNA(VLOOKUP(AM99,Kopā!$A$4:$Q$203,9,),"")</f>
        <v/>
      </c>
      <c r="AT99" s="79" t="str">
        <f>_xlfn.IFNA(VLOOKUP(AM99,Kopā!$A$4:$Q$203,10,),"")</f>
        <v/>
      </c>
      <c r="AU99" s="80" t="str">
        <f>_xlfn.IFNA(VLOOKUP(AM99,Kopā!$A$4:$Q$203,11,),"")</f>
        <v/>
      </c>
      <c r="AV99" s="79" t="str">
        <f>_xlfn.IFNA(VLOOKUP(AM99,Kopā!$A$4:$Q$203,12,),"")</f>
        <v/>
      </c>
      <c r="AW99" s="80" t="str">
        <f>_xlfn.IFNA(VLOOKUP(AM99,Kopā!$A$4:$Q$203,13,),"")</f>
        <v/>
      </c>
      <c r="AX99" s="79" t="str">
        <f>_xlfn.IFNA(VLOOKUP(AM99,Kopā!$A$4:$Q$203,14,),"")</f>
        <v/>
      </c>
      <c r="AY99" s="80" t="str">
        <f>_xlfn.IFNA(VLOOKUP(AM99,Kopā!$A$4:$Q$203,15,),"")</f>
        <v/>
      </c>
      <c r="AZ99" s="26"/>
      <c r="BA99" s="26"/>
      <c r="BB99" s="26"/>
      <c r="BC99" s="26"/>
      <c r="BD99" s="26"/>
      <c r="BE99" s="26" t="e">
        <f>_xlfn.RANK.EQ(BB99,$BB$4:$BB$93,)+COUNTIF($BB$4:BB99,BB99)-1</f>
        <v>#N/A</v>
      </c>
    </row>
    <row r="100" spans="1:57" x14ac:dyDescent="0.25">
      <c r="A100" s="4"/>
      <c r="B100" s="4"/>
      <c r="C100" s="4"/>
      <c r="D100" s="4"/>
      <c r="E100" s="37"/>
      <c r="F100" s="37"/>
      <c r="G100" s="37"/>
      <c r="H100" s="37"/>
      <c r="I100" s="37"/>
      <c r="J100" s="37"/>
      <c r="K100" s="37"/>
      <c r="L100" s="37"/>
      <c r="M100" s="4"/>
      <c r="N100" s="4"/>
      <c r="O100" s="36"/>
      <c r="P100" s="4"/>
      <c r="Q100" s="4"/>
      <c r="AD100" s="26">
        <v>99</v>
      </c>
      <c r="AE100" s="26"/>
      <c r="AF100" s="26" t="str">
        <f>IF(Kopā!F100=$R$3,Kopā!A100,"")</f>
        <v/>
      </c>
      <c r="AG100" s="26" t="str">
        <f>_xlfn.IFNA(VLOOKUP(AF100,Kopā!$A$4:$G$203,7,),"")</f>
        <v/>
      </c>
      <c r="AH100" s="26" t="str">
        <f t="shared" ref="AH100:AH131" si="44">IF(AG100=$S$3,AF100,"")</f>
        <v/>
      </c>
      <c r="AI100" s="26" t="e" cm="1">
        <f t="array" ref="AI100">IFERROR(SMALL(IF((COUNTIF($AI$3:AI99, $AH$4:$AH$203)=0)*ISNUMBER($AH$4:$AH$203), $AH$4:$AH$203, "A"), 1),INDEX($AH$4:$AH$203, MATCH(SMALL(IF(ISTEXT($AH$4:$AH$203)*(COUNTIF(AI$3:$AI99,$AH$4:$AH$203)=0), COUNTIF($AH$4:$AH$203, "&lt;"&amp;$AH$4:$AH$203), ""),1),IF(ISTEXT($AH$4:$AH$203), COUNTIF($AH$4:$AH$203, "&lt;"&amp;$AH$4:$AH$203), ""), 0)))</f>
        <v>#NUM!</v>
      </c>
      <c r="AJ100" s="26"/>
      <c r="AK100" s="26"/>
      <c r="AL100" s="26" t="e">
        <f>#REF!</f>
        <v>#REF!</v>
      </c>
      <c r="AM100" s="26"/>
      <c r="AN100" s="26"/>
      <c r="AO100" s="26"/>
      <c r="AP100" s="26"/>
      <c r="AQ100" s="26"/>
      <c r="AR100" s="79" t="str">
        <f>_xlfn.IFNA(VLOOKUP(AM100,Kopā!$A$4:$Q$203,8,),"")</f>
        <v/>
      </c>
      <c r="AS100" s="80" t="str">
        <f>_xlfn.IFNA(VLOOKUP(AM100,Kopā!$A$4:$Q$203,9,),"")</f>
        <v/>
      </c>
      <c r="AT100" s="79" t="str">
        <f>_xlfn.IFNA(VLOOKUP(AM100,Kopā!$A$4:$Q$203,10,),"")</f>
        <v/>
      </c>
      <c r="AU100" s="80" t="str">
        <f>_xlfn.IFNA(VLOOKUP(AM100,Kopā!$A$4:$Q$203,11,),"")</f>
        <v/>
      </c>
      <c r="AV100" s="79" t="str">
        <f>_xlfn.IFNA(VLOOKUP(AM100,Kopā!$A$4:$Q$203,12,),"")</f>
        <v/>
      </c>
      <c r="AW100" s="80" t="str">
        <f>_xlfn.IFNA(VLOOKUP(AM100,Kopā!$A$4:$Q$203,13,),"")</f>
        <v/>
      </c>
      <c r="AX100" s="79" t="str">
        <f>_xlfn.IFNA(VLOOKUP(AM100,Kopā!$A$4:$Q$203,14,),"")</f>
        <v/>
      </c>
      <c r="AY100" s="80" t="str">
        <f>_xlfn.IFNA(VLOOKUP(AM100,Kopā!$A$4:$Q$203,15,),"")</f>
        <v/>
      </c>
      <c r="AZ100" s="26"/>
      <c r="BA100" s="26"/>
      <c r="BB100" s="26"/>
      <c r="BC100" s="26"/>
      <c r="BD100" s="26"/>
      <c r="BE100" s="26" t="e">
        <f>_xlfn.RANK.EQ(BB100,$BB$4:$BB$93,)+COUNTIF($BB$4:BB100,BB100)-1</f>
        <v>#N/A</v>
      </c>
    </row>
    <row r="101" spans="1:57" x14ac:dyDescent="0.25">
      <c r="A101" s="4"/>
      <c r="B101" s="4"/>
      <c r="C101" s="4"/>
      <c r="D101" s="4"/>
      <c r="E101" s="37"/>
      <c r="F101" s="37"/>
      <c r="G101" s="37"/>
      <c r="H101" s="37"/>
      <c r="I101" s="37"/>
      <c r="J101" s="37"/>
      <c r="K101" s="37"/>
      <c r="L101" s="37"/>
      <c r="M101" s="4"/>
      <c r="N101" s="4"/>
      <c r="O101" s="36"/>
      <c r="P101" s="4"/>
      <c r="Q101" s="4"/>
      <c r="AD101" s="26">
        <v>100</v>
      </c>
      <c r="AE101" s="26"/>
      <c r="AF101" s="26" t="str">
        <f>IF(Kopā!F101=$R$3,Kopā!A101,"")</f>
        <v/>
      </c>
      <c r="AG101" s="26" t="str">
        <f>_xlfn.IFNA(VLOOKUP(AF101,Kopā!$A$4:$G$203,7,),"")</f>
        <v/>
      </c>
      <c r="AH101" s="26" t="str">
        <f t="shared" si="44"/>
        <v/>
      </c>
      <c r="AI101" s="26" t="e" cm="1">
        <f t="array" ref="AI101">IFERROR(SMALL(IF((COUNTIF($AI$3:AI100, $AH$4:$AH$203)=0)*ISNUMBER($AH$4:$AH$203), $AH$4:$AH$203, "A"), 1),INDEX($AH$4:$AH$203, MATCH(SMALL(IF(ISTEXT($AH$4:$AH$203)*(COUNTIF(AI$3:$AI100,$AH$4:$AH$203)=0), COUNTIF($AH$4:$AH$203, "&lt;"&amp;$AH$4:$AH$203), ""),1),IF(ISTEXT($AH$4:$AH$203), COUNTIF($AH$4:$AH$203, "&lt;"&amp;$AH$4:$AH$203), ""), 0)))</f>
        <v>#NUM!</v>
      </c>
      <c r="AJ101" s="26"/>
      <c r="AK101" s="26"/>
      <c r="AL101" s="26" t="e">
        <f>#REF!</f>
        <v>#REF!</v>
      </c>
      <c r="AM101" s="26"/>
      <c r="AN101" s="26"/>
      <c r="AO101" s="26"/>
      <c r="AP101" s="26"/>
      <c r="AQ101" s="26"/>
      <c r="AR101" s="79" t="str">
        <f>_xlfn.IFNA(VLOOKUP(AM101,Kopā!$A$4:$Q$203,8,),"")</f>
        <v/>
      </c>
      <c r="AS101" s="80" t="str">
        <f>_xlfn.IFNA(VLOOKUP(AM101,Kopā!$A$4:$Q$203,9,),"")</f>
        <v/>
      </c>
      <c r="AT101" s="79" t="str">
        <f>_xlfn.IFNA(VLOOKUP(AM101,Kopā!$A$4:$Q$203,10,),"")</f>
        <v/>
      </c>
      <c r="AU101" s="80" t="str">
        <f>_xlfn.IFNA(VLOOKUP(AM101,Kopā!$A$4:$Q$203,11,),"")</f>
        <v/>
      </c>
      <c r="AV101" s="79" t="str">
        <f>_xlfn.IFNA(VLOOKUP(AM101,Kopā!$A$4:$Q$203,12,),"")</f>
        <v/>
      </c>
      <c r="AW101" s="80" t="str">
        <f>_xlfn.IFNA(VLOOKUP(AM101,Kopā!$A$4:$Q$203,13,),"")</f>
        <v/>
      </c>
      <c r="AX101" s="79" t="str">
        <f>_xlfn.IFNA(VLOOKUP(AM101,Kopā!$A$4:$Q$203,14,),"")</f>
        <v/>
      </c>
      <c r="AY101" s="80" t="str">
        <f>_xlfn.IFNA(VLOOKUP(AM101,Kopā!$A$4:$Q$203,15,),"")</f>
        <v/>
      </c>
      <c r="AZ101" s="26"/>
      <c r="BA101" s="26"/>
      <c r="BB101" s="26"/>
      <c r="BC101" s="26"/>
      <c r="BD101" s="26"/>
      <c r="BE101" s="26" t="e">
        <f>_xlfn.RANK.EQ(BB101,$BB$4:$BB$93,)+COUNTIF($BB$4:BB101,BB101)-1</f>
        <v>#N/A</v>
      </c>
    </row>
    <row r="102" spans="1:57" x14ac:dyDescent="0.25">
      <c r="A102" s="4"/>
      <c r="B102" s="4"/>
      <c r="C102" s="4"/>
      <c r="D102" s="4"/>
      <c r="E102" s="37"/>
      <c r="F102" s="37"/>
      <c r="G102" s="37"/>
      <c r="H102" s="37"/>
      <c r="I102" s="37"/>
      <c r="J102" s="37"/>
      <c r="K102" s="37"/>
      <c r="L102" s="37"/>
      <c r="M102" s="4"/>
      <c r="N102" s="4"/>
      <c r="O102" s="36"/>
      <c r="P102" s="4"/>
      <c r="Q102" s="4"/>
      <c r="AD102" s="26">
        <v>101</v>
      </c>
      <c r="AE102" s="26"/>
      <c r="AF102" s="26" t="str">
        <f>IF(Kopā!F102=$R$3,Kopā!A102,"")</f>
        <v/>
      </c>
      <c r="AG102" s="26" t="str">
        <f>_xlfn.IFNA(VLOOKUP(AF102,Kopā!$A$4:$G$203,7,),"")</f>
        <v/>
      </c>
      <c r="AH102" s="26" t="str">
        <f t="shared" si="44"/>
        <v/>
      </c>
      <c r="AI102" s="26" t="e" cm="1">
        <f t="array" ref="AI102">IFERROR(SMALL(IF((COUNTIF($AI$3:AI101, $AH$4:$AH$203)=0)*ISNUMBER($AH$4:$AH$203), $AH$4:$AH$203, "A"), 1),INDEX($AH$4:$AH$203, MATCH(SMALL(IF(ISTEXT($AH$4:$AH$203)*(COUNTIF(AI$3:$AI101,$AH$4:$AH$203)=0), COUNTIF($AH$4:$AH$203, "&lt;"&amp;$AH$4:$AH$203), ""),1),IF(ISTEXT($AH$4:$AH$203), COUNTIF($AH$4:$AH$203, "&lt;"&amp;$AH$4:$AH$203), ""), 0)))</f>
        <v>#NUM!</v>
      </c>
      <c r="AJ102" s="26"/>
      <c r="AK102" s="26"/>
      <c r="AL102" s="26" t="e">
        <f>#REF!</f>
        <v>#REF!</v>
      </c>
      <c r="AM102" s="26"/>
      <c r="AN102" s="26"/>
      <c r="AO102" s="26"/>
      <c r="AP102" s="26"/>
      <c r="AQ102" s="26"/>
      <c r="AR102" s="79" t="str">
        <f>_xlfn.IFNA(VLOOKUP(AM102,Kopā!$A$4:$Q$203,8,),"")</f>
        <v/>
      </c>
      <c r="AS102" s="80" t="str">
        <f>_xlfn.IFNA(VLOOKUP(AM102,Kopā!$A$4:$Q$203,9,),"")</f>
        <v/>
      </c>
      <c r="AT102" s="79" t="str">
        <f>_xlfn.IFNA(VLOOKUP(AM102,Kopā!$A$4:$Q$203,10,),"")</f>
        <v/>
      </c>
      <c r="AU102" s="80" t="str">
        <f>_xlfn.IFNA(VLOOKUP(AM102,Kopā!$A$4:$Q$203,11,),"")</f>
        <v/>
      </c>
      <c r="AV102" s="79" t="str">
        <f>_xlfn.IFNA(VLOOKUP(AM102,Kopā!$A$4:$Q$203,12,),"")</f>
        <v/>
      </c>
      <c r="AW102" s="80" t="str">
        <f>_xlfn.IFNA(VLOOKUP(AM102,Kopā!$A$4:$Q$203,13,),"")</f>
        <v/>
      </c>
      <c r="AX102" s="79" t="str">
        <f>_xlfn.IFNA(VLOOKUP(AM102,Kopā!$A$4:$Q$203,14,),"")</f>
        <v/>
      </c>
      <c r="AY102" s="80" t="str">
        <f>_xlfn.IFNA(VLOOKUP(AM102,Kopā!$A$4:$Q$203,15,),"")</f>
        <v/>
      </c>
      <c r="AZ102" s="26"/>
      <c r="BA102" s="26"/>
      <c r="BB102" s="26"/>
      <c r="BC102" s="26"/>
      <c r="BD102" s="26"/>
      <c r="BE102" s="26" t="e">
        <f>_xlfn.RANK.EQ(BB102,$BB$4:$BB$93,)+COUNTIF($BB$4:BB102,BB102)-1</f>
        <v>#N/A</v>
      </c>
    </row>
    <row r="103" spans="1:57" x14ac:dyDescent="0.25">
      <c r="A103" s="4"/>
      <c r="B103" s="4"/>
      <c r="C103" s="4"/>
      <c r="D103" s="4"/>
      <c r="E103" s="37"/>
      <c r="F103" s="37"/>
      <c r="G103" s="37"/>
      <c r="H103" s="37"/>
      <c r="I103" s="37"/>
      <c r="J103" s="37"/>
      <c r="K103" s="37"/>
      <c r="L103" s="37"/>
      <c r="M103" s="4"/>
      <c r="N103" s="4"/>
      <c r="O103" s="36"/>
      <c r="P103" s="4"/>
      <c r="Q103" s="4"/>
      <c r="AD103" s="26">
        <v>102</v>
      </c>
      <c r="AE103" s="26"/>
      <c r="AF103" s="26" t="str">
        <f>IF(Kopā!F103=$R$3,Kopā!A103,"")</f>
        <v/>
      </c>
      <c r="AG103" s="26" t="str">
        <f>_xlfn.IFNA(VLOOKUP(AF103,Kopā!$A$4:$G$203,7,),"")</f>
        <v/>
      </c>
      <c r="AH103" s="26" t="str">
        <f t="shared" si="44"/>
        <v/>
      </c>
      <c r="AI103" s="26" t="e" cm="1">
        <f t="array" ref="AI103">IFERROR(SMALL(IF((COUNTIF($AI$3:AI102, $AH$4:$AH$203)=0)*ISNUMBER($AH$4:$AH$203), $AH$4:$AH$203, "A"), 1),INDEX($AH$4:$AH$203, MATCH(SMALL(IF(ISTEXT($AH$4:$AH$203)*(COUNTIF(AI$3:$AI102,$AH$4:$AH$203)=0), COUNTIF($AH$4:$AH$203, "&lt;"&amp;$AH$4:$AH$203), ""),1),IF(ISTEXT($AH$4:$AH$203), COUNTIF($AH$4:$AH$203, "&lt;"&amp;$AH$4:$AH$203), ""), 0)))</f>
        <v>#NUM!</v>
      </c>
      <c r="AJ103" s="26"/>
      <c r="AK103" s="26"/>
      <c r="AL103" s="26" t="e">
        <f>#REF!</f>
        <v>#REF!</v>
      </c>
      <c r="AM103" s="26"/>
      <c r="AN103" s="26"/>
      <c r="AO103" s="26"/>
      <c r="AP103" s="26"/>
      <c r="AQ103" s="26"/>
      <c r="AR103" s="79" t="str">
        <f>_xlfn.IFNA(VLOOKUP(AM103,Kopā!$A$4:$Q$203,8,),"")</f>
        <v/>
      </c>
      <c r="AS103" s="80" t="str">
        <f>_xlfn.IFNA(VLOOKUP(AM103,Kopā!$A$4:$Q$203,9,),"")</f>
        <v/>
      </c>
      <c r="AT103" s="79" t="str">
        <f>_xlfn.IFNA(VLOOKUP(AM103,Kopā!$A$4:$Q$203,10,),"")</f>
        <v/>
      </c>
      <c r="AU103" s="80" t="str">
        <f>_xlfn.IFNA(VLOOKUP(AM103,Kopā!$A$4:$Q$203,11,),"")</f>
        <v/>
      </c>
      <c r="AV103" s="79" t="str">
        <f>_xlfn.IFNA(VLOOKUP(AM103,Kopā!$A$4:$Q$203,12,),"")</f>
        <v/>
      </c>
      <c r="AW103" s="80" t="str">
        <f>_xlfn.IFNA(VLOOKUP(AM103,Kopā!$A$4:$Q$203,13,),"")</f>
        <v/>
      </c>
      <c r="AX103" s="79" t="str">
        <f>_xlfn.IFNA(VLOOKUP(AM103,Kopā!$A$4:$Q$203,14,),"")</f>
        <v/>
      </c>
      <c r="AY103" s="80" t="str">
        <f>_xlfn.IFNA(VLOOKUP(AM103,Kopā!$A$4:$Q$203,15,),"")</f>
        <v/>
      </c>
      <c r="AZ103" s="26"/>
      <c r="BA103" s="26"/>
      <c r="BB103" s="26"/>
      <c r="BC103" s="26"/>
      <c r="BD103" s="26"/>
      <c r="BE103" s="26" t="e">
        <f>_xlfn.RANK.EQ(BB103,$BB$4:$BB$93,)+COUNTIF($BB$4:BB103,BB103)-1</f>
        <v>#N/A</v>
      </c>
    </row>
    <row r="104" spans="1:57" x14ac:dyDescent="0.25">
      <c r="A104" s="4"/>
      <c r="B104" s="4"/>
      <c r="C104" s="4"/>
      <c r="D104" s="4"/>
      <c r="E104" s="37"/>
      <c r="F104" s="37"/>
      <c r="G104" s="37"/>
      <c r="H104" s="37"/>
      <c r="I104" s="37"/>
      <c r="J104" s="37"/>
      <c r="K104" s="37"/>
      <c r="L104" s="37"/>
      <c r="M104" s="4"/>
      <c r="N104" s="4"/>
      <c r="O104" s="36"/>
      <c r="P104" s="4"/>
      <c r="Q104" s="4"/>
      <c r="AD104" s="26">
        <v>103</v>
      </c>
      <c r="AE104" s="26"/>
      <c r="AF104" s="26" t="str">
        <f>IF(Kopā!F104=$R$3,Kopā!A104,"")</f>
        <v/>
      </c>
      <c r="AG104" s="26" t="str">
        <f>_xlfn.IFNA(VLOOKUP(AF104,Kopā!$A$4:$G$203,7,),"")</f>
        <v/>
      </c>
      <c r="AH104" s="26" t="str">
        <f t="shared" si="44"/>
        <v/>
      </c>
      <c r="AI104" s="26" t="e" cm="1">
        <f t="array" ref="AI104">IFERROR(SMALL(IF((COUNTIF($AI$3:AI103, $AH$4:$AH$203)=0)*ISNUMBER($AH$4:$AH$203), $AH$4:$AH$203, "A"), 1),INDEX($AH$4:$AH$203, MATCH(SMALL(IF(ISTEXT($AH$4:$AH$203)*(COUNTIF(AI$3:$AI103,$AH$4:$AH$203)=0), COUNTIF($AH$4:$AH$203, "&lt;"&amp;$AH$4:$AH$203), ""),1),IF(ISTEXT($AH$4:$AH$203), COUNTIF($AH$4:$AH$203, "&lt;"&amp;$AH$4:$AH$203), ""), 0)))</f>
        <v>#NUM!</v>
      </c>
      <c r="AJ104" s="26"/>
      <c r="AK104" s="26"/>
      <c r="AL104" s="26" t="e">
        <f>#REF!</f>
        <v>#REF!</v>
      </c>
      <c r="AM104" s="26"/>
      <c r="AN104" s="26"/>
      <c r="AO104" s="26"/>
      <c r="AP104" s="26"/>
      <c r="AQ104" s="26"/>
      <c r="AR104" s="79" t="str">
        <f>_xlfn.IFNA(VLOOKUP(AM104,Kopā!$A$4:$Q$203,8,),"")</f>
        <v/>
      </c>
      <c r="AS104" s="80" t="str">
        <f>_xlfn.IFNA(VLOOKUP(AM104,Kopā!$A$4:$Q$203,9,),"")</f>
        <v/>
      </c>
      <c r="AT104" s="79" t="str">
        <f>_xlfn.IFNA(VLOOKUP(AM104,Kopā!$A$4:$Q$203,10,),"")</f>
        <v/>
      </c>
      <c r="AU104" s="80" t="str">
        <f>_xlfn.IFNA(VLOOKUP(AM104,Kopā!$A$4:$Q$203,11,),"")</f>
        <v/>
      </c>
      <c r="AV104" s="79" t="str">
        <f>_xlfn.IFNA(VLOOKUP(AM104,Kopā!$A$4:$Q$203,12,),"")</f>
        <v/>
      </c>
      <c r="AW104" s="80" t="str">
        <f>_xlfn.IFNA(VLOOKUP(AM104,Kopā!$A$4:$Q$203,13,),"")</f>
        <v/>
      </c>
      <c r="AX104" s="79" t="str">
        <f>_xlfn.IFNA(VLOOKUP(AM104,Kopā!$A$4:$Q$203,14,),"")</f>
        <v/>
      </c>
      <c r="AY104" s="80" t="str">
        <f>_xlfn.IFNA(VLOOKUP(AM104,Kopā!$A$4:$Q$203,15,),"")</f>
        <v/>
      </c>
      <c r="AZ104" s="26"/>
      <c r="BA104" s="26"/>
      <c r="BB104" s="26"/>
      <c r="BC104" s="26"/>
      <c r="BD104" s="26"/>
      <c r="BE104" s="26" t="e">
        <f>_xlfn.RANK.EQ(BB104,$BB$4:$BB$93,)+COUNTIF($BB$4:BB104,BB104)-1</f>
        <v>#N/A</v>
      </c>
    </row>
    <row r="105" spans="1:57" x14ac:dyDescent="0.25">
      <c r="A105" s="4"/>
      <c r="B105" s="4"/>
      <c r="C105" s="4"/>
      <c r="D105" s="4"/>
      <c r="E105" s="37"/>
      <c r="F105" s="37"/>
      <c r="G105" s="37"/>
      <c r="H105" s="37"/>
      <c r="I105" s="37"/>
      <c r="J105" s="37"/>
      <c r="K105" s="37"/>
      <c r="L105" s="37"/>
      <c r="M105" s="4"/>
      <c r="N105" s="4"/>
      <c r="O105" s="36"/>
      <c r="P105" s="4"/>
      <c r="Q105" s="4"/>
      <c r="AD105" s="26">
        <v>104</v>
      </c>
      <c r="AE105" s="26"/>
      <c r="AF105" s="26" t="str">
        <f>IF(Kopā!F105=$R$3,Kopā!A105,"")</f>
        <v/>
      </c>
      <c r="AG105" s="26" t="str">
        <f>_xlfn.IFNA(VLOOKUP(AF105,Kopā!$A$4:$G$203,7,),"")</f>
        <v/>
      </c>
      <c r="AH105" s="26" t="str">
        <f t="shared" si="44"/>
        <v/>
      </c>
      <c r="AI105" s="26" t="e" cm="1">
        <f t="array" ref="AI105">IFERROR(SMALL(IF((COUNTIF($AI$3:AI104, $AH$4:$AH$203)=0)*ISNUMBER($AH$4:$AH$203), $AH$4:$AH$203, "A"), 1),INDEX($AH$4:$AH$203, MATCH(SMALL(IF(ISTEXT($AH$4:$AH$203)*(COUNTIF(AI$3:$AI104,$AH$4:$AH$203)=0), COUNTIF($AH$4:$AH$203, "&lt;"&amp;$AH$4:$AH$203), ""),1),IF(ISTEXT($AH$4:$AH$203), COUNTIF($AH$4:$AH$203, "&lt;"&amp;$AH$4:$AH$203), ""), 0)))</f>
        <v>#NUM!</v>
      </c>
      <c r="AJ105" s="26"/>
      <c r="AK105" s="26"/>
      <c r="AL105" s="26" t="e">
        <f>#REF!</f>
        <v>#REF!</v>
      </c>
      <c r="AM105" s="26"/>
      <c r="AN105" s="26"/>
      <c r="AO105" s="26"/>
      <c r="AP105" s="26"/>
      <c r="AQ105" s="26"/>
      <c r="AR105" s="79" t="str">
        <f>_xlfn.IFNA(VLOOKUP(AM105,Kopā!$A$4:$Q$203,8,),"")</f>
        <v/>
      </c>
      <c r="AS105" s="80" t="str">
        <f>_xlfn.IFNA(VLOOKUP(AM105,Kopā!$A$4:$Q$203,9,),"")</f>
        <v/>
      </c>
      <c r="AT105" s="79" t="str">
        <f>_xlfn.IFNA(VLOOKUP(AM105,Kopā!$A$4:$Q$203,10,),"")</f>
        <v/>
      </c>
      <c r="AU105" s="80" t="str">
        <f>_xlfn.IFNA(VLOOKUP(AM105,Kopā!$A$4:$Q$203,11,),"")</f>
        <v/>
      </c>
      <c r="AV105" s="79" t="str">
        <f>_xlfn.IFNA(VLOOKUP(AM105,Kopā!$A$4:$Q$203,12,),"")</f>
        <v/>
      </c>
      <c r="AW105" s="80" t="str">
        <f>_xlfn.IFNA(VLOOKUP(AM105,Kopā!$A$4:$Q$203,13,),"")</f>
        <v/>
      </c>
      <c r="AX105" s="79" t="str">
        <f>_xlfn.IFNA(VLOOKUP(AM105,Kopā!$A$4:$Q$203,14,),"")</f>
        <v/>
      </c>
      <c r="AY105" s="80" t="str">
        <f>_xlfn.IFNA(VLOOKUP(AM105,Kopā!$A$4:$Q$203,15,),"")</f>
        <v/>
      </c>
      <c r="AZ105" s="26"/>
      <c r="BA105" s="26"/>
      <c r="BB105" s="26"/>
      <c r="BC105" s="26"/>
      <c r="BD105" s="26"/>
      <c r="BE105" s="26" t="e">
        <f>_xlfn.RANK.EQ(BB105,$BB$4:$BB$93,)+COUNTIF($BB$4:BB105,BB105)-1</f>
        <v>#N/A</v>
      </c>
    </row>
    <row r="106" spans="1:57" x14ac:dyDescent="0.25">
      <c r="A106" s="4"/>
      <c r="B106" s="4"/>
      <c r="C106" s="4"/>
      <c r="D106" s="4"/>
      <c r="E106" s="37"/>
      <c r="F106" s="37"/>
      <c r="G106" s="37"/>
      <c r="H106" s="37"/>
      <c r="I106" s="37"/>
      <c r="J106" s="37"/>
      <c r="K106" s="37"/>
      <c r="L106" s="37"/>
      <c r="M106" s="4"/>
      <c r="N106" s="4"/>
      <c r="O106" s="36"/>
      <c r="P106" s="4"/>
      <c r="Q106" s="4"/>
      <c r="AD106" s="26">
        <v>105</v>
      </c>
      <c r="AE106" s="26"/>
      <c r="AF106" s="26" t="str">
        <f>IF(Kopā!F106=$R$3,Kopā!A106,"")</f>
        <v/>
      </c>
      <c r="AG106" s="26" t="str">
        <f>_xlfn.IFNA(VLOOKUP(AF106,Kopā!$A$4:$G$203,7,),"")</f>
        <v/>
      </c>
      <c r="AH106" s="26" t="str">
        <f t="shared" si="44"/>
        <v/>
      </c>
      <c r="AI106" s="26" t="e" cm="1">
        <f t="array" ref="AI106">IFERROR(SMALL(IF((COUNTIF($AI$3:AI105, $AH$4:$AH$203)=0)*ISNUMBER($AH$4:$AH$203), $AH$4:$AH$203, "A"), 1),INDEX($AH$4:$AH$203, MATCH(SMALL(IF(ISTEXT($AH$4:$AH$203)*(COUNTIF(AI$3:$AI105,$AH$4:$AH$203)=0), COUNTIF($AH$4:$AH$203, "&lt;"&amp;$AH$4:$AH$203), ""),1),IF(ISTEXT($AH$4:$AH$203), COUNTIF($AH$4:$AH$203, "&lt;"&amp;$AH$4:$AH$203), ""), 0)))</f>
        <v>#NUM!</v>
      </c>
      <c r="AJ106" s="26"/>
      <c r="AK106" s="26"/>
      <c r="AL106" s="26" t="e">
        <f>#REF!</f>
        <v>#REF!</v>
      </c>
      <c r="AM106" s="26"/>
      <c r="AN106" s="26"/>
      <c r="AO106" s="26"/>
      <c r="AP106" s="26"/>
      <c r="AQ106" s="26"/>
      <c r="AR106" s="79" t="str">
        <f>_xlfn.IFNA(VLOOKUP(AM106,Kopā!$A$4:$Q$203,8,),"")</f>
        <v/>
      </c>
      <c r="AS106" s="80" t="str">
        <f>_xlfn.IFNA(VLOOKUP(AM106,Kopā!$A$4:$Q$203,9,),"")</f>
        <v/>
      </c>
      <c r="AT106" s="79" t="str">
        <f>_xlfn.IFNA(VLOOKUP(AM106,Kopā!$A$4:$Q$203,10,),"")</f>
        <v/>
      </c>
      <c r="AU106" s="80" t="str">
        <f>_xlfn.IFNA(VLOOKUP(AM106,Kopā!$A$4:$Q$203,11,),"")</f>
        <v/>
      </c>
      <c r="AV106" s="79" t="str">
        <f>_xlfn.IFNA(VLOOKUP(AM106,Kopā!$A$4:$Q$203,12,),"")</f>
        <v/>
      </c>
      <c r="AW106" s="80" t="str">
        <f>_xlfn.IFNA(VLOOKUP(AM106,Kopā!$A$4:$Q$203,13,),"")</f>
        <v/>
      </c>
      <c r="AX106" s="79" t="str">
        <f>_xlfn.IFNA(VLOOKUP(AM106,Kopā!$A$4:$Q$203,14,),"")</f>
        <v/>
      </c>
      <c r="AY106" s="80" t="str">
        <f>_xlfn.IFNA(VLOOKUP(AM106,Kopā!$A$4:$Q$203,15,),"")</f>
        <v/>
      </c>
      <c r="AZ106" s="26"/>
      <c r="BA106" s="26"/>
      <c r="BB106" s="26"/>
      <c r="BC106" s="26"/>
      <c r="BD106" s="26"/>
      <c r="BE106" s="26" t="e">
        <f>_xlfn.RANK.EQ(BB106,$BB$4:$BB$93,)+COUNTIF($BB$4:BB106,BB106)-1</f>
        <v>#N/A</v>
      </c>
    </row>
    <row r="107" spans="1:57" x14ac:dyDescent="0.25">
      <c r="A107" s="4"/>
      <c r="B107" s="4"/>
      <c r="C107" s="4"/>
      <c r="D107" s="4"/>
      <c r="E107" s="37"/>
      <c r="F107" s="37"/>
      <c r="G107" s="37"/>
      <c r="H107" s="37"/>
      <c r="I107" s="37"/>
      <c r="J107" s="37"/>
      <c r="K107" s="37"/>
      <c r="L107" s="37"/>
      <c r="M107" s="4"/>
      <c r="N107" s="4"/>
      <c r="O107" s="36"/>
      <c r="P107" s="4"/>
      <c r="Q107" s="4"/>
      <c r="AD107" s="26">
        <v>106</v>
      </c>
      <c r="AE107" s="26"/>
      <c r="AF107" s="26" t="str">
        <f>IF(Kopā!F107=$R$3,Kopā!A107,"")</f>
        <v/>
      </c>
      <c r="AG107" s="26" t="str">
        <f>_xlfn.IFNA(VLOOKUP(AF107,Kopā!$A$4:$G$203,7,),"")</f>
        <v/>
      </c>
      <c r="AH107" s="26" t="str">
        <f t="shared" si="44"/>
        <v/>
      </c>
      <c r="AI107" s="26" t="e" cm="1">
        <f t="array" ref="AI107">IFERROR(SMALL(IF((COUNTIF($AI$3:AI106, $AH$4:$AH$203)=0)*ISNUMBER($AH$4:$AH$203), $AH$4:$AH$203, "A"), 1),INDEX($AH$4:$AH$203, MATCH(SMALL(IF(ISTEXT($AH$4:$AH$203)*(COUNTIF(AI$3:$AI106,$AH$4:$AH$203)=0), COUNTIF($AH$4:$AH$203, "&lt;"&amp;$AH$4:$AH$203), ""),1),IF(ISTEXT($AH$4:$AH$203), COUNTIF($AH$4:$AH$203, "&lt;"&amp;$AH$4:$AH$203), ""), 0)))</f>
        <v>#NUM!</v>
      </c>
      <c r="AJ107" s="26"/>
      <c r="AK107" s="26"/>
      <c r="AL107" s="26" t="e">
        <f>#REF!</f>
        <v>#REF!</v>
      </c>
      <c r="AM107" s="26"/>
      <c r="AN107" s="26"/>
      <c r="AO107" s="26"/>
      <c r="AP107" s="26"/>
      <c r="AQ107" s="26"/>
      <c r="AR107" s="79" t="str">
        <f>_xlfn.IFNA(VLOOKUP(AM107,Kopā!$A$4:$Q$203,8,),"")</f>
        <v/>
      </c>
      <c r="AS107" s="80" t="str">
        <f>_xlfn.IFNA(VLOOKUP(AM107,Kopā!$A$4:$Q$203,9,),"")</f>
        <v/>
      </c>
      <c r="AT107" s="79" t="str">
        <f>_xlfn.IFNA(VLOOKUP(AM107,Kopā!$A$4:$Q$203,10,),"")</f>
        <v/>
      </c>
      <c r="AU107" s="80" t="str">
        <f>_xlfn.IFNA(VLOOKUP(AM107,Kopā!$A$4:$Q$203,11,),"")</f>
        <v/>
      </c>
      <c r="AV107" s="79" t="str">
        <f>_xlfn.IFNA(VLOOKUP(AM107,Kopā!$A$4:$Q$203,12,),"")</f>
        <v/>
      </c>
      <c r="AW107" s="80" t="str">
        <f>_xlfn.IFNA(VLOOKUP(AM107,Kopā!$A$4:$Q$203,13,),"")</f>
        <v/>
      </c>
      <c r="AX107" s="79" t="str">
        <f>_xlfn.IFNA(VLOOKUP(AM107,Kopā!$A$4:$Q$203,14,),"")</f>
        <v/>
      </c>
      <c r="AY107" s="80" t="str">
        <f>_xlfn.IFNA(VLOOKUP(AM107,Kopā!$A$4:$Q$203,15,),"")</f>
        <v/>
      </c>
      <c r="AZ107" s="26"/>
      <c r="BA107" s="26"/>
      <c r="BB107" s="26"/>
      <c r="BC107" s="26"/>
      <c r="BD107" s="26"/>
      <c r="BE107" s="26" t="e">
        <f>_xlfn.RANK.EQ(BB107,$BB$4:$BB$93,)+COUNTIF($BB$4:BB107,BB107)-1</f>
        <v>#N/A</v>
      </c>
    </row>
    <row r="108" spans="1:57" x14ac:dyDescent="0.25">
      <c r="A108" s="4"/>
      <c r="B108" s="4"/>
      <c r="C108" s="4"/>
      <c r="D108" s="4"/>
      <c r="E108" s="37"/>
      <c r="F108" s="37"/>
      <c r="G108" s="37"/>
      <c r="H108" s="37"/>
      <c r="I108" s="37"/>
      <c r="J108" s="37"/>
      <c r="K108" s="37"/>
      <c r="L108" s="37"/>
      <c r="M108" s="4"/>
      <c r="N108" s="4"/>
      <c r="O108" s="36"/>
      <c r="P108" s="4"/>
      <c r="Q108" s="4"/>
      <c r="AD108" s="26">
        <v>107</v>
      </c>
      <c r="AE108" s="26"/>
      <c r="AF108" s="26" t="str">
        <f>IF(Kopā!F108=$R$3,Kopā!A108,"")</f>
        <v/>
      </c>
      <c r="AG108" s="26" t="str">
        <f>_xlfn.IFNA(VLOOKUP(AF108,Kopā!$A$4:$G$203,7,),"")</f>
        <v/>
      </c>
      <c r="AH108" s="26" t="str">
        <f t="shared" si="44"/>
        <v/>
      </c>
      <c r="AI108" s="26" t="e" cm="1">
        <f t="array" ref="AI108">IFERROR(SMALL(IF((COUNTIF($AI$3:AI107, $AH$4:$AH$203)=0)*ISNUMBER($AH$4:$AH$203), $AH$4:$AH$203, "A"), 1),INDEX($AH$4:$AH$203, MATCH(SMALL(IF(ISTEXT($AH$4:$AH$203)*(COUNTIF(AI$3:$AI107,$AH$4:$AH$203)=0), COUNTIF($AH$4:$AH$203, "&lt;"&amp;$AH$4:$AH$203), ""),1),IF(ISTEXT($AH$4:$AH$203), COUNTIF($AH$4:$AH$203, "&lt;"&amp;$AH$4:$AH$203), ""), 0)))</f>
        <v>#NUM!</v>
      </c>
      <c r="AJ108" s="26"/>
      <c r="AK108" s="26"/>
      <c r="AL108" s="26" t="e">
        <f>#REF!</f>
        <v>#REF!</v>
      </c>
      <c r="AM108" s="26"/>
      <c r="AN108" s="26"/>
      <c r="AO108" s="26"/>
      <c r="AP108" s="26"/>
      <c r="AQ108" s="26"/>
      <c r="AR108" s="79" t="str">
        <f>_xlfn.IFNA(VLOOKUP(AM108,Kopā!$A$4:$Q$203,8,),"")</f>
        <v/>
      </c>
      <c r="AS108" s="80" t="str">
        <f>_xlfn.IFNA(VLOOKUP(AM108,Kopā!$A$4:$Q$203,9,),"")</f>
        <v/>
      </c>
      <c r="AT108" s="79" t="str">
        <f>_xlfn.IFNA(VLOOKUP(AM108,Kopā!$A$4:$Q$203,10,),"")</f>
        <v/>
      </c>
      <c r="AU108" s="80" t="str">
        <f>_xlfn.IFNA(VLOOKUP(AM108,Kopā!$A$4:$Q$203,11,),"")</f>
        <v/>
      </c>
      <c r="AV108" s="79" t="str">
        <f>_xlfn.IFNA(VLOOKUP(AM108,Kopā!$A$4:$Q$203,12,),"")</f>
        <v/>
      </c>
      <c r="AW108" s="80" t="str">
        <f>_xlfn.IFNA(VLOOKUP(AM108,Kopā!$A$4:$Q$203,13,),"")</f>
        <v/>
      </c>
      <c r="AX108" s="79" t="str">
        <f>_xlfn.IFNA(VLOOKUP(AM108,Kopā!$A$4:$Q$203,14,),"")</f>
        <v/>
      </c>
      <c r="AY108" s="80" t="str">
        <f>_xlfn.IFNA(VLOOKUP(AM108,Kopā!$A$4:$Q$203,15,),"")</f>
        <v/>
      </c>
      <c r="AZ108" s="26"/>
      <c r="BA108" s="26"/>
      <c r="BB108" s="26"/>
      <c r="BC108" s="26"/>
      <c r="BD108" s="26"/>
      <c r="BE108" s="26" t="e">
        <f>_xlfn.RANK.EQ(BB108,$BB$4:$BB$93,)+COUNTIF($BB$4:BB108,BB108)-1</f>
        <v>#N/A</v>
      </c>
    </row>
    <row r="109" spans="1:57" x14ac:dyDescent="0.25">
      <c r="A109" s="4"/>
      <c r="B109" s="4"/>
      <c r="C109" s="4"/>
      <c r="D109" s="4"/>
      <c r="E109" s="37"/>
      <c r="F109" s="37"/>
      <c r="G109" s="37"/>
      <c r="H109" s="37"/>
      <c r="I109" s="37"/>
      <c r="J109" s="37"/>
      <c r="K109" s="37"/>
      <c r="L109" s="37"/>
      <c r="M109" s="4"/>
      <c r="N109" s="4"/>
      <c r="O109" s="36"/>
      <c r="P109" s="4"/>
      <c r="Q109" s="4"/>
      <c r="AD109" s="26">
        <v>108</v>
      </c>
      <c r="AE109" s="26"/>
      <c r="AF109" s="26" t="str">
        <f>IF(Kopā!F109=$R$3,Kopā!A109,"")</f>
        <v/>
      </c>
      <c r="AG109" s="26" t="str">
        <f>_xlfn.IFNA(VLOOKUP(AF109,Kopā!$A$4:$G$203,7,),"")</f>
        <v/>
      </c>
      <c r="AH109" s="26" t="str">
        <f t="shared" si="44"/>
        <v/>
      </c>
      <c r="AI109" s="26" t="e" cm="1">
        <f t="array" ref="AI109">IFERROR(SMALL(IF((COUNTIF($AI$3:AI108, $AH$4:$AH$203)=0)*ISNUMBER($AH$4:$AH$203), $AH$4:$AH$203, "A"), 1),INDEX($AH$4:$AH$203, MATCH(SMALL(IF(ISTEXT($AH$4:$AH$203)*(COUNTIF(AI$3:$AI108,$AH$4:$AH$203)=0), COUNTIF($AH$4:$AH$203, "&lt;"&amp;$AH$4:$AH$203), ""),1),IF(ISTEXT($AH$4:$AH$203), COUNTIF($AH$4:$AH$203, "&lt;"&amp;$AH$4:$AH$203), ""), 0)))</f>
        <v>#NUM!</v>
      </c>
      <c r="AJ109" s="26"/>
      <c r="AK109" s="26"/>
      <c r="AL109" s="26" t="e">
        <f>#REF!</f>
        <v>#REF!</v>
      </c>
      <c r="AM109" s="26"/>
      <c r="AN109" s="26"/>
      <c r="AO109" s="26"/>
      <c r="AP109" s="26"/>
      <c r="AQ109" s="26"/>
      <c r="AR109" s="79" t="str">
        <f>_xlfn.IFNA(VLOOKUP(AM109,Kopā!$A$4:$Q$203,8,),"")</f>
        <v/>
      </c>
      <c r="AS109" s="80" t="str">
        <f>_xlfn.IFNA(VLOOKUP(AM109,Kopā!$A$4:$Q$203,9,),"")</f>
        <v/>
      </c>
      <c r="AT109" s="79" t="str">
        <f>_xlfn.IFNA(VLOOKUP(AM109,Kopā!$A$4:$Q$203,10,),"")</f>
        <v/>
      </c>
      <c r="AU109" s="80" t="str">
        <f>_xlfn.IFNA(VLOOKUP(AM109,Kopā!$A$4:$Q$203,11,),"")</f>
        <v/>
      </c>
      <c r="AV109" s="79" t="str">
        <f>_xlfn.IFNA(VLOOKUP(AM109,Kopā!$A$4:$Q$203,12,),"")</f>
        <v/>
      </c>
      <c r="AW109" s="80" t="str">
        <f>_xlfn.IFNA(VLOOKUP(AM109,Kopā!$A$4:$Q$203,13,),"")</f>
        <v/>
      </c>
      <c r="AX109" s="79" t="str">
        <f>_xlfn.IFNA(VLOOKUP(AM109,Kopā!$A$4:$Q$203,14,),"")</f>
        <v/>
      </c>
      <c r="AY109" s="80" t="str">
        <f>_xlfn.IFNA(VLOOKUP(AM109,Kopā!$A$4:$Q$203,15,),"")</f>
        <v/>
      </c>
      <c r="AZ109" s="26"/>
      <c r="BA109" s="26"/>
      <c r="BB109" s="26"/>
      <c r="BC109" s="26"/>
      <c r="BD109" s="26"/>
      <c r="BE109" s="26" t="e">
        <f>_xlfn.RANK.EQ(BB109,$BB$4:$BB$93,)+COUNTIF($BB$4:BB109,BB109)-1</f>
        <v>#N/A</v>
      </c>
    </row>
    <row r="110" spans="1:57" x14ac:dyDescent="0.25">
      <c r="A110" s="4"/>
      <c r="B110" s="4"/>
      <c r="C110" s="4"/>
      <c r="D110" s="4"/>
      <c r="E110" s="37"/>
      <c r="F110" s="37"/>
      <c r="G110" s="37"/>
      <c r="H110" s="37"/>
      <c r="I110" s="37"/>
      <c r="J110" s="37"/>
      <c r="K110" s="37"/>
      <c r="L110" s="37"/>
      <c r="M110" s="4"/>
      <c r="N110" s="4"/>
      <c r="O110" s="36"/>
      <c r="P110" s="4"/>
      <c r="Q110" s="4"/>
      <c r="AD110" s="26">
        <v>109</v>
      </c>
      <c r="AE110" s="26"/>
      <c r="AF110" s="26" t="str">
        <f>IF(Kopā!F110=$R$3,Kopā!A110,"")</f>
        <v/>
      </c>
      <c r="AG110" s="26" t="str">
        <f>_xlfn.IFNA(VLOOKUP(AF110,Kopā!$A$4:$G$203,7,),"")</f>
        <v/>
      </c>
      <c r="AH110" s="26" t="str">
        <f t="shared" si="44"/>
        <v/>
      </c>
      <c r="AI110" s="26" t="e" cm="1">
        <f t="array" ref="AI110">IFERROR(SMALL(IF((COUNTIF($AI$3:AI109, $AH$4:$AH$203)=0)*ISNUMBER($AH$4:$AH$203), $AH$4:$AH$203, "A"), 1),INDEX($AH$4:$AH$203, MATCH(SMALL(IF(ISTEXT($AH$4:$AH$203)*(COUNTIF(AI$3:$AI109,$AH$4:$AH$203)=0), COUNTIF($AH$4:$AH$203, "&lt;"&amp;$AH$4:$AH$203), ""),1),IF(ISTEXT($AH$4:$AH$203), COUNTIF($AH$4:$AH$203, "&lt;"&amp;$AH$4:$AH$203), ""), 0)))</f>
        <v>#NUM!</v>
      </c>
      <c r="AJ110" s="26"/>
      <c r="AK110" s="26"/>
      <c r="AL110" s="26" t="e">
        <f>#REF!</f>
        <v>#REF!</v>
      </c>
      <c r="AM110" s="26"/>
      <c r="AN110" s="26"/>
      <c r="AO110" s="26"/>
      <c r="AP110" s="26"/>
      <c r="AQ110" s="26"/>
      <c r="AR110" s="79" t="str">
        <f>_xlfn.IFNA(VLOOKUP(AM110,Kopā!$A$4:$Q$203,8,),"")</f>
        <v/>
      </c>
      <c r="AS110" s="80" t="str">
        <f>_xlfn.IFNA(VLOOKUP(AM110,Kopā!$A$4:$Q$203,9,),"")</f>
        <v/>
      </c>
      <c r="AT110" s="79" t="str">
        <f>_xlfn.IFNA(VLOOKUP(AM110,Kopā!$A$4:$Q$203,10,),"")</f>
        <v/>
      </c>
      <c r="AU110" s="80" t="str">
        <f>_xlfn.IFNA(VLOOKUP(AM110,Kopā!$A$4:$Q$203,11,),"")</f>
        <v/>
      </c>
      <c r="AV110" s="79" t="str">
        <f>_xlfn.IFNA(VLOOKUP(AM110,Kopā!$A$4:$Q$203,12,),"")</f>
        <v/>
      </c>
      <c r="AW110" s="80" t="str">
        <f>_xlfn.IFNA(VLOOKUP(AM110,Kopā!$A$4:$Q$203,13,),"")</f>
        <v/>
      </c>
      <c r="AX110" s="79" t="str">
        <f>_xlfn.IFNA(VLOOKUP(AM110,Kopā!$A$4:$Q$203,14,),"")</f>
        <v/>
      </c>
      <c r="AY110" s="80" t="str">
        <f>_xlfn.IFNA(VLOOKUP(AM110,Kopā!$A$4:$Q$203,15,),"")</f>
        <v/>
      </c>
      <c r="AZ110" s="26"/>
      <c r="BA110" s="26"/>
      <c r="BB110" s="26"/>
      <c r="BC110" s="26"/>
      <c r="BD110" s="26"/>
      <c r="BE110" s="26" t="e">
        <f>_xlfn.RANK.EQ(BB110,$BB$4:$BB$93,)+COUNTIF($BB$4:BB110,BB110)-1</f>
        <v>#N/A</v>
      </c>
    </row>
    <row r="111" spans="1:57" x14ac:dyDescent="0.25">
      <c r="A111" s="4"/>
      <c r="B111" s="4"/>
      <c r="C111" s="4"/>
      <c r="D111" s="4"/>
      <c r="E111" s="37"/>
      <c r="F111" s="37"/>
      <c r="G111" s="37"/>
      <c r="H111" s="37"/>
      <c r="I111" s="37"/>
      <c r="J111" s="37"/>
      <c r="K111" s="37"/>
      <c r="L111" s="37"/>
      <c r="M111" s="4"/>
      <c r="N111" s="4"/>
      <c r="O111" s="36"/>
      <c r="P111" s="4"/>
      <c r="Q111" s="4"/>
      <c r="AD111" s="26">
        <v>110</v>
      </c>
      <c r="AE111" s="26"/>
      <c r="AF111" s="26" t="str">
        <f>IF(Kopā!F111=$R$3,Kopā!A111,"")</f>
        <v/>
      </c>
      <c r="AG111" s="26" t="str">
        <f>_xlfn.IFNA(VLOOKUP(AF111,Kopā!$A$4:$G$203,7,),"")</f>
        <v/>
      </c>
      <c r="AH111" s="26" t="str">
        <f t="shared" si="44"/>
        <v/>
      </c>
      <c r="AI111" s="26" t="e" cm="1">
        <f t="array" ref="AI111">IFERROR(SMALL(IF((COUNTIF($AI$3:AI110, $AH$4:$AH$203)=0)*ISNUMBER($AH$4:$AH$203), $AH$4:$AH$203, "A"), 1),INDEX($AH$4:$AH$203, MATCH(SMALL(IF(ISTEXT($AH$4:$AH$203)*(COUNTIF(AI$3:$AI110,$AH$4:$AH$203)=0), COUNTIF($AH$4:$AH$203, "&lt;"&amp;$AH$4:$AH$203), ""),1),IF(ISTEXT($AH$4:$AH$203), COUNTIF($AH$4:$AH$203, "&lt;"&amp;$AH$4:$AH$203), ""), 0)))</f>
        <v>#NUM!</v>
      </c>
      <c r="AJ111" s="26"/>
      <c r="AK111" s="26"/>
      <c r="AL111" s="26" t="e">
        <f>#REF!</f>
        <v>#REF!</v>
      </c>
      <c r="AM111" s="26"/>
      <c r="AN111" s="26"/>
      <c r="AO111" s="26"/>
      <c r="AP111" s="26"/>
      <c r="AQ111" s="26"/>
      <c r="AR111" s="79" t="str">
        <f>_xlfn.IFNA(VLOOKUP(AM111,Kopā!$A$4:$Q$203,8,),"")</f>
        <v/>
      </c>
      <c r="AS111" s="80" t="str">
        <f>_xlfn.IFNA(VLOOKUP(AM111,Kopā!$A$4:$Q$203,9,),"")</f>
        <v/>
      </c>
      <c r="AT111" s="79" t="str">
        <f>_xlfn.IFNA(VLOOKUP(AM111,Kopā!$A$4:$Q$203,10,),"")</f>
        <v/>
      </c>
      <c r="AU111" s="80" t="str">
        <f>_xlfn.IFNA(VLOOKUP(AM111,Kopā!$A$4:$Q$203,11,),"")</f>
        <v/>
      </c>
      <c r="AV111" s="79" t="str">
        <f>_xlfn.IFNA(VLOOKUP(AM111,Kopā!$A$4:$Q$203,12,),"")</f>
        <v/>
      </c>
      <c r="AW111" s="80" t="str">
        <f>_xlfn.IFNA(VLOOKUP(AM111,Kopā!$A$4:$Q$203,13,),"")</f>
        <v/>
      </c>
      <c r="AX111" s="79" t="str">
        <f>_xlfn.IFNA(VLOOKUP(AM111,Kopā!$A$4:$Q$203,14,),"")</f>
        <v/>
      </c>
      <c r="AY111" s="80" t="str">
        <f>_xlfn.IFNA(VLOOKUP(AM111,Kopā!$A$4:$Q$203,15,),"")</f>
        <v/>
      </c>
      <c r="AZ111" s="26"/>
      <c r="BA111" s="26"/>
      <c r="BB111" s="26"/>
      <c r="BC111" s="26"/>
      <c r="BD111" s="26"/>
      <c r="BE111" s="26" t="e">
        <f>_xlfn.RANK.EQ(BB111,$BB$4:$BB$93,)+COUNTIF($BB$4:BB111,BB111)-1</f>
        <v>#N/A</v>
      </c>
    </row>
    <row r="112" spans="1:57" x14ac:dyDescent="0.25">
      <c r="A112" s="4"/>
      <c r="B112" s="4"/>
      <c r="C112" s="4"/>
      <c r="D112" s="4"/>
      <c r="E112" s="37"/>
      <c r="F112" s="37"/>
      <c r="G112" s="37"/>
      <c r="H112" s="37"/>
      <c r="I112" s="37"/>
      <c r="J112" s="37"/>
      <c r="K112" s="37"/>
      <c r="L112" s="37"/>
      <c r="M112" s="4"/>
      <c r="N112" s="4"/>
      <c r="O112" s="36"/>
      <c r="P112" s="4"/>
      <c r="Q112" s="4"/>
      <c r="AD112" s="26">
        <v>111</v>
      </c>
      <c r="AE112" s="26"/>
      <c r="AF112" s="26" t="str">
        <f>IF(Kopā!F112=$R$3,Kopā!A112,"")</f>
        <v/>
      </c>
      <c r="AG112" s="26" t="str">
        <f>_xlfn.IFNA(VLOOKUP(AF112,Kopā!$A$4:$G$203,7,),"")</f>
        <v/>
      </c>
      <c r="AH112" s="26" t="str">
        <f t="shared" si="44"/>
        <v/>
      </c>
      <c r="AI112" s="26" t="e" cm="1">
        <f t="array" ref="AI112">IFERROR(SMALL(IF((COUNTIF($AI$3:AI111, $AH$4:$AH$203)=0)*ISNUMBER($AH$4:$AH$203), $AH$4:$AH$203, "A"), 1),INDEX($AH$4:$AH$203, MATCH(SMALL(IF(ISTEXT($AH$4:$AH$203)*(COUNTIF(AI$3:$AI111,$AH$4:$AH$203)=0), COUNTIF($AH$4:$AH$203, "&lt;"&amp;$AH$4:$AH$203), ""),1),IF(ISTEXT($AH$4:$AH$203), COUNTIF($AH$4:$AH$203, "&lt;"&amp;$AH$4:$AH$203), ""), 0)))</f>
        <v>#NUM!</v>
      </c>
      <c r="AJ112" s="26"/>
      <c r="AK112" s="26"/>
      <c r="AL112" s="26" t="e">
        <f>#REF!</f>
        <v>#REF!</v>
      </c>
      <c r="AM112" s="26"/>
      <c r="AN112" s="26"/>
      <c r="AO112" s="26"/>
      <c r="AP112" s="26"/>
      <c r="AQ112" s="26"/>
      <c r="AR112" s="79" t="str">
        <f>_xlfn.IFNA(VLOOKUP(AM112,Kopā!$A$4:$Q$203,8,),"")</f>
        <v/>
      </c>
      <c r="AS112" s="80" t="str">
        <f>_xlfn.IFNA(VLOOKUP(AM112,Kopā!$A$4:$Q$203,9,),"")</f>
        <v/>
      </c>
      <c r="AT112" s="79" t="str">
        <f>_xlfn.IFNA(VLOOKUP(AM112,Kopā!$A$4:$Q$203,10,),"")</f>
        <v/>
      </c>
      <c r="AU112" s="80" t="str">
        <f>_xlfn.IFNA(VLOOKUP(AM112,Kopā!$A$4:$Q$203,11,),"")</f>
        <v/>
      </c>
      <c r="AV112" s="79" t="str">
        <f>_xlfn.IFNA(VLOOKUP(AM112,Kopā!$A$4:$Q$203,12,),"")</f>
        <v/>
      </c>
      <c r="AW112" s="80" t="str">
        <f>_xlfn.IFNA(VLOOKUP(AM112,Kopā!$A$4:$Q$203,13,),"")</f>
        <v/>
      </c>
      <c r="AX112" s="79" t="str">
        <f>_xlfn.IFNA(VLOOKUP(AM112,Kopā!$A$4:$Q$203,14,),"")</f>
        <v/>
      </c>
      <c r="AY112" s="80" t="str">
        <f>_xlfn.IFNA(VLOOKUP(AM112,Kopā!$A$4:$Q$203,15,),"")</f>
        <v/>
      </c>
      <c r="AZ112" s="26"/>
      <c r="BA112" s="26"/>
      <c r="BB112" s="26"/>
      <c r="BC112" s="26"/>
      <c r="BD112" s="26"/>
      <c r="BE112" s="26" t="e">
        <f>_xlfn.RANK.EQ(BB112,$BB$4:$BB$93,)+COUNTIF($BB$4:BB112,BB112)-1</f>
        <v>#N/A</v>
      </c>
    </row>
    <row r="113" spans="1:57" x14ac:dyDescent="0.25">
      <c r="A113" s="4"/>
      <c r="B113" s="4"/>
      <c r="C113" s="4"/>
      <c r="D113" s="4"/>
      <c r="E113" s="37"/>
      <c r="F113" s="37"/>
      <c r="G113" s="37"/>
      <c r="H113" s="37"/>
      <c r="I113" s="37"/>
      <c r="J113" s="37"/>
      <c r="K113" s="37"/>
      <c r="L113" s="37"/>
      <c r="M113" s="4"/>
      <c r="N113" s="4"/>
      <c r="O113" s="36"/>
      <c r="P113" s="4"/>
      <c r="Q113" s="4"/>
      <c r="AD113" s="26">
        <v>112</v>
      </c>
      <c r="AE113" s="26"/>
      <c r="AF113" s="26" t="str">
        <f>IF(Kopā!F113=$R$3,Kopā!A113,"")</f>
        <v/>
      </c>
      <c r="AG113" s="26" t="str">
        <f>_xlfn.IFNA(VLOOKUP(AF113,Kopā!$A$4:$G$203,7,),"")</f>
        <v/>
      </c>
      <c r="AH113" s="26" t="str">
        <f t="shared" si="44"/>
        <v/>
      </c>
      <c r="AI113" s="26" t="e" cm="1">
        <f t="array" ref="AI113">IFERROR(SMALL(IF((COUNTIF($AI$3:AI112, $AH$4:$AH$203)=0)*ISNUMBER($AH$4:$AH$203), $AH$4:$AH$203, "A"), 1),INDEX($AH$4:$AH$203, MATCH(SMALL(IF(ISTEXT($AH$4:$AH$203)*(COUNTIF(AI$3:$AI112,$AH$4:$AH$203)=0), COUNTIF($AH$4:$AH$203, "&lt;"&amp;$AH$4:$AH$203), ""),1),IF(ISTEXT($AH$4:$AH$203), COUNTIF($AH$4:$AH$203, "&lt;"&amp;$AH$4:$AH$203), ""), 0)))</f>
        <v>#NUM!</v>
      </c>
      <c r="AJ113" s="26"/>
      <c r="AK113" s="26"/>
      <c r="AL113" s="26" t="e">
        <f>#REF!</f>
        <v>#REF!</v>
      </c>
      <c r="AM113" s="26"/>
      <c r="AN113" s="26"/>
      <c r="AO113" s="26"/>
      <c r="AP113" s="26"/>
      <c r="AQ113" s="26"/>
      <c r="AR113" s="79" t="str">
        <f>_xlfn.IFNA(VLOOKUP(AM113,Kopā!$A$4:$Q$203,8,),"")</f>
        <v/>
      </c>
      <c r="AS113" s="80" t="str">
        <f>_xlfn.IFNA(VLOOKUP(AM113,Kopā!$A$4:$Q$203,9,),"")</f>
        <v/>
      </c>
      <c r="AT113" s="79" t="str">
        <f>_xlfn.IFNA(VLOOKUP(AM113,Kopā!$A$4:$Q$203,10,),"")</f>
        <v/>
      </c>
      <c r="AU113" s="80" t="str">
        <f>_xlfn.IFNA(VLOOKUP(AM113,Kopā!$A$4:$Q$203,11,),"")</f>
        <v/>
      </c>
      <c r="AV113" s="79" t="str">
        <f>_xlfn.IFNA(VLOOKUP(AM113,Kopā!$A$4:$Q$203,12,),"")</f>
        <v/>
      </c>
      <c r="AW113" s="80" t="str">
        <f>_xlfn.IFNA(VLOOKUP(AM113,Kopā!$A$4:$Q$203,13,),"")</f>
        <v/>
      </c>
      <c r="AX113" s="79" t="str">
        <f>_xlfn.IFNA(VLOOKUP(AM113,Kopā!$A$4:$Q$203,14,),"")</f>
        <v/>
      </c>
      <c r="AY113" s="80" t="str">
        <f>_xlfn.IFNA(VLOOKUP(AM113,Kopā!$A$4:$Q$203,15,),"")</f>
        <v/>
      </c>
      <c r="AZ113" s="26"/>
      <c r="BA113" s="26"/>
      <c r="BB113" s="26"/>
      <c r="BC113" s="26"/>
      <c r="BD113" s="26"/>
      <c r="BE113" s="26" t="e">
        <f>_xlfn.RANK.EQ(BB113,$BB$4:$BB$93,)+COUNTIF($BB$4:BB113,BB113)-1</f>
        <v>#N/A</v>
      </c>
    </row>
    <row r="114" spans="1:57" x14ac:dyDescent="0.25">
      <c r="A114" s="4"/>
      <c r="B114" s="4"/>
      <c r="C114" s="4"/>
      <c r="D114" s="4"/>
      <c r="E114" s="37"/>
      <c r="F114" s="37"/>
      <c r="G114" s="37"/>
      <c r="H114" s="37"/>
      <c r="I114" s="37"/>
      <c r="J114" s="37"/>
      <c r="K114" s="37"/>
      <c r="L114" s="37"/>
      <c r="M114" s="4"/>
      <c r="N114" s="4"/>
      <c r="O114" s="36"/>
      <c r="P114" s="4"/>
      <c r="Q114" s="4"/>
      <c r="AD114" s="26">
        <v>113</v>
      </c>
      <c r="AE114" s="26"/>
      <c r="AF114" s="26" t="str">
        <f>IF(Kopā!F114=$R$3,Kopā!A114,"")</f>
        <v/>
      </c>
      <c r="AG114" s="26" t="str">
        <f>_xlfn.IFNA(VLOOKUP(AF114,Kopā!$A$4:$G$203,7,),"")</f>
        <v/>
      </c>
      <c r="AH114" s="26" t="str">
        <f t="shared" si="44"/>
        <v/>
      </c>
      <c r="AI114" s="26" t="e" cm="1">
        <f t="array" ref="AI114">IFERROR(SMALL(IF((COUNTIF($AI$3:AI113, $AH$4:$AH$203)=0)*ISNUMBER($AH$4:$AH$203), $AH$4:$AH$203, "A"), 1),INDEX($AH$4:$AH$203, MATCH(SMALL(IF(ISTEXT($AH$4:$AH$203)*(COUNTIF(AI$3:$AI113,$AH$4:$AH$203)=0), COUNTIF($AH$4:$AH$203, "&lt;"&amp;$AH$4:$AH$203), ""),1),IF(ISTEXT($AH$4:$AH$203), COUNTIF($AH$4:$AH$203, "&lt;"&amp;$AH$4:$AH$203), ""), 0)))</f>
        <v>#NUM!</v>
      </c>
      <c r="AJ114" s="26"/>
      <c r="AK114" s="26"/>
      <c r="AL114" s="26" t="e">
        <f>#REF!</f>
        <v>#REF!</v>
      </c>
      <c r="AM114" s="26"/>
      <c r="AN114" s="26"/>
      <c r="AO114" s="26"/>
      <c r="AP114" s="26"/>
      <c r="AQ114" s="26"/>
      <c r="AR114" s="79" t="str">
        <f>_xlfn.IFNA(VLOOKUP(AM114,Kopā!$A$4:$Q$203,8,),"")</f>
        <v/>
      </c>
      <c r="AS114" s="80" t="str">
        <f>_xlfn.IFNA(VLOOKUP(AM114,Kopā!$A$4:$Q$203,9,),"")</f>
        <v/>
      </c>
      <c r="AT114" s="79" t="str">
        <f>_xlfn.IFNA(VLOOKUP(AM114,Kopā!$A$4:$Q$203,10,),"")</f>
        <v/>
      </c>
      <c r="AU114" s="80" t="str">
        <f>_xlfn.IFNA(VLOOKUP(AM114,Kopā!$A$4:$Q$203,11,),"")</f>
        <v/>
      </c>
      <c r="AV114" s="79" t="str">
        <f>_xlfn.IFNA(VLOOKUP(AM114,Kopā!$A$4:$Q$203,12,),"")</f>
        <v/>
      </c>
      <c r="AW114" s="80" t="str">
        <f>_xlfn.IFNA(VLOOKUP(AM114,Kopā!$A$4:$Q$203,13,),"")</f>
        <v/>
      </c>
      <c r="AX114" s="79" t="str">
        <f>_xlfn.IFNA(VLOOKUP(AM114,Kopā!$A$4:$Q$203,14,),"")</f>
        <v/>
      </c>
      <c r="AY114" s="80" t="str">
        <f>_xlfn.IFNA(VLOOKUP(AM114,Kopā!$A$4:$Q$203,15,),"")</f>
        <v/>
      </c>
      <c r="AZ114" s="26"/>
      <c r="BA114" s="26"/>
      <c r="BB114" s="26"/>
      <c r="BC114" s="26"/>
      <c r="BD114" s="26"/>
      <c r="BE114" s="26" t="e">
        <f>_xlfn.RANK.EQ(BB114,$BB$4:$BB$93,)+COUNTIF($BB$4:BB114,BB114)-1</f>
        <v>#N/A</v>
      </c>
    </row>
    <row r="115" spans="1:57" x14ac:dyDescent="0.25">
      <c r="A115" s="4"/>
      <c r="B115" s="4"/>
      <c r="C115" s="4"/>
      <c r="D115" s="4"/>
      <c r="E115" s="37"/>
      <c r="F115" s="37"/>
      <c r="G115" s="37"/>
      <c r="H115" s="37"/>
      <c r="I115" s="37"/>
      <c r="J115" s="37"/>
      <c r="K115" s="37"/>
      <c r="L115" s="37"/>
      <c r="M115" s="4"/>
      <c r="N115" s="4"/>
      <c r="O115" s="36"/>
      <c r="P115" s="4"/>
      <c r="Q115" s="4"/>
      <c r="AD115" s="26">
        <v>114</v>
      </c>
      <c r="AE115" s="26"/>
      <c r="AF115" s="26" t="str">
        <f>IF(Kopā!F115=$R$3,Kopā!A115,"")</f>
        <v/>
      </c>
      <c r="AG115" s="26" t="str">
        <f>_xlfn.IFNA(VLOOKUP(AF115,Kopā!$A$4:$G$203,7,),"")</f>
        <v/>
      </c>
      <c r="AH115" s="26" t="str">
        <f t="shared" si="44"/>
        <v/>
      </c>
      <c r="AI115" s="26" t="e" cm="1">
        <f t="array" ref="AI115">IFERROR(SMALL(IF((COUNTIF($AI$3:AI114, $AH$4:$AH$203)=0)*ISNUMBER($AH$4:$AH$203), $AH$4:$AH$203, "A"), 1),INDEX($AH$4:$AH$203, MATCH(SMALL(IF(ISTEXT($AH$4:$AH$203)*(COUNTIF(AI$3:$AI114,$AH$4:$AH$203)=0), COUNTIF($AH$4:$AH$203, "&lt;"&amp;$AH$4:$AH$203), ""),1),IF(ISTEXT($AH$4:$AH$203), COUNTIF($AH$4:$AH$203, "&lt;"&amp;$AH$4:$AH$203), ""), 0)))</f>
        <v>#NUM!</v>
      </c>
      <c r="AJ115" s="26"/>
      <c r="AK115" s="26"/>
      <c r="AL115" s="26" t="e">
        <f>#REF!</f>
        <v>#REF!</v>
      </c>
      <c r="AM115" s="26"/>
      <c r="AN115" s="26"/>
      <c r="AO115" s="26"/>
      <c r="AP115" s="26"/>
      <c r="AQ115" s="26"/>
      <c r="AR115" s="79" t="str">
        <f>_xlfn.IFNA(VLOOKUP(AM115,Kopā!$A$4:$Q$203,8,),"")</f>
        <v/>
      </c>
      <c r="AS115" s="80" t="str">
        <f>_xlfn.IFNA(VLOOKUP(AM115,Kopā!$A$4:$Q$203,9,),"")</f>
        <v/>
      </c>
      <c r="AT115" s="79" t="str">
        <f>_xlfn.IFNA(VLOOKUP(AM115,Kopā!$A$4:$Q$203,10,),"")</f>
        <v/>
      </c>
      <c r="AU115" s="80" t="str">
        <f>_xlfn.IFNA(VLOOKUP(AM115,Kopā!$A$4:$Q$203,11,),"")</f>
        <v/>
      </c>
      <c r="AV115" s="79" t="str">
        <f>_xlfn.IFNA(VLOOKUP(AM115,Kopā!$A$4:$Q$203,12,),"")</f>
        <v/>
      </c>
      <c r="AW115" s="80" t="str">
        <f>_xlfn.IFNA(VLOOKUP(AM115,Kopā!$A$4:$Q$203,13,),"")</f>
        <v/>
      </c>
      <c r="AX115" s="79" t="str">
        <f>_xlfn.IFNA(VLOOKUP(AM115,Kopā!$A$4:$Q$203,14,),"")</f>
        <v/>
      </c>
      <c r="AY115" s="80" t="str">
        <f>_xlfn.IFNA(VLOOKUP(AM115,Kopā!$A$4:$Q$203,15,),"")</f>
        <v/>
      </c>
      <c r="AZ115" s="26"/>
      <c r="BA115" s="26"/>
      <c r="BB115" s="26"/>
      <c r="BC115" s="26"/>
      <c r="BD115" s="26"/>
      <c r="BE115" s="26" t="e">
        <f>_xlfn.RANK.EQ(BB115,$BB$4:$BB$93,)+COUNTIF($BB$4:BB115,BB115)-1</f>
        <v>#N/A</v>
      </c>
    </row>
    <row r="116" spans="1:57" x14ac:dyDescent="0.25">
      <c r="A116" s="4"/>
      <c r="B116" s="4"/>
      <c r="C116" s="4"/>
      <c r="D116" s="4"/>
      <c r="E116" s="37"/>
      <c r="F116" s="37"/>
      <c r="G116" s="37"/>
      <c r="H116" s="37"/>
      <c r="I116" s="37"/>
      <c r="J116" s="37"/>
      <c r="K116" s="37"/>
      <c r="L116" s="37"/>
      <c r="M116" s="4"/>
      <c r="N116" s="4"/>
      <c r="O116" s="36"/>
      <c r="P116" s="4"/>
      <c r="Q116" s="4"/>
      <c r="AD116" s="26">
        <v>115</v>
      </c>
      <c r="AE116" s="26"/>
      <c r="AF116" s="26" t="str">
        <f>IF(Kopā!F116=$R$3,Kopā!A116,"")</f>
        <v/>
      </c>
      <c r="AG116" s="26" t="str">
        <f>_xlfn.IFNA(VLOOKUP(AF116,Kopā!$A$4:$G$203,7,),"")</f>
        <v/>
      </c>
      <c r="AH116" s="26" t="str">
        <f t="shared" si="44"/>
        <v/>
      </c>
      <c r="AI116" s="26" t="e" cm="1">
        <f t="array" ref="AI116">IFERROR(SMALL(IF((COUNTIF($AI$3:AI115, $AH$4:$AH$203)=0)*ISNUMBER($AH$4:$AH$203), $AH$4:$AH$203, "A"), 1),INDEX($AH$4:$AH$203, MATCH(SMALL(IF(ISTEXT($AH$4:$AH$203)*(COUNTIF(AI$3:$AI115,$AH$4:$AH$203)=0), COUNTIF($AH$4:$AH$203, "&lt;"&amp;$AH$4:$AH$203), ""),1),IF(ISTEXT($AH$4:$AH$203), COUNTIF($AH$4:$AH$203, "&lt;"&amp;$AH$4:$AH$203), ""), 0)))</f>
        <v>#NUM!</v>
      </c>
      <c r="AJ116" s="26"/>
      <c r="AK116" s="26"/>
      <c r="AL116" s="26" t="e">
        <f>#REF!</f>
        <v>#REF!</v>
      </c>
      <c r="AM116" s="26"/>
      <c r="AN116" s="26"/>
      <c r="AO116" s="26"/>
      <c r="AP116" s="26"/>
      <c r="AQ116" s="26"/>
      <c r="AR116" s="79" t="str">
        <f>_xlfn.IFNA(VLOOKUP(AM116,Kopā!$A$4:$Q$203,8,),"")</f>
        <v/>
      </c>
      <c r="AS116" s="80" t="str">
        <f>_xlfn.IFNA(VLOOKUP(AM116,Kopā!$A$4:$Q$203,9,),"")</f>
        <v/>
      </c>
      <c r="AT116" s="79" t="str">
        <f>_xlfn.IFNA(VLOOKUP(AM116,Kopā!$A$4:$Q$203,10,),"")</f>
        <v/>
      </c>
      <c r="AU116" s="80" t="str">
        <f>_xlfn.IFNA(VLOOKUP(AM116,Kopā!$A$4:$Q$203,11,),"")</f>
        <v/>
      </c>
      <c r="AV116" s="79" t="str">
        <f>_xlfn.IFNA(VLOOKUP(AM116,Kopā!$A$4:$Q$203,12,),"")</f>
        <v/>
      </c>
      <c r="AW116" s="80" t="str">
        <f>_xlfn.IFNA(VLOOKUP(AM116,Kopā!$A$4:$Q$203,13,),"")</f>
        <v/>
      </c>
      <c r="AX116" s="79" t="str">
        <f>_xlfn.IFNA(VLOOKUP(AM116,Kopā!$A$4:$Q$203,14,),"")</f>
        <v/>
      </c>
      <c r="AY116" s="80" t="str">
        <f>_xlfn.IFNA(VLOOKUP(AM116,Kopā!$A$4:$Q$203,15,),"")</f>
        <v/>
      </c>
      <c r="AZ116" s="26"/>
      <c r="BA116" s="26"/>
      <c r="BB116" s="26"/>
      <c r="BC116" s="26"/>
      <c r="BD116" s="26"/>
      <c r="BE116" s="26" t="e">
        <f>_xlfn.RANK.EQ(BB116,$BB$4:$BB$93,)+COUNTIF($BB$4:BB116,BB116)-1</f>
        <v>#N/A</v>
      </c>
    </row>
    <row r="117" spans="1:57" x14ac:dyDescent="0.25">
      <c r="A117" s="4"/>
      <c r="B117" s="4"/>
      <c r="C117" s="4"/>
      <c r="D117" s="4"/>
      <c r="E117" s="37"/>
      <c r="F117" s="37"/>
      <c r="G117" s="37"/>
      <c r="H117" s="37"/>
      <c r="I117" s="37"/>
      <c r="J117" s="37"/>
      <c r="K117" s="37"/>
      <c r="L117" s="37"/>
      <c r="M117" s="4"/>
      <c r="N117" s="4"/>
      <c r="O117" s="36"/>
      <c r="P117" s="4"/>
      <c r="Q117" s="4"/>
      <c r="AD117" s="26">
        <v>116</v>
      </c>
      <c r="AE117" s="26"/>
      <c r="AF117" s="26" t="str">
        <f>IF(Kopā!F117=$R$3,Kopā!A117,"")</f>
        <v/>
      </c>
      <c r="AG117" s="26" t="str">
        <f>_xlfn.IFNA(VLOOKUP(AF117,Kopā!$A$4:$G$203,7,),"")</f>
        <v/>
      </c>
      <c r="AH117" s="26" t="str">
        <f t="shared" si="44"/>
        <v/>
      </c>
      <c r="AI117" s="26" t="e" cm="1">
        <f t="array" ref="AI117">IFERROR(SMALL(IF((COUNTIF($AI$3:AI116, $AH$4:$AH$203)=0)*ISNUMBER($AH$4:$AH$203), $AH$4:$AH$203, "A"), 1),INDEX($AH$4:$AH$203, MATCH(SMALL(IF(ISTEXT($AH$4:$AH$203)*(COUNTIF(AI$3:$AI116,$AH$4:$AH$203)=0), COUNTIF($AH$4:$AH$203, "&lt;"&amp;$AH$4:$AH$203), ""),1),IF(ISTEXT($AH$4:$AH$203), COUNTIF($AH$4:$AH$203, "&lt;"&amp;$AH$4:$AH$203), ""), 0)))</f>
        <v>#NUM!</v>
      </c>
      <c r="AJ117" s="26"/>
      <c r="AK117" s="26"/>
      <c r="AL117" s="26" t="e">
        <f>#REF!</f>
        <v>#REF!</v>
      </c>
      <c r="AM117" s="26"/>
      <c r="AN117" s="26"/>
      <c r="AO117" s="26"/>
      <c r="AP117" s="26"/>
      <c r="AQ117" s="26"/>
      <c r="AR117" s="79" t="str">
        <f>_xlfn.IFNA(VLOOKUP(AM117,Kopā!$A$4:$Q$203,8,),"")</f>
        <v/>
      </c>
      <c r="AS117" s="80" t="str">
        <f>_xlfn.IFNA(VLOOKUP(AM117,Kopā!$A$4:$Q$203,9,),"")</f>
        <v/>
      </c>
      <c r="AT117" s="79" t="str">
        <f>_xlfn.IFNA(VLOOKUP(AM117,Kopā!$A$4:$Q$203,10,),"")</f>
        <v/>
      </c>
      <c r="AU117" s="80" t="str">
        <f>_xlfn.IFNA(VLOOKUP(AM117,Kopā!$A$4:$Q$203,11,),"")</f>
        <v/>
      </c>
      <c r="AV117" s="79" t="str">
        <f>_xlfn.IFNA(VLOOKUP(AM117,Kopā!$A$4:$Q$203,12,),"")</f>
        <v/>
      </c>
      <c r="AW117" s="80" t="str">
        <f>_xlfn.IFNA(VLOOKUP(AM117,Kopā!$A$4:$Q$203,13,),"")</f>
        <v/>
      </c>
      <c r="AX117" s="79" t="str">
        <f>_xlfn.IFNA(VLOOKUP(AM117,Kopā!$A$4:$Q$203,14,),"")</f>
        <v/>
      </c>
      <c r="AY117" s="80" t="str">
        <f>_xlfn.IFNA(VLOOKUP(AM117,Kopā!$A$4:$Q$203,15,),"")</f>
        <v/>
      </c>
      <c r="AZ117" s="26"/>
      <c r="BA117" s="26"/>
      <c r="BB117" s="26"/>
      <c r="BC117" s="26"/>
      <c r="BD117" s="26"/>
      <c r="BE117" s="26" t="e">
        <f>_xlfn.RANK.EQ(BB117,$BB$4:$BB$93,)+COUNTIF($BB$4:BB117,BB117)-1</f>
        <v>#N/A</v>
      </c>
    </row>
    <row r="118" spans="1:57" x14ac:dyDescent="0.25">
      <c r="A118" s="4"/>
      <c r="B118" s="4"/>
      <c r="C118" s="4"/>
      <c r="D118" s="4"/>
      <c r="E118" s="37"/>
      <c r="F118" s="37"/>
      <c r="G118" s="37"/>
      <c r="H118" s="37"/>
      <c r="I118" s="37"/>
      <c r="J118" s="37"/>
      <c r="K118" s="37"/>
      <c r="L118" s="37"/>
      <c r="M118" s="4"/>
      <c r="N118" s="4"/>
      <c r="O118" s="36"/>
      <c r="P118" s="4"/>
      <c r="Q118" s="4"/>
      <c r="AD118" s="26">
        <v>117</v>
      </c>
      <c r="AE118" s="26"/>
      <c r="AF118" s="26" t="str">
        <f>IF(Kopā!F118=$R$3,Kopā!A118,"")</f>
        <v/>
      </c>
      <c r="AG118" s="26" t="str">
        <f>_xlfn.IFNA(VLOOKUP(AF118,Kopā!$A$4:$G$203,7,),"")</f>
        <v/>
      </c>
      <c r="AH118" s="26" t="str">
        <f t="shared" si="44"/>
        <v/>
      </c>
      <c r="AI118" s="26" t="e" cm="1">
        <f t="array" ref="AI118">IFERROR(SMALL(IF((COUNTIF($AI$3:AI117, $AH$4:$AH$203)=0)*ISNUMBER($AH$4:$AH$203), $AH$4:$AH$203, "A"), 1),INDEX($AH$4:$AH$203, MATCH(SMALL(IF(ISTEXT($AH$4:$AH$203)*(COUNTIF(AI$3:$AI117,$AH$4:$AH$203)=0), COUNTIF($AH$4:$AH$203, "&lt;"&amp;$AH$4:$AH$203), ""),1),IF(ISTEXT($AH$4:$AH$203), COUNTIF($AH$4:$AH$203, "&lt;"&amp;$AH$4:$AH$203), ""), 0)))</f>
        <v>#NUM!</v>
      </c>
      <c r="AJ118" s="26"/>
      <c r="AK118" s="26"/>
      <c r="AL118" s="26" t="e">
        <f>#REF!</f>
        <v>#REF!</v>
      </c>
      <c r="AM118" s="26"/>
      <c r="AN118" s="26"/>
      <c r="AO118" s="26"/>
      <c r="AP118" s="26"/>
      <c r="AQ118" s="26"/>
      <c r="AR118" s="79" t="str">
        <f>_xlfn.IFNA(VLOOKUP(AM118,Kopā!$A$4:$Q$203,8,),"")</f>
        <v/>
      </c>
      <c r="AS118" s="80" t="str">
        <f>_xlfn.IFNA(VLOOKUP(AM118,Kopā!$A$4:$Q$203,9,),"")</f>
        <v/>
      </c>
      <c r="AT118" s="79" t="str">
        <f>_xlfn.IFNA(VLOOKUP(AM118,Kopā!$A$4:$Q$203,10,),"")</f>
        <v/>
      </c>
      <c r="AU118" s="80" t="str">
        <f>_xlfn.IFNA(VLOOKUP(AM118,Kopā!$A$4:$Q$203,11,),"")</f>
        <v/>
      </c>
      <c r="AV118" s="79" t="str">
        <f>_xlfn.IFNA(VLOOKUP(AM118,Kopā!$A$4:$Q$203,12,),"")</f>
        <v/>
      </c>
      <c r="AW118" s="80" t="str">
        <f>_xlfn.IFNA(VLOOKUP(AM118,Kopā!$A$4:$Q$203,13,),"")</f>
        <v/>
      </c>
      <c r="AX118" s="79" t="str">
        <f>_xlfn.IFNA(VLOOKUP(AM118,Kopā!$A$4:$Q$203,14,),"")</f>
        <v/>
      </c>
      <c r="AY118" s="80" t="str">
        <f>_xlfn.IFNA(VLOOKUP(AM118,Kopā!$A$4:$Q$203,15,),"")</f>
        <v/>
      </c>
      <c r="AZ118" s="26"/>
      <c r="BA118" s="26"/>
      <c r="BB118" s="26"/>
      <c r="BC118" s="26"/>
      <c r="BD118" s="26"/>
      <c r="BE118" s="26" t="e">
        <f>_xlfn.RANK.EQ(BB118,$BB$4:$BB$93,)+COUNTIF($BB$4:BB118,BB118)-1</f>
        <v>#N/A</v>
      </c>
    </row>
    <row r="119" spans="1:57" x14ac:dyDescent="0.25">
      <c r="A119" s="4"/>
      <c r="B119" s="4"/>
      <c r="C119" s="4"/>
      <c r="D119" s="4"/>
      <c r="E119" s="37"/>
      <c r="F119" s="37"/>
      <c r="G119" s="37"/>
      <c r="H119" s="37"/>
      <c r="I119" s="37"/>
      <c r="J119" s="37"/>
      <c r="K119" s="37"/>
      <c r="L119" s="37"/>
      <c r="M119" s="4"/>
      <c r="N119" s="4"/>
      <c r="O119" s="36"/>
      <c r="P119" s="4"/>
      <c r="Q119" s="4"/>
      <c r="AD119" s="26">
        <v>118</v>
      </c>
      <c r="AE119" s="26"/>
      <c r="AF119" s="26" t="str">
        <f>IF(Kopā!F119=$R$3,Kopā!A119,"")</f>
        <v/>
      </c>
      <c r="AG119" s="26" t="str">
        <f>_xlfn.IFNA(VLOOKUP(AF119,Kopā!$A$4:$G$203,7,),"")</f>
        <v/>
      </c>
      <c r="AH119" s="26" t="str">
        <f t="shared" si="44"/>
        <v/>
      </c>
      <c r="AI119" s="26" t="e" cm="1">
        <f t="array" ref="AI119">IFERROR(SMALL(IF((COUNTIF($AI$3:AI118, $AH$4:$AH$203)=0)*ISNUMBER($AH$4:$AH$203), $AH$4:$AH$203, "A"), 1),INDEX($AH$4:$AH$203, MATCH(SMALL(IF(ISTEXT($AH$4:$AH$203)*(COUNTIF(AI$3:$AI118,$AH$4:$AH$203)=0), COUNTIF($AH$4:$AH$203, "&lt;"&amp;$AH$4:$AH$203), ""),1),IF(ISTEXT($AH$4:$AH$203), COUNTIF($AH$4:$AH$203, "&lt;"&amp;$AH$4:$AH$203), ""), 0)))</f>
        <v>#NUM!</v>
      </c>
      <c r="AJ119" s="26"/>
      <c r="AK119" s="26"/>
      <c r="AL119" s="26" t="e">
        <f>#REF!</f>
        <v>#REF!</v>
      </c>
      <c r="AM119" s="26"/>
      <c r="AN119" s="26"/>
      <c r="AO119" s="26"/>
      <c r="AP119" s="26"/>
      <c r="AQ119" s="26"/>
      <c r="AR119" s="79" t="str">
        <f>_xlfn.IFNA(VLOOKUP(AM119,Kopā!$A$4:$Q$203,8,),"")</f>
        <v/>
      </c>
      <c r="AS119" s="80" t="str">
        <f>_xlfn.IFNA(VLOOKUP(AM119,Kopā!$A$4:$Q$203,9,),"")</f>
        <v/>
      </c>
      <c r="AT119" s="79" t="str">
        <f>_xlfn.IFNA(VLOOKUP(AM119,Kopā!$A$4:$Q$203,10,),"")</f>
        <v/>
      </c>
      <c r="AU119" s="80" t="str">
        <f>_xlfn.IFNA(VLOOKUP(AM119,Kopā!$A$4:$Q$203,11,),"")</f>
        <v/>
      </c>
      <c r="AV119" s="79" t="str">
        <f>_xlfn.IFNA(VLOOKUP(AM119,Kopā!$A$4:$Q$203,12,),"")</f>
        <v/>
      </c>
      <c r="AW119" s="80" t="str">
        <f>_xlfn.IFNA(VLOOKUP(AM119,Kopā!$A$4:$Q$203,13,),"")</f>
        <v/>
      </c>
      <c r="AX119" s="79" t="str">
        <f>_xlfn.IFNA(VLOOKUP(AM119,Kopā!$A$4:$Q$203,14,),"")</f>
        <v/>
      </c>
      <c r="AY119" s="80" t="str">
        <f>_xlfn.IFNA(VLOOKUP(AM119,Kopā!$A$4:$Q$203,15,),"")</f>
        <v/>
      </c>
      <c r="AZ119" s="26"/>
      <c r="BA119" s="26"/>
      <c r="BB119" s="26"/>
      <c r="BC119" s="26"/>
      <c r="BD119" s="26"/>
      <c r="BE119" s="26" t="e">
        <f>_xlfn.RANK.EQ(BB119,$BB$4:$BB$93,)+COUNTIF($BB$4:BB119,BB119)-1</f>
        <v>#N/A</v>
      </c>
    </row>
    <row r="120" spans="1:57" x14ac:dyDescent="0.25">
      <c r="A120" s="4"/>
      <c r="B120" s="4"/>
      <c r="C120" s="4"/>
      <c r="D120" s="4"/>
      <c r="E120" s="37"/>
      <c r="F120" s="37"/>
      <c r="G120" s="37"/>
      <c r="H120" s="37"/>
      <c r="I120" s="37"/>
      <c r="J120" s="37"/>
      <c r="K120" s="37"/>
      <c r="L120" s="37"/>
      <c r="M120" s="4"/>
      <c r="N120" s="4"/>
      <c r="O120" s="36"/>
      <c r="P120" s="4"/>
      <c r="Q120" s="4"/>
      <c r="AD120" s="26">
        <v>119</v>
      </c>
      <c r="AE120" s="26"/>
      <c r="AF120" s="26" t="str">
        <f>IF(Kopā!F120=$R$3,Kopā!A120,"")</f>
        <v/>
      </c>
      <c r="AG120" s="26" t="str">
        <f>_xlfn.IFNA(VLOOKUP(AF120,Kopā!$A$4:$G$203,7,),"")</f>
        <v/>
      </c>
      <c r="AH120" s="26" t="str">
        <f t="shared" si="44"/>
        <v/>
      </c>
      <c r="AI120" s="26" t="e" cm="1">
        <f t="array" ref="AI120">IFERROR(SMALL(IF((COUNTIF($AI$3:AI119, $AH$4:$AH$203)=0)*ISNUMBER($AH$4:$AH$203), $AH$4:$AH$203, "A"), 1),INDEX($AH$4:$AH$203, MATCH(SMALL(IF(ISTEXT($AH$4:$AH$203)*(COUNTIF(AI$3:$AI119,$AH$4:$AH$203)=0), COUNTIF($AH$4:$AH$203, "&lt;"&amp;$AH$4:$AH$203), ""),1),IF(ISTEXT($AH$4:$AH$203), COUNTIF($AH$4:$AH$203, "&lt;"&amp;$AH$4:$AH$203), ""), 0)))</f>
        <v>#NUM!</v>
      </c>
      <c r="AJ120" s="26"/>
      <c r="AK120" s="26"/>
      <c r="AL120" s="26" t="e">
        <f>#REF!</f>
        <v>#REF!</v>
      </c>
      <c r="AM120" s="26"/>
      <c r="AN120" s="26"/>
      <c r="AO120" s="26"/>
      <c r="AP120" s="26"/>
      <c r="AQ120" s="26"/>
      <c r="AR120" s="79" t="str">
        <f>_xlfn.IFNA(VLOOKUP(AM120,Kopā!$A$4:$Q$203,8,),"")</f>
        <v/>
      </c>
      <c r="AS120" s="80" t="str">
        <f>_xlfn.IFNA(VLOOKUP(AM120,Kopā!$A$4:$Q$203,9,),"")</f>
        <v/>
      </c>
      <c r="AT120" s="79" t="str">
        <f>_xlfn.IFNA(VLOOKUP(AM120,Kopā!$A$4:$Q$203,10,),"")</f>
        <v/>
      </c>
      <c r="AU120" s="80" t="str">
        <f>_xlfn.IFNA(VLOOKUP(AM120,Kopā!$A$4:$Q$203,11,),"")</f>
        <v/>
      </c>
      <c r="AV120" s="79" t="str">
        <f>_xlfn.IFNA(VLOOKUP(AM120,Kopā!$A$4:$Q$203,12,),"")</f>
        <v/>
      </c>
      <c r="AW120" s="80" t="str">
        <f>_xlfn.IFNA(VLOOKUP(AM120,Kopā!$A$4:$Q$203,13,),"")</f>
        <v/>
      </c>
      <c r="AX120" s="79" t="str">
        <f>_xlfn.IFNA(VLOOKUP(AM120,Kopā!$A$4:$Q$203,14,),"")</f>
        <v/>
      </c>
      <c r="AY120" s="80" t="str">
        <f>_xlfn.IFNA(VLOOKUP(AM120,Kopā!$A$4:$Q$203,15,),"")</f>
        <v/>
      </c>
      <c r="AZ120" s="26"/>
      <c r="BA120" s="26"/>
      <c r="BB120" s="26"/>
      <c r="BC120" s="26"/>
      <c r="BD120" s="26"/>
      <c r="BE120" s="26" t="e">
        <f>_xlfn.RANK.EQ(BB120,$BB$4:$BB$93,)+COUNTIF($BB$4:BB120,BB120)-1</f>
        <v>#N/A</v>
      </c>
    </row>
    <row r="121" spans="1:57" x14ac:dyDescent="0.25">
      <c r="A121" s="4"/>
      <c r="B121" s="4"/>
      <c r="C121" s="4"/>
      <c r="D121" s="4"/>
      <c r="E121" s="37"/>
      <c r="F121" s="37"/>
      <c r="G121" s="37"/>
      <c r="H121" s="37"/>
      <c r="I121" s="37"/>
      <c r="J121" s="37"/>
      <c r="K121" s="37"/>
      <c r="L121" s="37"/>
      <c r="M121" s="4"/>
      <c r="N121" s="4"/>
      <c r="O121" s="36"/>
      <c r="P121" s="4"/>
      <c r="Q121" s="4"/>
      <c r="AD121" s="26">
        <v>120</v>
      </c>
      <c r="AE121" s="26"/>
      <c r="AF121" s="26" t="str">
        <f>IF(Kopā!F121=$R$3,Kopā!A121,"")</f>
        <v/>
      </c>
      <c r="AG121" s="26" t="str">
        <f>_xlfn.IFNA(VLOOKUP(AF121,Kopā!$A$4:$G$203,7,),"")</f>
        <v/>
      </c>
      <c r="AH121" s="26" t="str">
        <f t="shared" si="44"/>
        <v/>
      </c>
      <c r="AI121" s="26" t="e" cm="1">
        <f t="array" ref="AI121">IFERROR(SMALL(IF((COUNTIF($AI$3:AI120, $AH$4:$AH$203)=0)*ISNUMBER($AH$4:$AH$203), $AH$4:$AH$203, "A"), 1),INDEX($AH$4:$AH$203, MATCH(SMALL(IF(ISTEXT($AH$4:$AH$203)*(COUNTIF(AI$3:$AI120,$AH$4:$AH$203)=0), COUNTIF($AH$4:$AH$203, "&lt;"&amp;$AH$4:$AH$203), ""),1),IF(ISTEXT($AH$4:$AH$203), COUNTIF($AH$4:$AH$203, "&lt;"&amp;$AH$4:$AH$203), ""), 0)))</f>
        <v>#NUM!</v>
      </c>
      <c r="AJ121" s="26"/>
      <c r="AK121" s="26"/>
      <c r="AL121" s="26" t="e">
        <f>#REF!</f>
        <v>#REF!</v>
      </c>
      <c r="AM121" s="26"/>
      <c r="AN121" s="26"/>
      <c r="AO121" s="26"/>
      <c r="AP121" s="26"/>
      <c r="AQ121" s="26"/>
      <c r="AR121" s="79" t="str">
        <f>_xlfn.IFNA(VLOOKUP(AM121,Kopā!$A$4:$Q$203,8,),"")</f>
        <v/>
      </c>
      <c r="AS121" s="80" t="str">
        <f>_xlfn.IFNA(VLOOKUP(AM121,Kopā!$A$4:$Q$203,9,),"")</f>
        <v/>
      </c>
      <c r="AT121" s="79" t="str">
        <f>_xlfn.IFNA(VLOOKUP(AM121,Kopā!$A$4:$Q$203,10,),"")</f>
        <v/>
      </c>
      <c r="AU121" s="80" t="str">
        <f>_xlfn.IFNA(VLOOKUP(AM121,Kopā!$A$4:$Q$203,11,),"")</f>
        <v/>
      </c>
      <c r="AV121" s="79" t="str">
        <f>_xlfn.IFNA(VLOOKUP(AM121,Kopā!$A$4:$Q$203,12,),"")</f>
        <v/>
      </c>
      <c r="AW121" s="80" t="str">
        <f>_xlfn.IFNA(VLOOKUP(AM121,Kopā!$A$4:$Q$203,13,),"")</f>
        <v/>
      </c>
      <c r="AX121" s="79" t="str">
        <f>_xlfn.IFNA(VLOOKUP(AM121,Kopā!$A$4:$Q$203,14,),"")</f>
        <v/>
      </c>
      <c r="AY121" s="80" t="str">
        <f>_xlfn.IFNA(VLOOKUP(AM121,Kopā!$A$4:$Q$203,15,),"")</f>
        <v/>
      </c>
      <c r="AZ121" s="26"/>
      <c r="BA121" s="26"/>
      <c r="BB121" s="26"/>
      <c r="BC121" s="26"/>
      <c r="BD121" s="26"/>
      <c r="BE121" s="26" t="e">
        <f>_xlfn.RANK.EQ(BB121,$BB$4:$BB$93,)+COUNTIF($BB$4:BB121,BB121)-1</f>
        <v>#N/A</v>
      </c>
    </row>
    <row r="122" spans="1:57" x14ac:dyDescent="0.25">
      <c r="A122" s="4"/>
      <c r="B122" s="4"/>
      <c r="C122" s="4"/>
      <c r="D122" s="4"/>
      <c r="E122" s="37"/>
      <c r="F122" s="37"/>
      <c r="G122" s="37"/>
      <c r="H122" s="37"/>
      <c r="I122" s="37"/>
      <c r="J122" s="37"/>
      <c r="K122" s="37"/>
      <c r="L122" s="37"/>
      <c r="M122" s="4"/>
      <c r="N122" s="4"/>
      <c r="O122" s="36"/>
      <c r="P122" s="4"/>
      <c r="Q122" s="4"/>
      <c r="AD122" s="26">
        <v>121</v>
      </c>
      <c r="AE122" s="26"/>
      <c r="AF122" s="26" t="str">
        <f>IF(Kopā!F122=$R$3,Kopā!A122,"")</f>
        <v/>
      </c>
      <c r="AG122" s="26" t="str">
        <f>_xlfn.IFNA(VLOOKUP(AF122,Kopā!$A$4:$G$203,7,),"")</f>
        <v/>
      </c>
      <c r="AH122" s="26" t="str">
        <f t="shared" si="44"/>
        <v/>
      </c>
      <c r="AI122" s="26" t="e" cm="1">
        <f t="array" ref="AI122">IFERROR(SMALL(IF((COUNTIF($AI$3:AI121, $AH$4:$AH$203)=0)*ISNUMBER($AH$4:$AH$203), $AH$4:$AH$203, "A"), 1),INDEX($AH$4:$AH$203, MATCH(SMALL(IF(ISTEXT($AH$4:$AH$203)*(COUNTIF(AI$3:$AI121,$AH$4:$AH$203)=0), COUNTIF($AH$4:$AH$203, "&lt;"&amp;$AH$4:$AH$203), ""),1),IF(ISTEXT($AH$4:$AH$203), COUNTIF($AH$4:$AH$203, "&lt;"&amp;$AH$4:$AH$203), ""), 0)))</f>
        <v>#NUM!</v>
      </c>
      <c r="AJ122" s="26"/>
      <c r="AK122" s="26"/>
      <c r="AL122" s="26" t="e">
        <f>#REF!</f>
        <v>#REF!</v>
      </c>
      <c r="AM122" s="26"/>
      <c r="AN122" s="26"/>
      <c r="AO122" s="26"/>
      <c r="AP122" s="26"/>
      <c r="AQ122" s="26"/>
      <c r="AR122" s="79" t="str">
        <f>_xlfn.IFNA(VLOOKUP(AM122,Kopā!$A$4:$Q$203,8,),"")</f>
        <v/>
      </c>
      <c r="AS122" s="80" t="str">
        <f>_xlfn.IFNA(VLOOKUP(AM122,Kopā!$A$4:$Q$203,9,),"")</f>
        <v/>
      </c>
      <c r="AT122" s="79" t="str">
        <f>_xlfn.IFNA(VLOOKUP(AM122,Kopā!$A$4:$Q$203,10,),"")</f>
        <v/>
      </c>
      <c r="AU122" s="80" t="str">
        <f>_xlfn.IFNA(VLOOKUP(AM122,Kopā!$A$4:$Q$203,11,),"")</f>
        <v/>
      </c>
      <c r="AV122" s="79" t="str">
        <f>_xlfn.IFNA(VLOOKUP(AM122,Kopā!$A$4:$Q$203,12,),"")</f>
        <v/>
      </c>
      <c r="AW122" s="80" t="str">
        <f>_xlfn.IFNA(VLOOKUP(AM122,Kopā!$A$4:$Q$203,13,),"")</f>
        <v/>
      </c>
      <c r="AX122" s="79" t="str">
        <f>_xlfn.IFNA(VLOOKUP(AM122,Kopā!$A$4:$Q$203,14,),"")</f>
        <v/>
      </c>
      <c r="AY122" s="80" t="str">
        <f>_xlfn.IFNA(VLOOKUP(AM122,Kopā!$A$4:$Q$203,15,),"")</f>
        <v/>
      </c>
      <c r="AZ122" s="26"/>
      <c r="BA122" s="26"/>
      <c r="BB122" s="26"/>
      <c r="BC122" s="26"/>
      <c r="BD122" s="26"/>
      <c r="BE122" s="26" t="e">
        <f>_xlfn.RANK.EQ(BB122,$BB$4:$BB$93,)+COUNTIF($BB$4:BB122,BB122)-1</f>
        <v>#N/A</v>
      </c>
    </row>
    <row r="123" spans="1:57" x14ac:dyDescent="0.25">
      <c r="A123" s="4"/>
      <c r="B123" s="4"/>
      <c r="C123" s="4"/>
      <c r="D123" s="4"/>
      <c r="E123" s="37"/>
      <c r="F123" s="37"/>
      <c r="G123" s="37"/>
      <c r="H123" s="37"/>
      <c r="I123" s="37"/>
      <c r="J123" s="37"/>
      <c r="K123" s="37"/>
      <c r="L123" s="37"/>
      <c r="M123" s="4"/>
      <c r="N123" s="4"/>
      <c r="O123" s="36"/>
      <c r="P123" s="4"/>
      <c r="Q123" s="4"/>
      <c r="AD123" s="26">
        <v>122</v>
      </c>
      <c r="AE123" s="26"/>
      <c r="AF123" s="26" t="str">
        <f>IF(Kopā!F123=$R$3,Kopā!A123,"")</f>
        <v/>
      </c>
      <c r="AG123" s="26" t="str">
        <f>_xlfn.IFNA(VLOOKUP(AF123,Kopā!$A$4:$G$203,7,),"")</f>
        <v/>
      </c>
      <c r="AH123" s="26" t="str">
        <f t="shared" si="44"/>
        <v/>
      </c>
      <c r="AI123" s="26" t="e" cm="1">
        <f t="array" ref="AI123">IFERROR(SMALL(IF((COUNTIF($AI$3:AI122, $AH$4:$AH$203)=0)*ISNUMBER($AH$4:$AH$203), $AH$4:$AH$203, "A"), 1),INDEX($AH$4:$AH$203, MATCH(SMALL(IF(ISTEXT($AH$4:$AH$203)*(COUNTIF(AI$3:$AI122,$AH$4:$AH$203)=0), COUNTIF($AH$4:$AH$203, "&lt;"&amp;$AH$4:$AH$203), ""),1),IF(ISTEXT($AH$4:$AH$203), COUNTIF($AH$4:$AH$203, "&lt;"&amp;$AH$4:$AH$203), ""), 0)))</f>
        <v>#NUM!</v>
      </c>
      <c r="AJ123" s="26"/>
      <c r="AK123" s="26"/>
      <c r="AL123" s="26" t="e">
        <f>#REF!</f>
        <v>#REF!</v>
      </c>
      <c r="AM123" s="26"/>
      <c r="AN123" s="26"/>
      <c r="AO123" s="26"/>
      <c r="AP123" s="26"/>
      <c r="AQ123" s="26"/>
      <c r="AR123" s="79" t="str">
        <f>_xlfn.IFNA(VLOOKUP(AM123,Kopā!$A$4:$Q$203,8,),"")</f>
        <v/>
      </c>
      <c r="AS123" s="80" t="str">
        <f>_xlfn.IFNA(VLOOKUP(AM123,Kopā!$A$4:$Q$203,9,),"")</f>
        <v/>
      </c>
      <c r="AT123" s="79" t="str">
        <f>_xlfn.IFNA(VLOOKUP(AM123,Kopā!$A$4:$Q$203,10,),"")</f>
        <v/>
      </c>
      <c r="AU123" s="80" t="str">
        <f>_xlfn.IFNA(VLOOKUP(AM123,Kopā!$A$4:$Q$203,11,),"")</f>
        <v/>
      </c>
      <c r="AV123" s="79" t="str">
        <f>_xlfn.IFNA(VLOOKUP(AM123,Kopā!$A$4:$Q$203,12,),"")</f>
        <v/>
      </c>
      <c r="AW123" s="80" t="str">
        <f>_xlfn.IFNA(VLOOKUP(AM123,Kopā!$A$4:$Q$203,13,),"")</f>
        <v/>
      </c>
      <c r="AX123" s="79" t="str">
        <f>_xlfn.IFNA(VLOOKUP(AM123,Kopā!$A$4:$Q$203,14,),"")</f>
        <v/>
      </c>
      <c r="AY123" s="80" t="str">
        <f>_xlfn.IFNA(VLOOKUP(AM123,Kopā!$A$4:$Q$203,15,),"")</f>
        <v/>
      </c>
      <c r="AZ123" s="26"/>
      <c r="BA123" s="26"/>
      <c r="BB123" s="26"/>
      <c r="BC123" s="26"/>
      <c r="BD123" s="26"/>
      <c r="BE123" s="26" t="e">
        <f>_xlfn.RANK.EQ(BB123,$BB$4:$BB$93,)+COUNTIF($BB$4:BB123,BB123)-1</f>
        <v>#N/A</v>
      </c>
    </row>
    <row r="124" spans="1:57" x14ac:dyDescent="0.25">
      <c r="A124" s="4"/>
      <c r="B124" s="4"/>
      <c r="C124" s="4"/>
      <c r="D124" s="4"/>
      <c r="E124" s="37"/>
      <c r="F124" s="37"/>
      <c r="G124" s="37"/>
      <c r="H124" s="37"/>
      <c r="I124" s="37"/>
      <c r="J124" s="37"/>
      <c r="K124" s="37"/>
      <c r="L124" s="37"/>
      <c r="M124" s="4"/>
      <c r="N124" s="4"/>
      <c r="O124" s="36"/>
      <c r="P124" s="4"/>
      <c r="Q124" s="4"/>
      <c r="AD124" s="26">
        <v>123</v>
      </c>
      <c r="AE124" s="26"/>
      <c r="AF124" s="26" t="str">
        <f>IF(Kopā!F124=$R$3,Kopā!A124,"")</f>
        <v/>
      </c>
      <c r="AG124" s="26" t="str">
        <f>_xlfn.IFNA(VLOOKUP(AF124,Kopā!$A$4:$G$203,7,),"")</f>
        <v/>
      </c>
      <c r="AH124" s="26" t="str">
        <f t="shared" si="44"/>
        <v/>
      </c>
      <c r="AI124" s="26" t="e" cm="1">
        <f t="array" ref="AI124">IFERROR(SMALL(IF((COUNTIF($AI$3:AI123, $AH$4:$AH$203)=0)*ISNUMBER($AH$4:$AH$203), $AH$4:$AH$203, "A"), 1),INDEX($AH$4:$AH$203, MATCH(SMALL(IF(ISTEXT($AH$4:$AH$203)*(COUNTIF(AI$3:$AI123,$AH$4:$AH$203)=0), COUNTIF($AH$4:$AH$203, "&lt;"&amp;$AH$4:$AH$203), ""),1),IF(ISTEXT($AH$4:$AH$203), COUNTIF($AH$4:$AH$203, "&lt;"&amp;$AH$4:$AH$203), ""), 0)))</f>
        <v>#NUM!</v>
      </c>
      <c r="AJ124" s="26"/>
      <c r="AK124" s="26"/>
      <c r="AL124" s="26" t="e">
        <f>#REF!</f>
        <v>#REF!</v>
      </c>
      <c r="AM124" s="26"/>
      <c r="AN124" s="26"/>
      <c r="AO124" s="26"/>
      <c r="AP124" s="26"/>
      <c r="AQ124" s="26"/>
      <c r="AR124" s="79" t="str">
        <f>_xlfn.IFNA(VLOOKUP(AM124,Kopā!$A$4:$Q$203,8,),"")</f>
        <v/>
      </c>
      <c r="AS124" s="80" t="str">
        <f>_xlfn.IFNA(VLOOKUP(AM124,Kopā!$A$4:$Q$203,9,),"")</f>
        <v/>
      </c>
      <c r="AT124" s="79" t="str">
        <f>_xlfn.IFNA(VLOOKUP(AM124,Kopā!$A$4:$Q$203,10,),"")</f>
        <v/>
      </c>
      <c r="AU124" s="80" t="str">
        <f>_xlfn.IFNA(VLOOKUP(AM124,Kopā!$A$4:$Q$203,11,),"")</f>
        <v/>
      </c>
      <c r="AV124" s="79" t="str">
        <f>_xlfn.IFNA(VLOOKUP(AM124,Kopā!$A$4:$Q$203,12,),"")</f>
        <v/>
      </c>
      <c r="AW124" s="80" t="str">
        <f>_xlfn.IFNA(VLOOKUP(AM124,Kopā!$A$4:$Q$203,13,),"")</f>
        <v/>
      </c>
      <c r="AX124" s="79" t="str">
        <f>_xlfn.IFNA(VLOOKUP(AM124,Kopā!$A$4:$Q$203,14,),"")</f>
        <v/>
      </c>
      <c r="AY124" s="80" t="str">
        <f>_xlfn.IFNA(VLOOKUP(AM124,Kopā!$A$4:$Q$203,15,),"")</f>
        <v/>
      </c>
      <c r="AZ124" s="26"/>
      <c r="BA124" s="26"/>
      <c r="BB124" s="26"/>
      <c r="BC124" s="26"/>
      <c r="BD124" s="26"/>
      <c r="BE124" s="26" t="e">
        <f>_xlfn.RANK.EQ(BB124,$BB$4:$BB$93,)+COUNTIF($BB$4:BB124,BB124)-1</f>
        <v>#N/A</v>
      </c>
    </row>
    <row r="125" spans="1:57" x14ac:dyDescent="0.25">
      <c r="A125" s="4"/>
      <c r="B125" s="4"/>
      <c r="C125" s="4"/>
      <c r="D125" s="4"/>
      <c r="E125" s="37"/>
      <c r="F125" s="37"/>
      <c r="G125" s="37"/>
      <c r="H125" s="37"/>
      <c r="I125" s="37"/>
      <c r="J125" s="37"/>
      <c r="K125" s="37"/>
      <c r="L125" s="37"/>
      <c r="M125" s="4"/>
      <c r="N125" s="4"/>
      <c r="O125" s="36"/>
      <c r="P125" s="4"/>
      <c r="Q125" s="4"/>
      <c r="AD125" s="26">
        <v>124</v>
      </c>
      <c r="AE125" s="26"/>
      <c r="AF125" s="26" t="str">
        <f>IF(Kopā!F125=$R$3,Kopā!A125,"")</f>
        <v/>
      </c>
      <c r="AG125" s="26" t="str">
        <f>_xlfn.IFNA(VLOOKUP(AF125,Kopā!$A$4:$G$203,7,),"")</f>
        <v/>
      </c>
      <c r="AH125" s="26" t="str">
        <f t="shared" si="44"/>
        <v/>
      </c>
      <c r="AI125" s="26" t="e" cm="1">
        <f t="array" ref="AI125">IFERROR(SMALL(IF((COUNTIF($AI$3:AI124, $AH$4:$AH$203)=0)*ISNUMBER($AH$4:$AH$203), $AH$4:$AH$203, "A"), 1),INDEX($AH$4:$AH$203, MATCH(SMALL(IF(ISTEXT($AH$4:$AH$203)*(COUNTIF(AI$3:$AI124,$AH$4:$AH$203)=0), COUNTIF($AH$4:$AH$203, "&lt;"&amp;$AH$4:$AH$203), ""),1),IF(ISTEXT($AH$4:$AH$203), COUNTIF($AH$4:$AH$203, "&lt;"&amp;$AH$4:$AH$203), ""), 0)))</f>
        <v>#NUM!</v>
      </c>
      <c r="AJ125" s="26"/>
      <c r="AK125" s="26"/>
      <c r="AL125" s="26" t="e">
        <f>#REF!</f>
        <v>#REF!</v>
      </c>
      <c r="AM125" s="26"/>
      <c r="AN125" s="26"/>
      <c r="AO125" s="26"/>
      <c r="AP125" s="26"/>
      <c r="AQ125" s="26"/>
      <c r="AR125" s="79" t="str">
        <f>_xlfn.IFNA(VLOOKUP(AM125,Kopā!$A$4:$Q$203,8,),"")</f>
        <v/>
      </c>
      <c r="AS125" s="80" t="str">
        <f>_xlfn.IFNA(VLOOKUP(AM125,Kopā!$A$4:$Q$203,9,),"")</f>
        <v/>
      </c>
      <c r="AT125" s="79" t="str">
        <f>_xlfn.IFNA(VLOOKUP(AM125,Kopā!$A$4:$Q$203,10,),"")</f>
        <v/>
      </c>
      <c r="AU125" s="80" t="str">
        <f>_xlfn.IFNA(VLOOKUP(AM125,Kopā!$A$4:$Q$203,11,),"")</f>
        <v/>
      </c>
      <c r="AV125" s="79" t="str">
        <f>_xlfn.IFNA(VLOOKUP(AM125,Kopā!$A$4:$Q$203,12,),"")</f>
        <v/>
      </c>
      <c r="AW125" s="80" t="str">
        <f>_xlfn.IFNA(VLOOKUP(AM125,Kopā!$A$4:$Q$203,13,),"")</f>
        <v/>
      </c>
      <c r="AX125" s="79" t="str">
        <f>_xlfn.IFNA(VLOOKUP(AM125,Kopā!$A$4:$Q$203,14,),"")</f>
        <v/>
      </c>
      <c r="AY125" s="80" t="str">
        <f>_xlfn.IFNA(VLOOKUP(AM125,Kopā!$A$4:$Q$203,15,),"")</f>
        <v/>
      </c>
      <c r="AZ125" s="26"/>
      <c r="BA125" s="26"/>
      <c r="BB125" s="26"/>
      <c r="BC125" s="26"/>
      <c r="BD125" s="26"/>
      <c r="BE125" s="26" t="e">
        <f>_xlfn.RANK.EQ(BB125,$BB$4:$BB$93,)+COUNTIF($BB$4:BB125,BB125)-1</f>
        <v>#N/A</v>
      </c>
    </row>
    <row r="126" spans="1:57" x14ac:dyDescent="0.25">
      <c r="A126" s="4"/>
      <c r="B126" s="4"/>
      <c r="C126" s="4"/>
      <c r="D126" s="4"/>
      <c r="E126" s="37"/>
      <c r="F126" s="37"/>
      <c r="G126" s="37"/>
      <c r="H126" s="37"/>
      <c r="I126" s="37"/>
      <c r="J126" s="37"/>
      <c r="K126" s="37"/>
      <c r="L126" s="37"/>
      <c r="M126" s="4"/>
      <c r="N126" s="4"/>
      <c r="O126" s="36"/>
      <c r="P126" s="4"/>
      <c r="Q126" s="4"/>
      <c r="AD126" s="26">
        <v>125</v>
      </c>
      <c r="AE126" s="26"/>
      <c r="AF126" s="26" t="str">
        <f>IF(Kopā!F126=$R$3,Kopā!A126,"")</f>
        <v/>
      </c>
      <c r="AG126" s="26" t="str">
        <f>_xlfn.IFNA(VLOOKUP(AF126,Kopā!$A$4:$G$203,7,),"")</f>
        <v/>
      </c>
      <c r="AH126" s="26" t="str">
        <f t="shared" si="44"/>
        <v/>
      </c>
      <c r="AI126" s="26" t="e" cm="1">
        <f t="array" ref="AI126">IFERROR(SMALL(IF((COUNTIF($AI$3:AI125, $AH$4:$AH$203)=0)*ISNUMBER($AH$4:$AH$203), $AH$4:$AH$203, "A"), 1),INDEX($AH$4:$AH$203, MATCH(SMALL(IF(ISTEXT($AH$4:$AH$203)*(COUNTIF(AI$3:$AI125,$AH$4:$AH$203)=0), COUNTIF($AH$4:$AH$203, "&lt;"&amp;$AH$4:$AH$203), ""),1),IF(ISTEXT($AH$4:$AH$203), COUNTIF($AH$4:$AH$203, "&lt;"&amp;$AH$4:$AH$203), ""), 0)))</f>
        <v>#NUM!</v>
      </c>
      <c r="AJ126" s="26"/>
      <c r="AK126" s="26"/>
      <c r="AL126" s="26" t="e">
        <f>#REF!</f>
        <v>#REF!</v>
      </c>
      <c r="AM126" s="26"/>
      <c r="AN126" s="26"/>
      <c r="AO126" s="26"/>
      <c r="AP126" s="26"/>
      <c r="AQ126" s="26"/>
      <c r="AR126" s="79" t="str">
        <f>_xlfn.IFNA(VLOOKUP(AM126,Kopā!$A$4:$Q$203,8,),"")</f>
        <v/>
      </c>
      <c r="AS126" s="80" t="str">
        <f>_xlfn.IFNA(VLOOKUP(AM126,Kopā!$A$4:$Q$203,9,),"")</f>
        <v/>
      </c>
      <c r="AT126" s="79" t="str">
        <f>_xlfn.IFNA(VLOOKUP(AM126,Kopā!$A$4:$Q$203,10,),"")</f>
        <v/>
      </c>
      <c r="AU126" s="80" t="str">
        <f>_xlfn.IFNA(VLOOKUP(AM126,Kopā!$A$4:$Q$203,11,),"")</f>
        <v/>
      </c>
      <c r="AV126" s="79" t="str">
        <f>_xlfn.IFNA(VLOOKUP(AM126,Kopā!$A$4:$Q$203,12,),"")</f>
        <v/>
      </c>
      <c r="AW126" s="80" t="str">
        <f>_xlfn.IFNA(VLOOKUP(AM126,Kopā!$A$4:$Q$203,13,),"")</f>
        <v/>
      </c>
      <c r="AX126" s="79" t="str">
        <f>_xlfn.IFNA(VLOOKUP(AM126,Kopā!$A$4:$Q$203,14,),"")</f>
        <v/>
      </c>
      <c r="AY126" s="80" t="str">
        <f>_xlfn.IFNA(VLOOKUP(AM126,Kopā!$A$4:$Q$203,15,),"")</f>
        <v/>
      </c>
      <c r="AZ126" s="26"/>
      <c r="BA126" s="26"/>
      <c r="BB126" s="26"/>
      <c r="BC126" s="26"/>
      <c r="BD126" s="26"/>
      <c r="BE126" s="26" t="e">
        <f>_xlfn.RANK.EQ(BB126,$BB$4:$BB$93,)+COUNTIF($BB$4:BB126,BB126)-1</f>
        <v>#N/A</v>
      </c>
    </row>
    <row r="127" spans="1:57" x14ac:dyDescent="0.25">
      <c r="A127" s="4"/>
      <c r="B127" s="4"/>
      <c r="C127" s="4"/>
      <c r="D127" s="4"/>
      <c r="E127" s="37"/>
      <c r="F127" s="37"/>
      <c r="G127" s="37"/>
      <c r="H127" s="37"/>
      <c r="I127" s="37"/>
      <c r="J127" s="37"/>
      <c r="K127" s="37"/>
      <c r="L127" s="37"/>
      <c r="M127" s="4"/>
      <c r="N127" s="4"/>
      <c r="O127" s="36"/>
      <c r="P127" s="4"/>
      <c r="Q127" s="4"/>
      <c r="AD127" s="26">
        <v>126</v>
      </c>
      <c r="AE127" s="26"/>
      <c r="AF127" s="26" t="str">
        <f>IF(Kopā!F127=$R$3,Kopā!A127,"")</f>
        <v/>
      </c>
      <c r="AG127" s="26" t="str">
        <f>_xlfn.IFNA(VLOOKUP(AF127,Kopā!$A$4:$G$203,7,),"")</f>
        <v/>
      </c>
      <c r="AH127" s="26" t="str">
        <f t="shared" si="44"/>
        <v/>
      </c>
      <c r="AI127" s="26" t="e" cm="1">
        <f t="array" ref="AI127">IFERROR(SMALL(IF((COUNTIF($AI$3:AI126, $AH$4:$AH$203)=0)*ISNUMBER($AH$4:$AH$203), $AH$4:$AH$203, "A"), 1),INDEX($AH$4:$AH$203, MATCH(SMALL(IF(ISTEXT($AH$4:$AH$203)*(COUNTIF(AI$3:$AI126,$AH$4:$AH$203)=0), COUNTIF($AH$4:$AH$203, "&lt;"&amp;$AH$4:$AH$203), ""),1),IF(ISTEXT($AH$4:$AH$203), COUNTIF($AH$4:$AH$203, "&lt;"&amp;$AH$4:$AH$203), ""), 0)))</f>
        <v>#NUM!</v>
      </c>
      <c r="AJ127" s="26"/>
      <c r="AK127" s="26"/>
      <c r="AL127" s="26" t="e">
        <f>#REF!</f>
        <v>#REF!</v>
      </c>
      <c r="AM127" s="26"/>
      <c r="AN127" s="26"/>
      <c r="AO127" s="26"/>
      <c r="AP127" s="26"/>
      <c r="AQ127" s="26"/>
      <c r="AR127" s="79" t="str">
        <f>_xlfn.IFNA(VLOOKUP(AM127,Kopā!$A$4:$Q$203,8,),"")</f>
        <v/>
      </c>
      <c r="AS127" s="80" t="str">
        <f>_xlfn.IFNA(VLOOKUP(AM127,Kopā!$A$4:$Q$203,9,),"")</f>
        <v/>
      </c>
      <c r="AT127" s="79" t="str">
        <f>_xlfn.IFNA(VLOOKUP(AM127,Kopā!$A$4:$Q$203,10,),"")</f>
        <v/>
      </c>
      <c r="AU127" s="80" t="str">
        <f>_xlfn.IFNA(VLOOKUP(AM127,Kopā!$A$4:$Q$203,11,),"")</f>
        <v/>
      </c>
      <c r="AV127" s="79" t="str">
        <f>_xlfn.IFNA(VLOOKUP(AM127,Kopā!$A$4:$Q$203,12,),"")</f>
        <v/>
      </c>
      <c r="AW127" s="80" t="str">
        <f>_xlfn.IFNA(VLOOKUP(AM127,Kopā!$A$4:$Q$203,13,),"")</f>
        <v/>
      </c>
      <c r="AX127" s="79" t="str">
        <f>_xlfn.IFNA(VLOOKUP(AM127,Kopā!$A$4:$Q$203,14,),"")</f>
        <v/>
      </c>
      <c r="AY127" s="80" t="str">
        <f>_xlfn.IFNA(VLOOKUP(AM127,Kopā!$A$4:$Q$203,15,),"")</f>
        <v/>
      </c>
      <c r="AZ127" s="26"/>
      <c r="BA127" s="26"/>
      <c r="BB127" s="26"/>
      <c r="BC127" s="26"/>
      <c r="BD127" s="26"/>
      <c r="BE127" s="26" t="e">
        <f>_xlfn.RANK.EQ(BB127,$BB$4:$BB$93,)+COUNTIF($BB$4:BB127,BB127)-1</f>
        <v>#N/A</v>
      </c>
    </row>
    <row r="128" spans="1:57" x14ac:dyDescent="0.25">
      <c r="A128" s="4"/>
      <c r="B128" s="4"/>
      <c r="C128" s="4"/>
      <c r="D128" s="4"/>
      <c r="E128" s="37"/>
      <c r="F128" s="37"/>
      <c r="G128" s="37"/>
      <c r="H128" s="37"/>
      <c r="I128" s="37"/>
      <c r="J128" s="37"/>
      <c r="K128" s="37"/>
      <c r="L128" s="37"/>
      <c r="M128" s="4"/>
      <c r="N128" s="4"/>
      <c r="O128" s="36"/>
      <c r="P128" s="4"/>
      <c r="Q128" s="4"/>
      <c r="AD128" s="26">
        <v>127</v>
      </c>
      <c r="AE128" s="26"/>
      <c r="AF128" s="26" t="str">
        <f>IF(Kopā!F128=$R$3,Kopā!A128,"")</f>
        <v/>
      </c>
      <c r="AG128" s="26" t="str">
        <f>_xlfn.IFNA(VLOOKUP(AF128,Kopā!$A$4:$G$203,7,),"")</f>
        <v/>
      </c>
      <c r="AH128" s="26" t="str">
        <f t="shared" si="44"/>
        <v/>
      </c>
      <c r="AI128" s="26" t="e" cm="1">
        <f t="array" ref="AI128">IFERROR(SMALL(IF((COUNTIF($AI$3:AI127, $AH$4:$AH$203)=0)*ISNUMBER($AH$4:$AH$203), $AH$4:$AH$203, "A"), 1),INDEX($AH$4:$AH$203, MATCH(SMALL(IF(ISTEXT($AH$4:$AH$203)*(COUNTIF(AI$3:$AI127,$AH$4:$AH$203)=0), COUNTIF($AH$4:$AH$203, "&lt;"&amp;$AH$4:$AH$203), ""),1),IF(ISTEXT($AH$4:$AH$203), COUNTIF($AH$4:$AH$203, "&lt;"&amp;$AH$4:$AH$203), ""), 0)))</f>
        <v>#NUM!</v>
      </c>
      <c r="AJ128" s="26"/>
      <c r="AK128" s="26"/>
      <c r="AL128" s="26" t="e">
        <f>#REF!</f>
        <v>#REF!</v>
      </c>
      <c r="AM128" s="26"/>
      <c r="AN128" s="26"/>
      <c r="AO128" s="26"/>
      <c r="AP128" s="26"/>
      <c r="AQ128" s="26"/>
      <c r="AR128" s="79" t="str">
        <f>_xlfn.IFNA(VLOOKUP(AM128,Kopā!$A$4:$Q$203,8,),"")</f>
        <v/>
      </c>
      <c r="AS128" s="80" t="str">
        <f>_xlfn.IFNA(VLOOKUP(AM128,Kopā!$A$4:$Q$203,9,),"")</f>
        <v/>
      </c>
      <c r="AT128" s="79" t="str">
        <f>_xlfn.IFNA(VLOOKUP(AM128,Kopā!$A$4:$Q$203,10,),"")</f>
        <v/>
      </c>
      <c r="AU128" s="80" t="str">
        <f>_xlfn.IFNA(VLOOKUP(AM128,Kopā!$A$4:$Q$203,11,),"")</f>
        <v/>
      </c>
      <c r="AV128" s="79" t="str">
        <f>_xlfn.IFNA(VLOOKUP(AM128,Kopā!$A$4:$Q$203,12,),"")</f>
        <v/>
      </c>
      <c r="AW128" s="80" t="str">
        <f>_xlfn.IFNA(VLOOKUP(AM128,Kopā!$A$4:$Q$203,13,),"")</f>
        <v/>
      </c>
      <c r="AX128" s="79" t="str">
        <f>_xlfn.IFNA(VLOOKUP(AM128,Kopā!$A$4:$Q$203,14,),"")</f>
        <v/>
      </c>
      <c r="AY128" s="80" t="str">
        <f>_xlfn.IFNA(VLOOKUP(AM128,Kopā!$A$4:$Q$203,15,),"")</f>
        <v/>
      </c>
      <c r="AZ128" s="26"/>
      <c r="BA128" s="26"/>
      <c r="BB128" s="26"/>
      <c r="BC128" s="26"/>
      <c r="BD128" s="26"/>
      <c r="BE128" s="26" t="e">
        <f>_xlfn.RANK.EQ(BB128,$BB$4:$BB$93,)+COUNTIF($BB$4:BB128,BB128)-1</f>
        <v>#N/A</v>
      </c>
    </row>
    <row r="129" spans="1:57" x14ac:dyDescent="0.25">
      <c r="A129" s="4"/>
      <c r="B129" s="4"/>
      <c r="C129" s="4"/>
      <c r="D129" s="4"/>
      <c r="E129" s="37"/>
      <c r="F129" s="37"/>
      <c r="G129" s="37"/>
      <c r="H129" s="37"/>
      <c r="I129" s="37"/>
      <c r="J129" s="37"/>
      <c r="K129" s="37"/>
      <c r="L129" s="37"/>
      <c r="M129" s="4"/>
      <c r="N129" s="4"/>
      <c r="O129" s="36"/>
      <c r="P129" s="4"/>
      <c r="Q129" s="4"/>
      <c r="AD129" s="26">
        <v>128</v>
      </c>
      <c r="AE129" s="26"/>
      <c r="AF129" s="26" t="str">
        <f>IF(Kopā!F129=$R$3,Kopā!A129,"")</f>
        <v/>
      </c>
      <c r="AG129" s="26" t="str">
        <f>_xlfn.IFNA(VLOOKUP(AF129,Kopā!$A$4:$G$203,7,),"")</f>
        <v/>
      </c>
      <c r="AH129" s="26" t="str">
        <f t="shared" si="44"/>
        <v/>
      </c>
      <c r="AI129" s="26" t="e" cm="1">
        <f t="array" ref="AI129">IFERROR(SMALL(IF((COUNTIF($AI$3:AI128, $AH$4:$AH$203)=0)*ISNUMBER($AH$4:$AH$203), $AH$4:$AH$203, "A"), 1),INDEX($AH$4:$AH$203, MATCH(SMALL(IF(ISTEXT($AH$4:$AH$203)*(COUNTIF(AI$3:$AI128,$AH$4:$AH$203)=0), COUNTIF($AH$4:$AH$203, "&lt;"&amp;$AH$4:$AH$203), ""),1),IF(ISTEXT($AH$4:$AH$203), COUNTIF($AH$4:$AH$203, "&lt;"&amp;$AH$4:$AH$203), ""), 0)))</f>
        <v>#NUM!</v>
      </c>
      <c r="AJ129" s="26"/>
      <c r="AK129" s="26"/>
      <c r="AL129" s="26" t="e">
        <f>#REF!</f>
        <v>#REF!</v>
      </c>
      <c r="AM129" s="26"/>
      <c r="AN129" s="26"/>
      <c r="AO129" s="26"/>
      <c r="AP129" s="26"/>
      <c r="AQ129" s="26"/>
      <c r="AR129" s="79" t="str">
        <f>_xlfn.IFNA(VLOOKUP(AM129,Kopā!$A$4:$Q$203,8,),"")</f>
        <v/>
      </c>
      <c r="AS129" s="80" t="str">
        <f>_xlfn.IFNA(VLOOKUP(AM129,Kopā!$A$4:$Q$203,9,),"")</f>
        <v/>
      </c>
      <c r="AT129" s="79" t="str">
        <f>_xlfn.IFNA(VLOOKUP(AM129,Kopā!$A$4:$Q$203,10,),"")</f>
        <v/>
      </c>
      <c r="AU129" s="80" t="str">
        <f>_xlfn.IFNA(VLOOKUP(AM129,Kopā!$A$4:$Q$203,11,),"")</f>
        <v/>
      </c>
      <c r="AV129" s="79" t="str">
        <f>_xlfn.IFNA(VLOOKUP(AM129,Kopā!$A$4:$Q$203,12,),"")</f>
        <v/>
      </c>
      <c r="AW129" s="80" t="str">
        <f>_xlfn.IFNA(VLOOKUP(AM129,Kopā!$A$4:$Q$203,13,),"")</f>
        <v/>
      </c>
      <c r="AX129" s="79" t="str">
        <f>_xlfn.IFNA(VLOOKUP(AM129,Kopā!$A$4:$Q$203,14,),"")</f>
        <v/>
      </c>
      <c r="AY129" s="80" t="str">
        <f>_xlfn.IFNA(VLOOKUP(AM129,Kopā!$A$4:$Q$203,15,),"")</f>
        <v/>
      </c>
      <c r="AZ129" s="26"/>
      <c r="BA129" s="26"/>
      <c r="BB129" s="26"/>
      <c r="BC129" s="26"/>
      <c r="BD129" s="26"/>
      <c r="BE129" s="26" t="e">
        <f>_xlfn.RANK.EQ(BB129,$BB$4:$BB$93,)+COUNTIF($BB$4:BB129,BB129)-1</f>
        <v>#N/A</v>
      </c>
    </row>
    <row r="130" spans="1:57" x14ac:dyDescent="0.25">
      <c r="A130" s="4"/>
      <c r="B130" s="4"/>
      <c r="C130" s="4"/>
      <c r="D130" s="4"/>
      <c r="E130" s="37"/>
      <c r="F130" s="37"/>
      <c r="G130" s="37"/>
      <c r="H130" s="37"/>
      <c r="I130" s="37"/>
      <c r="J130" s="37"/>
      <c r="K130" s="37"/>
      <c r="L130" s="37"/>
      <c r="M130" s="4"/>
      <c r="N130" s="4"/>
      <c r="O130" s="36"/>
      <c r="P130" s="4"/>
      <c r="Q130" s="4"/>
      <c r="AD130" s="26">
        <v>129</v>
      </c>
      <c r="AE130" s="26"/>
      <c r="AF130" s="26" t="str">
        <f>IF(Kopā!F130=$R$3,Kopā!A130,"")</f>
        <v/>
      </c>
      <c r="AG130" s="26" t="str">
        <f>_xlfn.IFNA(VLOOKUP(AF130,Kopā!$A$4:$G$203,7,),"")</f>
        <v/>
      </c>
      <c r="AH130" s="26" t="str">
        <f t="shared" si="44"/>
        <v/>
      </c>
      <c r="AI130" s="26" t="e" cm="1">
        <f t="array" ref="AI130">IFERROR(SMALL(IF((COUNTIF($AI$3:AI129, $AH$4:$AH$203)=0)*ISNUMBER($AH$4:$AH$203), $AH$4:$AH$203, "A"), 1),INDEX($AH$4:$AH$203, MATCH(SMALL(IF(ISTEXT($AH$4:$AH$203)*(COUNTIF(AI$3:$AI129,$AH$4:$AH$203)=0), COUNTIF($AH$4:$AH$203, "&lt;"&amp;$AH$4:$AH$203), ""),1),IF(ISTEXT($AH$4:$AH$203), COUNTIF($AH$4:$AH$203, "&lt;"&amp;$AH$4:$AH$203), ""), 0)))</f>
        <v>#NUM!</v>
      </c>
      <c r="AJ130" s="26"/>
      <c r="AK130" s="26"/>
      <c r="AL130" s="26" t="e">
        <f>#REF!</f>
        <v>#REF!</v>
      </c>
      <c r="AM130" s="26"/>
      <c r="AN130" s="26"/>
      <c r="AO130" s="26"/>
      <c r="AP130" s="26"/>
      <c r="AQ130" s="26"/>
      <c r="AR130" s="79" t="str">
        <f>_xlfn.IFNA(VLOOKUP(AM130,Kopā!$A$4:$Q$203,8,),"")</f>
        <v/>
      </c>
      <c r="AS130" s="80" t="str">
        <f>_xlfn.IFNA(VLOOKUP(AM130,Kopā!$A$4:$Q$203,9,),"")</f>
        <v/>
      </c>
      <c r="AT130" s="79" t="str">
        <f>_xlfn.IFNA(VLOOKUP(AM130,Kopā!$A$4:$Q$203,10,),"")</f>
        <v/>
      </c>
      <c r="AU130" s="80" t="str">
        <f>_xlfn.IFNA(VLOOKUP(AM130,Kopā!$A$4:$Q$203,11,),"")</f>
        <v/>
      </c>
      <c r="AV130" s="79" t="str">
        <f>_xlfn.IFNA(VLOOKUP(AM130,Kopā!$A$4:$Q$203,12,),"")</f>
        <v/>
      </c>
      <c r="AW130" s="80" t="str">
        <f>_xlfn.IFNA(VLOOKUP(AM130,Kopā!$A$4:$Q$203,13,),"")</f>
        <v/>
      </c>
      <c r="AX130" s="79" t="str">
        <f>_xlfn.IFNA(VLOOKUP(AM130,Kopā!$A$4:$Q$203,14,),"")</f>
        <v/>
      </c>
      <c r="AY130" s="80" t="str">
        <f>_xlfn.IFNA(VLOOKUP(AM130,Kopā!$A$4:$Q$203,15,),"")</f>
        <v/>
      </c>
      <c r="AZ130" s="26"/>
      <c r="BA130" s="26"/>
      <c r="BB130" s="26"/>
      <c r="BC130" s="26"/>
      <c r="BD130" s="26"/>
      <c r="BE130" s="26" t="e">
        <f>_xlfn.RANK.EQ(BB130,$BB$4:$BB$93,)+COUNTIF($BB$4:BB130,BB130)-1</f>
        <v>#N/A</v>
      </c>
    </row>
    <row r="131" spans="1:57" x14ac:dyDescent="0.25">
      <c r="A131" s="4"/>
      <c r="B131" s="4"/>
      <c r="C131" s="4"/>
      <c r="D131" s="4"/>
      <c r="E131" s="37"/>
      <c r="F131" s="37"/>
      <c r="G131" s="37"/>
      <c r="H131" s="37"/>
      <c r="I131" s="37"/>
      <c r="J131" s="37"/>
      <c r="K131" s="37"/>
      <c r="L131" s="37"/>
      <c r="M131" s="4"/>
      <c r="N131" s="4"/>
      <c r="O131" s="36"/>
      <c r="P131" s="4"/>
      <c r="Q131" s="4"/>
      <c r="AD131" s="26">
        <v>130</v>
      </c>
      <c r="AE131" s="26"/>
      <c r="AF131" s="26" t="str">
        <f>IF(Kopā!F131=$R$3,Kopā!A131,"")</f>
        <v/>
      </c>
      <c r="AG131" s="26" t="str">
        <f>_xlfn.IFNA(VLOOKUP(AF131,Kopā!$A$4:$G$203,7,),"")</f>
        <v/>
      </c>
      <c r="AH131" s="26" t="str">
        <f t="shared" si="44"/>
        <v/>
      </c>
      <c r="AI131" s="26" t="e" cm="1">
        <f t="array" ref="AI131">IFERROR(SMALL(IF((COUNTIF($AI$3:AI130, $AH$4:$AH$203)=0)*ISNUMBER($AH$4:$AH$203), $AH$4:$AH$203, "A"), 1),INDEX($AH$4:$AH$203, MATCH(SMALL(IF(ISTEXT($AH$4:$AH$203)*(COUNTIF(AI$3:$AI130,$AH$4:$AH$203)=0), COUNTIF($AH$4:$AH$203, "&lt;"&amp;$AH$4:$AH$203), ""),1),IF(ISTEXT($AH$4:$AH$203), COUNTIF($AH$4:$AH$203, "&lt;"&amp;$AH$4:$AH$203), ""), 0)))</f>
        <v>#NUM!</v>
      </c>
      <c r="AJ131" s="26"/>
      <c r="AK131" s="26"/>
      <c r="AL131" s="26" t="e">
        <f>#REF!</f>
        <v>#REF!</v>
      </c>
      <c r="AM131" s="26"/>
      <c r="AN131" s="26"/>
      <c r="AO131" s="26"/>
      <c r="AP131" s="26"/>
      <c r="AQ131" s="26"/>
      <c r="AR131" s="79" t="str">
        <f>_xlfn.IFNA(VLOOKUP(AM131,Kopā!$A$4:$Q$203,8,),"")</f>
        <v/>
      </c>
      <c r="AS131" s="80" t="str">
        <f>_xlfn.IFNA(VLOOKUP(AM131,Kopā!$A$4:$Q$203,9,),"")</f>
        <v/>
      </c>
      <c r="AT131" s="79" t="str">
        <f>_xlfn.IFNA(VLOOKUP(AM131,Kopā!$A$4:$Q$203,10,),"")</f>
        <v/>
      </c>
      <c r="AU131" s="80" t="str">
        <f>_xlfn.IFNA(VLOOKUP(AM131,Kopā!$A$4:$Q$203,11,),"")</f>
        <v/>
      </c>
      <c r="AV131" s="79" t="str">
        <f>_xlfn.IFNA(VLOOKUP(AM131,Kopā!$A$4:$Q$203,12,),"")</f>
        <v/>
      </c>
      <c r="AW131" s="80" t="str">
        <f>_xlfn.IFNA(VLOOKUP(AM131,Kopā!$A$4:$Q$203,13,),"")</f>
        <v/>
      </c>
      <c r="AX131" s="79" t="str">
        <f>_xlfn.IFNA(VLOOKUP(AM131,Kopā!$A$4:$Q$203,14,),"")</f>
        <v/>
      </c>
      <c r="AY131" s="80" t="str">
        <f>_xlfn.IFNA(VLOOKUP(AM131,Kopā!$A$4:$Q$203,15,),"")</f>
        <v/>
      </c>
      <c r="AZ131" s="26"/>
      <c r="BA131" s="26"/>
      <c r="BB131" s="26"/>
      <c r="BC131" s="26"/>
      <c r="BD131" s="26"/>
      <c r="BE131" s="26" t="e">
        <f>_xlfn.RANK.EQ(BB131,$BB$4:$BB$93,)+COUNTIF($BB$4:BB131,BB131)-1</f>
        <v>#N/A</v>
      </c>
    </row>
    <row r="132" spans="1:57" x14ac:dyDescent="0.25">
      <c r="A132" s="4"/>
      <c r="B132" s="4"/>
      <c r="C132" s="4"/>
      <c r="D132" s="4"/>
      <c r="E132" s="37"/>
      <c r="F132" s="37"/>
      <c r="G132" s="37"/>
      <c r="H132" s="37"/>
      <c r="I132" s="37"/>
      <c r="J132" s="37"/>
      <c r="K132" s="37"/>
      <c r="L132" s="37"/>
      <c r="M132" s="4"/>
      <c r="N132" s="4"/>
      <c r="O132" s="36"/>
      <c r="P132" s="4"/>
      <c r="Q132" s="4"/>
      <c r="AD132" s="26">
        <v>131</v>
      </c>
      <c r="AE132" s="26"/>
      <c r="AF132" s="26" t="str">
        <f>IF(Kopā!F132=$R$3,Kopā!A132,"")</f>
        <v/>
      </c>
      <c r="AG132" s="26" t="str">
        <f>_xlfn.IFNA(VLOOKUP(AF132,Kopā!$A$4:$G$203,7,),"")</f>
        <v/>
      </c>
      <c r="AH132" s="26" t="str">
        <f t="shared" ref="AH132:AH163" si="45">IF(AG132=$S$3,AF132,"")</f>
        <v/>
      </c>
      <c r="AI132" s="26" t="e" cm="1">
        <f t="array" ref="AI132">IFERROR(SMALL(IF((COUNTIF($AI$3:AI131, $AH$4:$AH$203)=0)*ISNUMBER($AH$4:$AH$203), $AH$4:$AH$203, "A"), 1),INDEX($AH$4:$AH$203, MATCH(SMALL(IF(ISTEXT($AH$4:$AH$203)*(COUNTIF(AI$3:$AI131,$AH$4:$AH$203)=0), COUNTIF($AH$4:$AH$203, "&lt;"&amp;$AH$4:$AH$203), ""),1),IF(ISTEXT($AH$4:$AH$203), COUNTIF($AH$4:$AH$203, "&lt;"&amp;$AH$4:$AH$203), ""), 0)))</f>
        <v>#NUM!</v>
      </c>
      <c r="AJ132" s="26"/>
      <c r="AK132" s="26"/>
      <c r="AL132" s="26" t="e">
        <f>#REF!</f>
        <v>#REF!</v>
      </c>
      <c r="AM132" s="26"/>
      <c r="AN132" s="26"/>
      <c r="AO132" s="26"/>
      <c r="AP132" s="26"/>
      <c r="AQ132" s="26"/>
      <c r="AR132" s="79" t="str">
        <f>_xlfn.IFNA(VLOOKUP(AM132,Kopā!$A$4:$Q$203,8,),"")</f>
        <v/>
      </c>
      <c r="AS132" s="80" t="str">
        <f>_xlfn.IFNA(VLOOKUP(AM132,Kopā!$A$4:$Q$203,9,),"")</f>
        <v/>
      </c>
      <c r="AT132" s="79" t="str">
        <f>_xlfn.IFNA(VLOOKUP(AM132,Kopā!$A$4:$Q$203,10,),"")</f>
        <v/>
      </c>
      <c r="AU132" s="80" t="str">
        <f>_xlfn.IFNA(VLOOKUP(AM132,Kopā!$A$4:$Q$203,11,),"")</f>
        <v/>
      </c>
      <c r="AV132" s="79" t="str">
        <f>_xlfn.IFNA(VLOOKUP(AM132,Kopā!$A$4:$Q$203,12,),"")</f>
        <v/>
      </c>
      <c r="AW132" s="80" t="str">
        <f>_xlfn.IFNA(VLOOKUP(AM132,Kopā!$A$4:$Q$203,13,),"")</f>
        <v/>
      </c>
      <c r="AX132" s="79" t="str">
        <f>_xlfn.IFNA(VLOOKUP(AM132,Kopā!$A$4:$Q$203,14,),"")</f>
        <v/>
      </c>
      <c r="AY132" s="80" t="str">
        <f>_xlfn.IFNA(VLOOKUP(AM132,Kopā!$A$4:$Q$203,15,),"")</f>
        <v/>
      </c>
      <c r="AZ132" s="26"/>
      <c r="BA132" s="26"/>
      <c r="BB132" s="26"/>
      <c r="BC132" s="26"/>
      <c r="BD132" s="26"/>
      <c r="BE132" s="26" t="e">
        <f>_xlfn.RANK.EQ(BB132,$BB$4:$BB$93,)+COUNTIF($BB$4:BB132,BB132)-1</f>
        <v>#N/A</v>
      </c>
    </row>
    <row r="133" spans="1:57" x14ac:dyDescent="0.25">
      <c r="A133" s="4"/>
      <c r="B133" s="4"/>
      <c r="C133" s="4"/>
      <c r="D133" s="4"/>
      <c r="E133" s="37"/>
      <c r="F133" s="37"/>
      <c r="G133" s="37"/>
      <c r="H133" s="37"/>
      <c r="I133" s="37"/>
      <c r="J133" s="37"/>
      <c r="K133" s="37"/>
      <c r="L133" s="37"/>
      <c r="M133" s="4"/>
      <c r="N133" s="4"/>
      <c r="O133" s="36"/>
      <c r="P133" s="4"/>
      <c r="Q133" s="4"/>
      <c r="AD133" s="26">
        <v>132</v>
      </c>
      <c r="AE133" s="26"/>
      <c r="AF133" s="26" t="str">
        <f>IF(Kopā!F133=$R$3,Kopā!A133,"")</f>
        <v/>
      </c>
      <c r="AG133" s="26" t="str">
        <f>_xlfn.IFNA(VLOOKUP(AF133,Kopā!$A$4:$G$203,7,),"")</f>
        <v/>
      </c>
      <c r="AH133" s="26" t="str">
        <f t="shared" si="45"/>
        <v/>
      </c>
      <c r="AI133" s="26" t="e" cm="1">
        <f t="array" ref="AI133">IFERROR(SMALL(IF((COUNTIF($AI$3:AI132, $AH$4:$AH$203)=0)*ISNUMBER($AH$4:$AH$203), $AH$4:$AH$203, "A"), 1),INDEX($AH$4:$AH$203, MATCH(SMALL(IF(ISTEXT($AH$4:$AH$203)*(COUNTIF(AI$3:$AI132,$AH$4:$AH$203)=0), COUNTIF($AH$4:$AH$203, "&lt;"&amp;$AH$4:$AH$203), ""),1),IF(ISTEXT($AH$4:$AH$203), COUNTIF($AH$4:$AH$203, "&lt;"&amp;$AH$4:$AH$203), ""), 0)))</f>
        <v>#NUM!</v>
      </c>
      <c r="AJ133" s="26"/>
      <c r="AK133" s="26"/>
      <c r="AL133" s="26" t="e">
        <f>#REF!</f>
        <v>#REF!</v>
      </c>
      <c r="AM133" s="26"/>
      <c r="AN133" s="26"/>
      <c r="AO133" s="26"/>
      <c r="AP133" s="26"/>
      <c r="AQ133" s="26"/>
      <c r="AR133" s="79" t="str">
        <f>_xlfn.IFNA(VLOOKUP(AM133,Kopā!$A$4:$Q$203,8,),"")</f>
        <v/>
      </c>
      <c r="AS133" s="80" t="str">
        <f>_xlfn.IFNA(VLOOKUP(AM133,Kopā!$A$4:$Q$203,9,),"")</f>
        <v/>
      </c>
      <c r="AT133" s="79" t="str">
        <f>_xlfn.IFNA(VLOOKUP(AM133,Kopā!$A$4:$Q$203,10,),"")</f>
        <v/>
      </c>
      <c r="AU133" s="80" t="str">
        <f>_xlfn.IFNA(VLOOKUP(AM133,Kopā!$A$4:$Q$203,11,),"")</f>
        <v/>
      </c>
      <c r="AV133" s="79" t="str">
        <f>_xlfn.IFNA(VLOOKUP(AM133,Kopā!$A$4:$Q$203,12,),"")</f>
        <v/>
      </c>
      <c r="AW133" s="80" t="str">
        <f>_xlfn.IFNA(VLOOKUP(AM133,Kopā!$A$4:$Q$203,13,),"")</f>
        <v/>
      </c>
      <c r="AX133" s="79" t="str">
        <f>_xlfn.IFNA(VLOOKUP(AM133,Kopā!$A$4:$Q$203,14,),"")</f>
        <v/>
      </c>
      <c r="AY133" s="80" t="str">
        <f>_xlfn.IFNA(VLOOKUP(AM133,Kopā!$A$4:$Q$203,15,),"")</f>
        <v/>
      </c>
      <c r="AZ133" s="26"/>
      <c r="BA133" s="26"/>
      <c r="BB133" s="26"/>
      <c r="BC133" s="26"/>
      <c r="BD133" s="26"/>
      <c r="BE133" s="26" t="e">
        <f>_xlfn.RANK.EQ(BB133,$BB$4:$BB$93,)+COUNTIF($BB$4:BB133,BB133)-1</f>
        <v>#N/A</v>
      </c>
    </row>
    <row r="134" spans="1:57" x14ac:dyDescent="0.25">
      <c r="A134" s="4"/>
      <c r="B134" s="4"/>
      <c r="C134" s="4"/>
      <c r="D134" s="4"/>
      <c r="E134" s="37"/>
      <c r="F134" s="37"/>
      <c r="G134" s="37"/>
      <c r="H134" s="37"/>
      <c r="I134" s="37"/>
      <c r="J134" s="37"/>
      <c r="K134" s="37"/>
      <c r="L134" s="37"/>
      <c r="M134" s="4"/>
      <c r="N134" s="4"/>
      <c r="O134" s="36"/>
      <c r="P134" s="4"/>
      <c r="Q134" s="4"/>
      <c r="AD134" s="26">
        <v>133</v>
      </c>
      <c r="AE134" s="26"/>
      <c r="AF134" s="26" t="str">
        <f>IF(Kopā!F134=$R$3,Kopā!A134,"")</f>
        <v/>
      </c>
      <c r="AG134" s="26" t="str">
        <f>_xlfn.IFNA(VLOOKUP(AF134,Kopā!$A$4:$G$203,7,),"")</f>
        <v/>
      </c>
      <c r="AH134" s="26" t="str">
        <f t="shared" si="45"/>
        <v/>
      </c>
      <c r="AI134" s="26" t="e" cm="1">
        <f t="array" ref="AI134">IFERROR(SMALL(IF((COUNTIF($AI$3:AI133, $AH$4:$AH$203)=0)*ISNUMBER($AH$4:$AH$203), $AH$4:$AH$203, "A"), 1),INDEX($AH$4:$AH$203, MATCH(SMALL(IF(ISTEXT($AH$4:$AH$203)*(COUNTIF(AI$3:$AI133,$AH$4:$AH$203)=0), COUNTIF($AH$4:$AH$203, "&lt;"&amp;$AH$4:$AH$203), ""),1),IF(ISTEXT($AH$4:$AH$203), COUNTIF($AH$4:$AH$203, "&lt;"&amp;$AH$4:$AH$203), ""), 0)))</f>
        <v>#NUM!</v>
      </c>
      <c r="AJ134" s="26"/>
      <c r="AK134" s="26"/>
      <c r="AL134" s="26" t="e">
        <f>#REF!</f>
        <v>#REF!</v>
      </c>
      <c r="AM134" s="26"/>
      <c r="AN134" s="26"/>
      <c r="AO134" s="26"/>
      <c r="AP134" s="26"/>
      <c r="AQ134" s="26"/>
      <c r="AR134" s="79" t="str">
        <f>_xlfn.IFNA(VLOOKUP(AM134,Kopā!$A$4:$Q$203,8,),"")</f>
        <v/>
      </c>
      <c r="AS134" s="80" t="str">
        <f>_xlfn.IFNA(VLOOKUP(AM134,Kopā!$A$4:$Q$203,9,),"")</f>
        <v/>
      </c>
      <c r="AT134" s="79" t="str">
        <f>_xlfn.IFNA(VLOOKUP(AM134,Kopā!$A$4:$Q$203,10,),"")</f>
        <v/>
      </c>
      <c r="AU134" s="80" t="str">
        <f>_xlfn.IFNA(VLOOKUP(AM134,Kopā!$A$4:$Q$203,11,),"")</f>
        <v/>
      </c>
      <c r="AV134" s="79" t="str">
        <f>_xlfn.IFNA(VLOOKUP(AM134,Kopā!$A$4:$Q$203,12,),"")</f>
        <v/>
      </c>
      <c r="AW134" s="80" t="str">
        <f>_xlfn.IFNA(VLOOKUP(AM134,Kopā!$A$4:$Q$203,13,),"")</f>
        <v/>
      </c>
      <c r="AX134" s="79" t="str">
        <f>_xlfn.IFNA(VLOOKUP(AM134,Kopā!$A$4:$Q$203,14,),"")</f>
        <v/>
      </c>
      <c r="AY134" s="80" t="str">
        <f>_xlfn.IFNA(VLOOKUP(AM134,Kopā!$A$4:$Q$203,15,),"")</f>
        <v/>
      </c>
      <c r="AZ134" s="26"/>
      <c r="BA134" s="26"/>
      <c r="BB134" s="26"/>
      <c r="BC134" s="26"/>
      <c r="BD134" s="26"/>
      <c r="BE134" s="26" t="e">
        <f>_xlfn.RANK.EQ(BB134,$BB$4:$BB$93,)+COUNTIF($BB$4:BB134,BB134)-1</f>
        <v>#N/A</v>
      </c>
    </row>
    <row r="135" spans="1:57" x14ac:dyDescent="0.25">
      <c r="A135" s="4"/>
      <c r="B135" s="4"/>
      <c r="C135" s="4"/>
      <c r="D135" s="4"/>
      <c r="E135" s="37"/>
      <c r="F135" s="37"/>
      <c r="G135" s="37"/>
      <c r="H135" s="37"/>
      <c r="I135" s="37"/>
      <c r="J135" s="37"/>
      <c r="K135" s="37"/>
      <c r="L135" s="37"/>
      <c r="M135" s="4"/>
      <c r="N135" s="4"/>
      <c r="O135" s="36"/>
      <c r="P135" s="4"/>
      <c r="Q135" s="4"/>
      <c r="AD135" s="26">
        <v>134</v>
      </c>
      <c r="AE135" s="26"/>
      <c r="AF135" s="26" t="str">
        <f>IF(Kopā!F135=$R$3,Kopā!A135,"")</f>
        <v/>
      </c>
      <c r="AG135" s="26" t="str">
        <f>_xlfn.IFNA(VLOOKUP(AF135,Kopā!$A$4:$G$203,7,),"")</f>
        <v/>
      </c>
      <c r="AH135" s="26" t="str">
        <f t="shared" si="45"/>
        <v/>
      </c>
      <c r="AI135" s="26" t="e" cm="1">
        <f t="array" ref="AI135">IFERROR(SMALL(IF((COUNTIF($AI$3:AI134, $AH$4:$AH$203)=0)*ISNUMBER($AH$4:$AH$203), $AH$4:$AH$203, "A"), 1),INDEX($AH$4:$AH$203, MATCH(SMALL(IF(ISTEXT($AH$4:$AH$203)*(COUNTIF(AI$3:$AI134,$AH$4:$AH$203)=0), COUNTIF($AH$4:$AH$203, "&lt;"&amp;$AH$4:$AH$203), ""),1),IF(ISTEXT($AH$4:$AH$203), COUNTIF($AH$4:$AH$203, "&lt;"&amp;$AH$4:$AH$203), ""), 0)))</f>
        <v>#NUM!</v>
      </c>
      <c r="AJ135" s="26"/>
      <c r="AK135" s="26"/>
      <c r="AL135" s="26" t="e">
        <f>#REF!</f>
        <v>#REF!</v>
      </c>
      <c r="AM135" s="26"/>
      <c r="AN135" s="26"/>
      <c r="AO135" s="26"/>
      <c r="AP135" s="26"/>
      <c r="AQ135" s="26"/>
      <c r="AR135" s="79" t="str">
        <f>_xlfn.IFNA(VLOOKUP(AM135,Kopā!$A$4:$Q$203,8,),"")</f>
        <v/>
      </c>
      <c r="AS135" s="80" t="str">
        <f>_xlfn.IFNA(VLOOKUP(AM135,Kopā!$A$4:$Q$203,9,),"")</f>
        <v/>
      </c>
      <c r="AT135" s="79" t="str">
        <f>_xlfn.IFNA(VLOOKUP(AM135,Kopā!$A$4:$Q$203,10,),"")</f>
        <v/>
      </c>
      <c r="AU135" s="80" t="str">
        <f>_xlfn.IFNA(VLOOKUP(AM135,Kopā!$A$4:$Q$203,11,),"")</f>
        <v/>
      </c>
      <c r="AV135" s="79" t="str">
        <f>_xlfn.IFNA(VLOOKUP(AM135,Kopā!$A$4:$Q$203,12,),"")</f>
        <v/>
      </c>
      <c r="AW135" s="80" t="str">
        <f>_xlfn.IFNA(VLOOKUP(AM135,Kopā!$A$4:$Q$203,13,),"")</f>
        <v/>
      </c>
      <c r="AX135" s="79" t="str">
        <f>_xlfn.IFNA(VLOOKUP(AM135,Kopā!$A$4:$Q$203,14,),"")</f>
        <v/>
      </c>
      <c r="AY135" s="80" t="str">
        <f>_xlfn.IFNA(VLOOKUP(AM135,Kopā!$A$4:$Q$203,15,),"")</f>
        <v/>
      </c>
      <c r="AZ135" s="26"/>
      <c r="BA135" s="26"/>
      <c r="BB135" s="26"/>
      <c r="BC135" s="26"/>
      <c r="BD135" s="26"/>
      <c r="BE135" s="26" t="e">
        <f>_xlfn.RANK.EQ(BB135,$BB$4:$BB$93,)+COUNTIF($BB$4:BB135,BB135)-1</f>
        <v>#N/A</v>
      </c>
    </row>
    <row r="136" spans="1:57" x14ac:dyDescent="0.25">
      <c r="A136" s="4"/>
      <c r="B136" s="4"/>
      <c r="C136" s="4"/>
      <c r="D136" s="4"/>
      <c r="E136" s="37"/>
      <c r="F136" s="37"/>
      <c r="G136" s="37"/>
      <c r="H136" s="37"/>
      <c r="I136" s="37"/>
      <c r="J136" s="37"/>
      <c r="K136" s="37"/>
      <c r="L136" s="37"/>
      <c r="M136" s="4"/>
      <c r="N136" s="4"/>
      <c r="O136" s="36"/>
      <c r="P136" s="4"/>
      <c r="Q136" s="4"/>
      <c r="AD136" s="26">
        <v>135</v>
      </c>
      <c r="AE136" s="26"/>
      <c r="AF136" s="26" t="str">
        <f>IF(Kopā!F136=$R$3,Kopā!A136,"")</f>
        <v/>
      </c>
      <c r="AG136" s="26" t="str">
        <f>_xlfn.IFNA(VLOOKUP(AF136,Kopā!$A$4:$G$203,7,),"")</f>
        <v/>
      </c>
      <c r="AH136" s="26" t="str">
        <f t="shared" si="45"/>
        <v/>
      </c>
      <c r="AI136" s="26" t="e" cm="1">
        <f t="array" ref="AI136">IFERROR(SMALL(IF((COUNTIF($AI$3:AI135, $AH$4:$AH$203)=0)*ISNUMBER($AH$4:$AH$203), $AH$4:$AH$203, "A"), 1),INDEX($AH$4:$AH$203, MATCH(SMALL(IF(ISTEXT($AH$4:$AH$203)*(COUNTIF(AI$3:$AI135,$AH$4:$AH$203)=0), COUNTIF($AH$4:$AH$203, "&lt;"&amp;$AH$4:$AH$203), ""),1),IF(ISTEXT($AH$4:$AH$203), COUNTIF($AH$4:$AH$203, "&lt;"&amp;$AH$4:$AH$203), ""), 0)))</f>
        <v>#NUM!</v>
      </c>
      <c r="AJ136" s="26"/>
      <c r="AK136" s="26"/>
      <c r="AL136" s="26" t="e">
        <f>#REF!</f>
        <v>#REF!</v>
      </c>
      <c r="AM136" s="26"/>
      <c r="AN136" s="26"/>
      <c r="AO136" s="26"/>
      <c r="AP136" s="26"/>
      <c r="AQ136" s="26"/>
      <c r="AR136" s="79" t="str">
        <f>_xlfn.IFNA(VLOOKUP(AM136,Kopā!$A$4:$Q$203,8,),"")</f>
        <v/>
      </c>
      <c r="AS136" s="80" t="str">
        <f>_xlfn.IFNA(VLOOKUP(AM136,Kopā!$A$4:$Q$203,9,),"")</f>
        <v/>
      </c>
      <c r="AT136" s="79" t="str">
        <f>_xlfn.IFNA(VLOOKUP(AM136,Kopā!$A$4:$Q$203,10,),"")</f>
        <v/>
      </c>
      <c r="AU136" s="80" t="str">
        <f>_xlfn.IFNA(VLOOKUP(AM136,Kopā!$A$4:$Q$203,11,),"")</f>
        <v/>
      </c>
      <c r="AV136" s="79" t="str">
        <f>_xlfn.IFNA(VLOOKUP(AM136,Kopā!$A$4:$Q$203,12,),"")</f>
        <v/>
      </c>
      <c r="AW136" s="80" t="str">
        <f>_xlfn.IFNA(VLOOKUP(AM136,Kopā!$A$4:$Q$203,13,),"")</f>
        <v/>
      </c>
      <c r="AX136" s="79" t="str">
        <f>_xlfn.IFNA(VLOOKUP(AM136,Kopā!$A$4:$Q$203,14,),"")</f>
        <v/>
      </c>
      <c r="AY136" s="80" t="str">
        <f>_xlfn.IFNA(VLOOKUP(AM136,Kopā!$A$4:$Q$203,15,),"")</f>
        <v/>
      </c>
      <c r="AZ136" s="26"/>
      <c r="BA136" s="26"/>
      <c r="BB136" s="26"/>
      <c r="BC136" s="26"/>
      <c r="BD136" s="26"/>
      <c r="BE136" s="26" t="e">
        <f>_xlfn.RANK.EQ(BB136,$BB$4:$BB$93,)+COUNTIF($BB$4:BB136,BB136)-1</f>
        <v>#N/A</v>
      </c>
    </row>
    <row r="137" spans="1:57" x14ac:dyDescent="0.25">
      <c r="A137" s="4"/>
      <c r="B137" s="4"/>
      <c r="C137" s="4"/>
      <c r="D137" s="4"/>
      <c r="E137" s="37"/>
      <c r="F137" s="37"/>
      <c r="G137" s="37"/>
      <c r="H137" s="37"/>
      <c r="I137" s="37"/>
      <c r="J137" s="37"/>
      <c r="K137" s="37"/>
      <c r="L137" s="37"/>
      <c r="M137" s="4"/>
      <c r="N137" s="4"/>
      <c r="O137" s="36"/>
      <c r="P137" s="4"/>
      <c r="Q137" s="4"/>
      <c r="AD137" s="26">
        <v>136</v>
      </c>
      <c r="AE137" s="26"/>
      <c r="AF137" s="26" t="str">
        <f>IF(Kopā!F137=$R$3,Kopā!A137,"")</f>
        <v/>
      </c>
      <c r="AG137" s="26" t="str">
        <f>_xlfn.IFNA(VLOOKUP(AF137,Kopā!$A$4:$G$203,7,),"")</f>
        <v/>
      </c>
      <c r="AH137" s="26" t="str">
        <f t="shared" si="45"/>
        <v/>
      </c>
      <c r="AI137" s="26" t="e" cm="1">
        <f t="array" ref="AI137">IFERROR(SMALL(IF((COUNTIF($AI$3:AI136, $AH$4:$AH$203)=0)*ISNUMBER($AH$4:$AH$203), $AH$4:$AH$203, "A"), 1),INDEX($AH$4:$AH$203, MATCH(SMALL(IF(ISTEXT($AH$4:$AH$203)*(COUNTIF(AI$3:$AI136,$AH$4:$AH$203)=0), COUNTIF($AH$4:$AH$203, "&lt;"&amp;$AH$4:$AH$203), ""),1),IF(ISTEXT($AH$4:$AH$203), COUNTIF($AH$4:$AH$203, "&lt;"&amp;$AH$4:$AH$203), ""), 0)))</f>
        <v>#NUM!</v>
      </c>
      <c r="AJ137" s="26"/>
      <c r="AK137" s="26"/>
      <c r="AL137" s="26" t="e">
        <f>#REF!</f>
        <v>#REF!</v>
      </c>
      <c r="AM137" s="26"/>
      <c r="AN137" s="26"/>
      <c r="AO137" s="26"/>
      <c r="AP137" s="26"/>
      <c r="AQ137" s="26"/>
      <c r="AR137" s="79" t="str">
        <f>_xlfn.IFNA(VLOOKUP(AM137,Kopā!$A$4:$Q$203,8,),"")</f>
        <v/>
      </c>
      <c r="AS137" s="80" t="str">
        <f>_xlfn.IFNA(VLOOKUP(AM137,Kopā!$A$4:$Q$203,9,),"")</f>
        <v/>
      </c>
      <c r="AT137" s="79" t="str">
        <f>_xlfn.IFNA(VLOOKUP(AM137,Kopā!$A$4:$Q$203,10,),"")</f>
        <v/>
      </c>
      <c r="AU137" s="80" t="str">
        <f>_xlfn.IFNA(VLOOKUP(AM137,Kopā!$A$4:$Q$203,11,),"")</f>
        <v/>
      </c>
      <c r="AV137" s="79" t="str">
        <f>_xlfn.IFNA(VLOOKUP(AM137,Kopā!$A$4:$Q$203,12,),"")</f>
        <v/>
      </c>
      <c r="AW137" s="80" t="str">
        <f>_xlfn.IFNA(VLOOKUP(AM137,Kopā!$A$4:$Q$203,13,),"")</f>
        <v/>
      </c>
      <c r="AX137" s="79" t="str">
        <f>_xlfn.IFNA(VLOOKUP(AM137,Kopā!$A$4:$Q$203,14,),"")</f>
        <v/>
      </c>
      <c r="AY137" s="80" t="str">
        <f>_xlfn.IFNA(VLOOKUP(AM137,Kopā!$A$4:$Q$203,15,),"")</f>
        <v/>
      </c>
      <c r="AZ137" s="26"/>
      <c r="BA137" s="26"/>
      <c r="BB137" s="26"/>
      <c r="BC137" s="26"/>
      <c r="BD137" s="26"/>
      <c r="BE137" s="26" t="e">
        <f>_xlfn.RANK.EQ(BB137,$BB$4:$BB$93,)+COUNTIF($BB$4:BB137,BB137)-1</f>
        <v>#N/A</v>
      </c>
    </row>
    <row r="138" spans="1:57" x14ac:dyDescent="0.25">
      <c r="A138" s="4"/>
      <c r="B138" s="4"/>
      <c r="C138" s="4"/>
      <c r="D138" s="4"/>
      <c r="E138" s="37"/>
      <c r="F138" s="37"/>
      <c r="G138" s="37"/>
      <c r="H138" s="37"/>
      <c r="I138" s="37"/>
      <c r="J138" s="37"/>
      <c r="K138" s="37"/>
      <c r="L138" s="37"/>
      <c r="M138" s="4"/>
      <c r="N138" s="4"/>
      <c r="O138" s="36"/>
      <c r="P138" s="4"/>
      <c r="Q138" s="4"/>
      <c r="AD138" s="26">
        <v>137</v>
      </c>
      <c r="AE138" s="26"/>
      <c r="AF138" s="26" t="str">
        <f>IF(Kopā!F138=$R$3,Kopā!A138,"")</f>
        <v/>
      </c>
      <c r="AG138" s="26" t="str">
        <f>_xlfn.IFNA(VLOOKUP(AF138,Kopā!$A$4:$G$203,7,),"")</f>
        <v/>
      </c>
      <c r="AH138" s="26" t="str">
        <f t="shared" si="45"/>
        <v/>
      </c>
      <c r="AI138" s="26" t="e" cm="1">
        <f t="array" ref="AI138">IFERROR(SMALL(IF((COUNTIF($AI$3:AI137, $AH$4:$AH$203)=0)*ISNUMBER($AH$4:$AH$203), $AH$4:$AH$203, "A"), 1),INDEX($AH$4:$AH$203, MATCH(SMALL(IF(ISTEXT($AH$4:$AH$203)*(COUNTIF(AI$3:$AI137,$AH$4:$AH$203)=0), COUNTIF($AH$4:$AH$203, "&lt;"&amp;$AH$4:$AH$203), ""),1),IF(ISTEXT($AH$4:$AH$203), COUNTIF($AH$4:$AH$203, "&lt;"&amp;$AH$4:$AH$203), ""), 0)))</f>
        <v>#NUM!</v>
      </c>
      <c r="AJ138" s="26"/>
      <c r="AK138" s="26"/>
      <c r="AL138" s="26" t="e">
        <f>#REF!</f>
        <v>#REF!</v>
      </c>
      <c r="AM138" s="26"/>
      <c r="AN138" s="26"/>
      <c r="AO138" s="26"/>
      <c r="AP138" s="26"/>
      <c r="AQ138" s="26"/>
      <c r="AR138" s="79" t="str">
        <f>_xlfn.IFNA(VLOOKUP(AM138,Kopā!$A$4:$Q$203,8,),"")</f>
        <v/>
      </c>
      <c r="AS138" s="80" t="str">
        <f>_xlfn.IFNA(VLOOKUP(AM138,Kopā!$A$4:$Q$203,9,),"")</f>
        <v/>
      </c>
      <c r="AT138" s="79" t="str">
        <f>_xlfn.IFNA(VLOOKUP(AM138,Kopā!$A$4:$Q$203,10,),"")</f>
        <v/>
      </c>
      <c r="AU138" s="80" t="str">
        <f>_xlfn.IFNA(VLOOKUP(AM138,Kopā!$A$4:$Q$203,11,),"")</f>
        <v/>
      </c>
      <c r="AV138" s="79" t="str">
        <f>_xlfn.IFNA(VLOOKUP(AM138,Kopā!$A$4:$Q$203,12,),"")</f>
        <v/>
      </c>
      <c r="AW138" s="80" t="str">
        <f>_xlfn.IFNA(VLOOKUP(AM138,Kopā!$A$4:$Q$203,13,),"")</f>
        <v/>
      </c>
      <c r="AX138" s="79" t="str">
        <f>_xlfn.IFNA(VLOOKUP(AM138,Kopā!$A$4:$Q$203,14,),"")</f>
        <v/>
      </c>
      <c r="AY138" s="80" t="str">
        <f>_xlfn.IFNA(VLOOKUP(AM138,Kopā!$A$4:$Q$203,15,),"")</f>
        <v/>
      </c>
      <c r="AZ138" s="26"/>
      <c r="BA138" s="26"/>
      <c r="BB138" s="26"/>
      <c r="BC138" s="26"/>
      <c r="BD138" s="26"/>
      <c r="BE138" s="26" t="e">
        <f>_xlfn.RANK.EQ(BB138,$BB$4:$BB$93,)+COUNTIF($BB$4:BB138,BB138)-1</f>
        <v>#N/A</v>
      </c>
    </row>
    <row r="139" spans="1:57" x14ac:dyDescent="0.25">
      <c r="A139" s="4"/>
      <c r="B139" s="4"/>
      <c r="C139" s="4"/>
      <c r="D139" s="4"/>
      <c r="E139" s="37"/>
      <c r="F139" s="37"/>
      <c r="G139" s="37"/>
      <c r="H139" s="37"/>
      <c r="I139" s="37"/>
      <c r="J139" s="37"/>
      <c r="K139" s="37"/>
      <c r="L139" s="37"/>
      <c r="M139" s="4"/>
      <c r="N139" s="4"/>
      <c r="O139" s="36"/>
      <c r="P139" s="4"/>
      <c r="Q139" s="4"/>
      <c r="AD139" s="26">
        <v>138</v>
      </c>
      <c r="AE139" s="26"/>
      <c r="AF139" s="26" t="str">
        <f>IF(Kopā!F139=$R$3,Kopā!A139,"")</f>
        <v/>
      </c>
      <c r="AG139" s="26" t="str">
        <f>_xlfn.IFNA(VLOOKUP(AF139,Kopā!$A$4:$G$203,7,),"")</f>
        <v/>
      </c>
      <c r="AH139" s="26" t="str">
        <f t="shared" si="45"/>
        <v/>
      </c>
      <c r="AI139" s="26" t="e" cm="1">
        <f t="array" ref="AI139">IFERROR(SMALL(IF((COUNTIF($AI$3:AI138, $AH$4:$AH$203)=0)*ISNUMBER($AH$4:$AH$203), $AH$4:$AH$203, "A"), 1),INDEX($AH$4:$AH$203, MATCH(SMALL(IF(ISTEXT($AH$4:$AH$203)*(COUNTIF(AI$3:$AI138,$AH$4:$AH$203)=0), COUNTIF($AH$4:$AH$203, "&lt;"&amp;$AH$4:$AH$203), ""),1),IF(ISTEXT($AH$4:$AH$203), COUNTIF($AH$4:$AH$203, "&lt;"&amp;$AH$4:$AH$203), ""), 0)))</f>
        <v>#NUM!</v>
      </c>
      <c r="AJ139" s="26"/>
      <c r="AK139" s="26"/>
      <c r="AL139" s="26" t="e">
        <f>#REF!</f>
        <v>#REF!</v>
      </c>
      <c r="AM139" s="26"/>
      <c r="AN139" s="26"/>
      <c r="AO139" s="26"/>
      <c r="AP139" s="26"/>
      <c r="AQ139" s="26"/>
      <c r="AR139" s="79" t="str">
        <f>_xlfn.IFNA(VLOOKUP(AM139,Kopā!$A$4:$Q$203,8,),"")</f>
        <v/>
      </c>
      <c r="AS139" s="80" t="str">
        <f>_xlfn.IFNA(VLOOKUP(AM139,Kopā!$A$4:$Q$203,9,),"")</f>
        <v/>
      </c>
      <c r="AT139" s="79" t="str">
        <f>_xlfn.IFNA(VLOOKUP(AM139,Kopā!$A$4:$Q$203,10,),"")</f>
        <v/>
      </c>
      <c r="AU139" s="80" t="str">
        <f>_xlfn.IFNA(VLOOKUP(AM139,Kopā!$A$4:$Q$203,11,),"")</f>
        <v/>
      </c>
      <c r="AV139" s="79" t="str">
        <f>_xlfn.IFNA(VLOOKUP(AM139,Kopā!$A$4:$Q$203,12,),"")</f>
        <v/>
      </c>
      <c r="AW139" s="80" t="str">
        <f>_xlfn.IFNA(VLOOKUP(AM139,Kopā!$A$4:$Q$203,13,),"")</f>
        <v/>
      </c>
      <c r="AX139" s="79" t="str">
        <f>_xlfn.IFNA(VLOOKUP(AM139,Kopā!$A$4:$Q$203,14,),"")</f>
        <v/>
      </c>
      <c r="AY139" s="80" t="str">
        <f>_xlfn.IFNA(VLOOKUP(AM139,Kopā!$A$4:$Q$203,15,),"")</f>
        <v/>
      </c>
      <c r="AZ139" s="26"/>
      <c r="BA139" s="26"/>
      <c r="BB139" s="26"/>
      <c r="BC139" s="26"/>
      <c r="BD139" s="26"/>
      <c r="BE139" s="26" t="e">
        <f>_xlfn.RANK.EQ(BB139,$BB$4:$BB$93,)+COUNTIF($BB$4:BB139,BB139)-1</f>
        <v>#N/A</v>
      </c>
    </row>
    <row r="140" spans="1:57" x14ac:dyDescent="0.25">
      <c r="A140" s="4"/>
      <c r="B140" s="4"/>
      <c r="C140" s="4"/>
      <c r="D140" s="4"/>
      <c r="E140" s="37"/>
      <c r="F140" s="37"/>
      <c r="G140" s="37"/>
      <c r="H140" s="37"/>
      <c r="I140" s="37"/>
      <c r="J140" s="37"/>
      <c r="K140" s="37"/>
      <c r="L140" s="37"/>
      <c r="M140" s="4"/>
      <c r="N140" s="4"/>
      <c r="O140" s="36"/>
      <c r="P140" s="4"/>
      <c r="Q140" s="4"/>
      <c r="AD140" s="26">
        <v>139</v>
      </c>
      <c r="AE140" s="26"/>
      <c r="AF140" s="26" t="str">
        <f>IF(Kopā!F140=$R$3,Kopā!A140,"")</f>
        <v/>
      </c>
      <c r="AG140" s="26" t="str">
        <f>_xlfn.IFNA(VLOOKUP(AF140,Kopā!$A$4:$G$203,7,),"")</f>
        <v/>
      </c>
      <c r="AH140" s="26" t="str">
        <f t="shared" si="45"/>
        <v/>
      </c>
      <c r="AI140" s="26" t="e" cm="1">
        <f t="array" ref="AI140">IFERROR(SMALL(IF((COUNTIF($AI$3:AI139, $AH$4:$AH$203)=0)*ISNUMBER($AH$4:$AH$203), $AH$4:$AH$203, "A"), 1),INDEX($AH$4:$AH$203, MATCH(SMALL(IF(ISTEXT($AH$4:$AH$203)*(COUNTIF(AI$3:$AI139,$AH$4:$AH$203)=0), COUNTIF($AH$4:$AH$203, "&lt;"&amp;$AH$4:$AH$203), ""),1),IF(ISTEXT($AH$4:$AH$203), COUNTIF($AH$4:$AH$203, "&lt;"&amp;$AH$4:$AH$203), ""), 0)))</f>
        <v>#NUM!</v>
      </c>
      <c r="AJ140" s="26"/>
      <c r="AK140" s="26"/>
      <c r="AL140" s="26" t="e">
        <f>#REF!</f>
        <v>#REF!</v>
      </c>
      <c r="AM140" s="26"/>
      <c r="AN140" s="26"/>
      <c r="AO140" s="26"/>
      <c r="AP140" s="26"/>
      <c r="AQ140" s="26"/>
      <c r="AR140" s="79" t="str">
        <f>_xlfn.IFNA(VLOOKUP(AM140,Kopā!$A$4:$Q$203,8,),"")</f>
        <v/>
      </c>
      <c r="AS140" s="80" t="str">
        <f>_xlfn.IFNA(VLOOKUP(AM140,Kopā!$A$4:$Q$203,9,),"")</f>
        <v/>
      </c>
      <c r="AT140" s="79" t="str">
        <f>_xlfn.IFNA(VLOOKUP(AM140,Kopā!$A$4:$Q$203,10,),"")</f>
        <v/>
      </c>
      <c r="AU140" s="80" t="str">
        <f>_xlfn.IFNA(VLOOKUP(AM140,Kopā!$A$4:$Q$203,11,),"")</f>
        <v/>
      </c>
      <c r="AV140" s="79" t="str">
        <f>_xlfn.IFNA(VLOOKUP(AM140,Kopā!$A$4:$Q$203,12,),"")</f>
        <v/>
      </c>
      <c r="AW140" s="80" t="str">
        <f>_xlfn.IFNA(VLOOKUP(AM140,Kopā!$A$4:$Q$203,13,),"")</f>
        <v/>
      </c>
      <c r="AX140" s="79" t="str">
        <f>_xlfn.IFNA(VLOOKUP(AM140,Kopā!$A$4:$Q$203,14,),"")</f>
        <v/>
      </c>
      <c r="AY140" s="80" t="str">
        <f>_xlfn.IFNA(VLOOKUP(AM140,Kopā!$A$4:$Q$203,15,),"")</f>
        <v/>
      </c>
      <c r="AZ140" s="26"/>
      <c r="BA140" s="26"/>
      <c r="BB140" s="26"/>
      <c r="BC140" s="26"/>
      <c r="BD140" s="26"/>
      <c r="BE140" s="26" t="e">
        <f>_xlfn.RANK.EQ(BB140,$BB$4:$BB$93,)+COUNTIF($BB$4:BB140,BB140)-1</f>
        <v>#N/A</v>
      </c>
    </row>
    <row r="141" spans="1:57" x14ac:dyDescent="0.25">
      <c r="A141" s="4"/>
      <c r="B141" s="4"/>
      <c r="C141" s="4"/>
      <c r="D141" s="4"/>
      <c r="E141" s="37"/>
      <c r="F141" s="37"/>
      <c r="G141" s="37"/>
      <c r="H141" s="37"/>
      <c r="I141" s="37"/>
      <c r="J141" s="37"/>
      <c r="K141" s="37"/>
      <c r="L141" s="37"/>
      <c r="M141" s="4"/>
      <c r="N141" s="4"/>
      <c r="O141" s="36"/>
      <c r="P141" s="4"/>
      <c r="Q141" s="4"/>
      <c r="AD141" s="26">
        <v>140</v>
      </c>
      <c r="AE141" s="26"/>
      <c r="AF141" s="26" t="str">
        <f>IF(Kopā!F141=$R$3,Kopā!A141,"")</f>
        <v/>
      </c>
      <c r="AG141" s="26" t="str">
        <f>_xlfn.IFNA(VLOOKUP(AF141,Kopā!$A$4:$G$203,7,),"")</f>
        <v/>
      </c>
      <c r="AH141" s="26" t="str">
        <f t="shared" si="45"/>
        <v/>
      </c>
      <c r="AI141" s="26" t="e" cm="1">
        <f t="array" ref="AI141">IFERROR(SMALL(IF((COUNTIF($AI$3:AI140, $AH$4:$AH$203)=0)*ISNUMBER($AH$4:$AH$203), $AH$4:$AH$203, "A"), 1),INDEX($AH$4:$AH$203, MATCH(SMALL(IF(ISTEXT($AH$4:$AH$203)*(COUNTIF(AI$3:$AI140,$AH$4:$AH$203)=0), COUNTIF($AH$4:$AH$203, "&lt;"&amp;$AH$4:$AH$203), ""),1),IF(ISTEXT($AH$4:$AH$203), COUNTIF($AH$4:$AH$203, "&lt;"&amp;$AH$4:$AH$203), ""), 0)))</f>
        <v>#NUM!</v>
      </c>
      <c r="AJ141" s="26"/>
      <c r="AK141" s="26"/>
      <c r="AL141" s="26" t="e">
        <f>#REF!</f>
        <v>#REF!</v>
      </c>
      <c r="AM141" s="26"/>
      <c r="AN141" s="26"/>
      <c r="AO141" s="26"/>
      <c r="AP141" s="26"/>
      <c r="AQ141" s="26"/>
      <c r="AR141" s="79" t="str">
        <f>_xlfn.IFNA(VLOOKUP(AM141,Kopā!$A$4:$Q$203,8,),"")</f>
        <v/>
      </c>
      <c r="AS141" s="80" t="str">
        <f>_xlfn.IFNA(VLOOKUP(AM141,Kopā!$A$4:$Q$203,9,),"")</f>
        <v/>
      </c>
      <c r="AT141" s="79" t="str">
        <f>_xlfn.IFNA(VLOOKUP(AM141,Kopā!$A$4:$Q$203,10,),"")</f>
        <v/>
      </c>
      <c r="AU141" s="80" t="str">
        <f>_xlfn.IFNA(VLOOKUP(AM141,Kopā!$A$4:$Q$203,11,),"")</f>
        <v/>
      </c>
      <c r="AV141" s="79" t="str">
        <f>_xlfn.IFNA(VLOOKUP(AM141,Kopā!$A$4:$Q$203,12,),"")</f>
        <v/>
      </c>
      <c r="AW141" s="80" t="str">
        <f>_xlfn.IFNA(VLOOKUP(AM141,Kopā!$A$4:$Q$203,13,),"")</f>
        <v/>
      </c>
      <c r="AX141" s="79" t="str">
        <f>_xlfn.IFNA(VLOOKUP(AM141,Kopā!$A$4:$Q$203,14,),"")</f>
        <v/>
      </c>
      <c r="AY141" s="80" t="str">
        <f>_xlfn.IFNA(VLOOKUP(AM141,Kopā!$A$4:$Q$203,15,),"")</f>
        <v/>
      </c>
      <c r="AZ141" s="26"/>
      <c r="BA141" s="26"/>
      <c r="BB141" s="26"/>
      <c r="BC141" s="26"/>
      <c r="BD141" s="26"/>
      <c r="BE141" s="26" t="e">
        <f>_xlfn.RANK.EQ(BB141,$BB$4:$BB$93,)+COUNTIF($BB$4:BB141,BB141)-1</f>
        <v>#N/A</v>
      </c>
    </row>
    <row r="142" spans="1:57" x14ac:dyDescent="0.25">
      <c r="A142" s="4"/>
      <c r="B142" s="4"/>
      <c r="C142" s="4"/>
      <c r="D142" s="4"/>
      <c r="E142" s="37"/>
      <c r="F142" s="37"/>
      <c r="G142" s="37"/>
      <c r="H142" s="37"/>
      <c r="I142" s="37"/>
      <c r="J142" s="37"/>
      <c r="K142" s="37"/>
      <c r="L142" s="37"/>
      <c r="M142" s="4"/>
      <c r="N142" s="4"/>
      <c r="O142" s="36"/>
      <c r="P142" s="4"/>
      <c r="Q142" s="4"/>
      <c r="AD142" s="26">
        <v>141</v>
      </c>
      <c r="AE142" s="26"/>
      <c r="AF142" s="26" t="str">
        <f>IF(Kopā!F142=$R$3,Kopā!A142,"")</f>
        <v/>
      </c>
      <c r="AG142" s="26" t="str">
        <f>_xlfn.IFNA(VLOOKUP(AF142,Kopā!$A$4:$G$203,7,),"")</f>
        <v/>
      </c>
      <c r="AH142" s="26" t="str">
        <f t="shared" si="45"/>
        <v/>
      </c>
      <c r="AI142" s="26" t="e" cm="1">
        <f t="array" ref="AI142">IFERROR(SMALL(IF((COUNTIF($AI$3:AI141, $AH$4:$AH$203)=0)*ISNUMBER($AH$4:$AH$203), $AH$4:$AH$203, "A"), 1),INDEX($AH$4:$AH$203, MATCH(SMALL(IF(ISTEXT($AH$4:$AH$203)*(COUNTIF(AI$3:$AI141,$AH$4:$AH$203)=0), COUNTIF($AH$4:$AH$203, "&lt;"&amp;$AH$4:$AH$203), ""),1),IF(ISTEXT($AH$4:$AH$203), COUNTIF($AH$4:$AH$203, "&lt;"&amp;$AH$4:$AH$203), ""), 0)))</f>
        <v>#NUM!</v>
      </c>
      <c r="AJ142" s="26"/>
      <c r="AK142" s="26"/>
      <c r="AL142" s="26" t="e">
        <f>#REF!</f>
        <v>#REF!</v>
      </c>
      <c r="AM142" s="26"/>
      <c r="AN142" s="26"/>
      <c r="AO142" s="26"/>
      <c r="AP142" s="26"/>
      <c r="AQ142" s="26"/>
      <c r="AR142" s="79" t="str">
        <f>_xlfn.IFNA(VLOOKUP(AM142,Kopā!$A$4:$Q$203,8,),"")</f>
        <v/>
      </c>
      <c r="AS142" s="80" t="str">
        <f>_xlfn.IFNA(VLOOKUP(AM142,Kopā!$A$4:$Q$203,9,),"")</f>
        <v/>
      </c>
      <c r="AT142" s="79" t="str">
        <f>_xlfn.IFNA(VLOOKUP(AM142,Kopā!$A$4:$Q$203,10,),"")</f>
        <v/>
      </c>
      <c r="AU142" s="80" t="str">
        <f>_xlfn.IFNA(VLOOKUP(AM142,Kopā!$A$4:$Q$203,11,),"")</f>
        <v/>
      </c>
      <c r="AV142" s="79" t="str">
        <f>_xlfn.IFNA(VLOOKUP(AM142,Kopā!$A$4:$Q$203,12,),"")</f>
        <v/>
      </c>
      <c r="AW142" s="80" t="str">
        <f>_xlfn.IFNA(VLOOKUP(AM142,Kopā!$A$4:$Q$203,13,),"")</f>
        <v/>
      </c>
      <c r="AX142" s="79" t="str">
        <f>_xlfn.IFNA(VLOOKUP(AM142,Kopā!$A$4:$Q$203,14,),"")</f>
        <v/>
      </c>
      <c r="AY142" s="80" t="str">
        <f>_xlfn.IFNA(VLOOKUP(AM142,Kopā!$A$4:$Q$203,15,),"")</f>
        <v/>
      </c>
      <c r="AZ142" s="26"/>
      <c r="BA142" s="26"/>
      <c r="BB142" s="26"/>
      <c r="BC142" s="26"/>
      <c r="BD142" s="26"/>
      <c r="BE142" s="26" t="e">
        <f>_xlfn.RANK.EQ(BB142,$BB$4:$BB$93,)+COUNTIF($BB$4:BB142,BB142)-1</f>
        <v>#N/A</v>
      </c>
    </row>
    <row r="143" spans="1:57" x14ac:dyDescent="0.25">
      <c r="A143" s="4"/>
      <c r="B143" s="4"/>
      <c r="C143" s="4"/>
      <c r="D143" s="4"/>
      <c r="E143" s="37"/>
      <c r="F143" s="37"/>
      <c r="G143" s="37"/>
      <c r="H143" s="37"/>
      <c r="I143" s="37"/>
      <c r="J143" s="37"/>
      <c r="K143" s="37"/>
      <c r="L143" s="37"/>
      <c r="M143" s="4"/>
      <c r="N143" s="4"/>
      <c r="O143" s="36"/>
      <c r="P143" s="4"/>
      <c r="Q143" s="4"/>
      <c r="AD143" s="26">
        <v>142</v>
      </c>
      <c r="AE143" s="26"/>
      <c r="AF143" s="26" t="str">
        <f>IF(Kopā!F143=$R$3,Kopā!A143,"")</f>
        <v/>
      </c>
      <c r="AG143" s="26" t="str">
        <f>_xlfn.IFNA(VLOOKUP(AF143,Kopā!$A$4:$G$203,7,),"")</f>
        <v/>
      </c>
      <c r="AH143" s="26" t="str">
        <f t="shared" si="45"/>
        <v/>
      </c>
      <c r="AI143" s="26" t="e" cm="1">
        <f t="array" ref="AI143">IFERROR(SMALL(IF((COUNTIF($AI$3:AI142, $AH$4:$AH$203)=0)*ISNUMBER($AH$4:$AH$203), $AH$4:$AH$203, "A"), 1),INDEX($AH$4:$AH$203, MATCH(SMALL(IF(ISTEXT($AH$4:$AH$203)*(COUNTIF(AI$3:$AI142,$AH$4:$AH$203)=0), COUNTIF($AH$4:$AH$203, "&lt;"&amp;$AH$4:$AH$203), ""),1),IF(ISTEXT($AH$4:$AH$203), COUNTIF($AH$4:$AH$203, "&lt;"&amp;$AH$4:$AH$203), ""), 0)))</f>
        <v>#NUM!</v>
      </c>
      <c r="AJ143" s="26"/>
      <c r="AK143" s="26"/>
      <c r="AL143" s="26" t="e">
        <f>#REF!</f>
        <v>#REF!</v>
      </c>
      <c r="AM143" s="26"/>
      <c r="AN143" s="26"/>
      <c r="AO143" s="26"/>
      <c r="AP143" s="26"/>
      <c r="AQ143" s="26"/>
      <c r="AR143" s="79" t="str">
        <f>_xlfn.IFNA(VLOOKUP(AM143,Kopā!$A$4:$Q$203,8,),"")</f>
        <v/>
      </c>
      <c r="AS143" s="80" t="str">
        <f>_xlfn.IFNA(VLOOKUP(AM143,Kopā!$A$4:$Q$203,9,),"")</f>
        <v/>
      </c>
      <c r="AT143" s="79" t="str">
        <f>_xlfn.IFNA(VLOOKUP(AM143,Kopā!$A$4:$Q$203,10,),"")</f>
        <v/>
      </c>
      <c r="AU143" s="80" t="str">
        <f>_xlfn.IFNA(VLOOKUP(AM143,Kopā!$A$4:$Q$203,11,),"")</f>
        <v/>
      </c>
      <c r="AV143" s="79" t="str">
        <f>_xlfn.IFNA(VLOOKUP(AM143,Kopā!$A$4:$Q$203,12,),"")</f>
        <v/>
      </c>
      <c r="AW143" s="80" t="str">
        <f>_xlfn.IFNA(VLOOKUP(AM143,Kopā!$A$4:$Q$203,13,),"")</f>
        <v/>
      </c>
      <c r="AX143" s="79" t="str">
        <f>_xlfn.IFNA(VLOOKUP(AM143,Kopā!$A$4:$Q$203,14,),"")</f>
        <v/>
      </c>
      <c r="AY143" s="80" t="str">
        <f>_xlfn.IFNA(VLOOKUP(AM143,Kopā!$A$4:$Q$203,15,),"")</f>
        <v/>
      </c>
      <c r="AZ143" s="26"/>
      <c r="BA143" s="26"/>
      <c r="BB143" s="26"/>
      <c r="BC143" s="26"/>
      <c r="BD143" s="26"/>
      <c r="BE143" s="26" t="e">
        <f>_xlfn.RANK.EQ(BB143,$BB$4:$BB$93,)+COUNTIF($BB$4:BB143,BB143)-1</f>
        <v>#N/A</v>
      </c>
    </row>
    <row r="144" spans="1:57" x14ac:dyDescent="0.25">
      <c r="A144" s="4"/>
      <c r="B144" s="4"/>
      <c r="C144" s="4"/>
      <c r="D144" s="4"/>
      <c r="E144" s="37"/>
      <c r="F144" s="37"/>
      <c r="G144" s="37"/>
      <c r="H144" s="37"/>
      <c r="I144" s="37"/>
      <c r="J144" s="37"/>
      <c r="K144" s="37"/>
      <c r="L144" s="37"/>
      <c r="M144" s="4"/>
      <c r="N144" s="4"/>
      <c r="O144" s="36"/>
      <c r="P144" s="4"/>
      <c r="Q144" s="4"/>
      <c r="AD144" s="26">
        <v>143</v>
      </c>
      <c r="AE144" s="26"/>
      <c r="AF144" s="26" t="str">
        <f>IF(Kopā!F144=$R$3,Kopā!A144,"")</f>
        <v/>
      </c>
      <c r="AG144" s="26" t="str">
        <f>_xlfn.IFNA(VLOOKUP(AF144,Kopā!$A$4:$G$203,7,),"")</f>
        <v/>
      </c>
      <c r="AH144" s="26" t="str">
        <f t="shared" si="45"/>
        <v/>
      </c>
      <c r="AI144" s="26" t="e" cm="1">
        <f t="array" ref="AI144">IFERROR(SMALL(IF((COUNTIF($AI$3:AI143, $AH$4:$AH$203)=0)*ISNUMBER($AH$4:$AH$203), $AH$4:$AH$203, "A"), 1),INDEX($AH$4:$AH$203, MATCH(SMALL(IF(ISTEXT($AH$4:$AH$203)*(COUNTIF(AI$3:$AI143,$AH$4:$AH$203)=0), COUNTIF($AH$4:$AH$203, "&lt;"&amp;$AH$4:$AH$203), ""),1),IF(ISTEXT($AH$4:$AH$203), COUNTIF($AH$4:$AH$203, "&lt;"&amp;$AH$4:$AH$203), ""), 0)))</f>
        <v>#NUM!</v>
      </c>
      <c r="AJ144" s="26"/>
      <c r="AK144" s="26"/>
      <c r="AL144" s="26" t="e">
        <f>#REF!</f>
        <v>#REF!</v>
      </c>
      <c r="AM144" s="26"/>
      <c r="AN144" s="26"/>
      <c r="AO144" s="26"/>
      <c r="AP144" s="26"/>
      <c r="AQ144" s="26"/>
      <c r="AR144" s="79" t="str">
        <f>_xlfn.IFNA(VLOOKUP(AM144,Kopā!$A$4:$Q$203,8,),"")</f>
        <v/>
      </c>
      <c r="AS144" s="80" t="str">
        <f>_xlfn.IFNA(VLOOKUP(AM144,Kopā!$A$4:$Q$203,9,),"")</f>
        <v/>
      </c>
      <c r="AT144" s="79" t="str">
        <f>_xlfn.IFNA(VLOOKUP(AM144,Kopā!$A$4:$Q$203,10,),"")</f>
        <v/>
      </c>
      <c r="AU144" s="80" t="str">
        <f>_xlfn.IFNA(VLOOKUP(AM144,Kopā!$A$4:$Q$203,11,),"")</f>
        <v/>
      </c>
      <c r="AV144" s="79" t="str">
        <f>_xlfn.IFNA(VLOOKUP(AM144,Kopā!$A$4:$Q$203,12,),"")</f>
        <v/>
      </c>
      <c r="AW144" s="80" t="str">
        <f>_xlfn.IFNA(VLOOKUP(AM144,Kopā!$A$4:$Q$203,13,),"")</f>
        <v/>
      </c>
      <c r="AX144" s="79" t="str">
        <f>_xlfn.IFNA(VLOOKUP(AM144,Kopā!$A$4:$Q$203,14,),"")</f>
        <v/>
      </c>
      <c r="AY144" s="80" t="str">
        <f>_xlfn.IFNA(VLOOKUP(AM144,Kopā!$A$4:$Q$203,15,),"")</f>
        <v/>
      </c>
      <c r="AZ144" s="26"/>
      <c r="BA144" s="26"/>
      <c r="BB144" s="26"/>
      <c r="BC144" s="26"/>
      <c r="BD144" s="26"/>
      <c r="BE144" s="26" t="e">
        <f>_xlfn.RANK.EQ(BB144,$BB$4:$BB$93,)+COUNTIF($BB$4:BB144,BB144)-1</f>
        <v>#N/A</v>
      </c>
    </row>
    <row r="145" spans="1:57" x14ac:dyDescent="0.25">
      <c r="A145" s="4"/>
      <c r="B145" s="4"/>
      <c r="C145" s="4"/>
      <c r="D145" s="4"/>
      <c r="E145" s="37"/>
      <c r="F145" s="37"/>
      <c r="G145" s="37"/>
      <c r="H145" s="37"/>
      <c r="I145" s="37"/>
      <c r="J145" s="37"/>
      <c r="K145" s="37"/>
      <c r="L145" s="37"/>
      <c r="M145" s="4"/>
      <c r="N145" s="4"/>
      <c r="O145" s="36"/>
      <c r="P145" s="4"/>
      <c r="Q145" s="4"/>
      <c r="AD145" s="26">
        <v>144</v>
      </c>
      <c r="AE145" s="26"/>
      <c r="AF145" s="26" t="str">
        <f>IF(Kopā!F145=$R$3,Kopā!A145,"")</f>
        <v/>
      </c>
      <c r="AG145" s="26" t="str">
        <f>_xlfn.IFNA(VLOOKUP(AF145,Kopā!$A$4:$G$203,7,),"")</f>
        <v/>
      </c>
      <c r="AH145" s="26" t="str">
        <f t="shared" si="45"/>
        <v/>
      </c>
      <c r="AI145" s="26" t="e" cm="1">
        <f t="array" ref="AI145">IFERROR(SMALL(IF((COUNTIF($AI$3:AI144, $AH$4:$AH$203)=0)*ISNUMBER($AH$4:$AH$203), $AH$4:$AH$203, "A"), 1),INDEX($AH$4:$AH$203, MATCH(SMALL(IF(ISTEXT($AH$4:$AH$203)*(COUNTIF(AI$3:$AI144,$AH$4:$AH$203)=0), COUNTIF($AH$4:$AH$203, "&lt;"&amp;$AH$4:$AH$203), ""),1),IF(ISTEXT($AH$4:$AH$203), COUNTIF($AH$4:$AH$203, "&lt;"&amp;$AH$4:$AH$203), ""), 0)))</f>
        <v>#NUM!</v>
      </c>
      <c r="AJ145" s="26"/>
      <c r="AK145" s="26"/>
      <c r="AL145" s="26" t="e">
        <f>#REF!</f>
        <v>#REF!</v>
      </c>
      <c r="AM145" s="26"/>
      <c r="AN145" s="26"/>
      <c r="AO145" s="26"/>
      <c r="AP145" s="26"/>
      <c r="AQ145" s="26"/>
      <c r="AR145" s="79" t="str">
        <f>_xlfn.IFNA(VLOOKUP(AM145,Kopā!$A$4:$Q$203,8,),"")</f>
        <v/>
      </c>
      <c r="AS145" s="80" t="str">
        <f>_xlfn.IFNA(VLOOKUP(AM145,Kopā!$A$4:$Q$203,9,),"")</f>
        <v/>
      </c>
      <c r="AT145" s="79" t="str">
        <f>_xlfn.IFNA(VLOOKUP(AM145,Kopā!$A$4:$Q$203,10,),"")</f>
        <v/>
      </c>
      <c r="AU145" s="80" t="str">
        <f>_xlfn.IFNA(VLOOKUP(AM145,Kopā!$A$4:$Q$203,11,),"")</f>
        <v/>
      </c>
      <c r="AV145" s="79" t="str">
        <f>_xlfn.IFNA(VLOOKUP(AM145,Kopā!$A$4:$Q$203,12,),"")</f>
        <v/>
      </c>
      <c r="AW145" s="80" t="str">
        <f>_xlfn.IFNA(VLOOKUP(AM145,Kopā!$A$4:$Q$203,13,),"")</f>
        <v/>
      </c>
      <c r="AX145" s="79" t="str">
        <f>_xlfn.IFNA(VLOOKUP(AM145,Kopā!$A$4:$Q$203,14,),"")</f>
        <v/>
      </c>
      <c r="AY145" s="80" t="str">
        <f>_xlfn.IFNA(VLOOKUP(AM145,Kopā!$A$4:$Q$203,15,),"")</f>
        <v/>
      </c>
      <c r="AZ145" s="26"/>
      <c r="BA145" s="26"/>
      <c r="BB145" s="26"/>
      <c r="BC145" s="26"/>
      <c r="BD145" s="26"/>
      <c r="BE145" s="26" t="e">
        <f>_xlfn.RANK.EQ(BB145,$BB$4:$BB$93,)+COUNTIF($BB$4:BB145,BB145)-1</f>
        <v>#N/A</v>
      </c>
    </row>
    <row r="146" spans="1:57" x14ac:dyDescent="0.25">
      <c r="A146" s="4"/>
      <c r="B146" s="4"/>
      <c r="C146" s="4"/>
      <c r="D146" s="4"/>
      <c r="E146" s="37"/>
      <c r="F146" s="37"/>
      <c r="G146" s="37"/>
      <c r="H146" s="37"/>
      <c r="I146" s="37"/>
      <c r="J146" s="37"/>
      <c r="K146" s="37"/>
      <c r="L146" s="37"/>
      <c r="M146" s="4"/>
      <c r="N146" s="4"/>
      <c r="O146" s="36"/>
      <c r="P146" s="4"/>
      <c r="Q146" s="4"/>
      <c r="AD146" s="26">
        <v>145</v>
      </c>
      <c r="AE146" s="26"/>
      <c r="AF146" s="26" t="str">
        <f>IF(Kopā!F146=$R$3,Kopā!A146,"")</f>
        <v/>
      </c>
      <c r="AG146" s="26" t="str">
        <f>_xlfn.IFNA(VLOOKUP(AF146,Kopā!$A$4:$G$203,7,),"")</f>
        <v/>
      </c>
      <c r="AH146" s="26" t="str">
        <f t="shared" si="45"/>
        <v/>
      </c>
      <c r="AI146" s="26" t="e" cm="1">
        <f t="array" ref="AI146">IFERROR(SMALL(IF((COUNTIF($AI$3:AI145, $AH$4:$AH$203)=0)*ISNUMBER($AH$4:$AH$203), $AH$4:$AH$203, "A"), 1),INDEX($AH$4:$AH$203, MATCH(SMALL(IF(ISTEXT($AH$4:$AH$203)*(COUNTIF(AI$3:$AI145,$AH$4:$AH$203)=0), COUNTIF($AH$4:$AH$203, "&lt;"&amp;$AH$4:$AH$203), ""),1),IF(ISTEXT($AH$4:$AH$203), COUNTIF($AH$4:$AH$203, "&lt;"&amp;$AH$4:$AH$203), ""), 0)))</f>
        <v>#NUM!</v>
      </c>
      <c r="AJ146" s="26"/>
      <c r="AK146" s="26"/>
      <c r="AL146" s="26" t="e">
        <f>#REF!</f>
        <v>#REF!</v>
      </c>
      <c r="AM146" s="26"/>
      <c r="AN146" s="26"/>
      <c r="AO146" s="26"/>
      <c r="AP146" s="26"/>
      <c r="AQ146" s="26"/>
      <c r="AR146" s="79" t="str">
        <f>_xlfn.IFNA(VLOOKUP(AM146,Kopā!$A$4:$Q$203,8,),"")</f>
        <v/>
      </c>
      <c r="AS146" s="80" t="str">
        <f>_xlfn.IFNA(VLOOKUP(AM146,Kopā!$A$4:$Q$203,9,),"")</f>
        <v/>
      </c>
      <c r="AT146" s="79" t="str">
        <f>_xlfn.IFNA(VLOOKUP(AM146,Kopā!$A$4:$Q$203,10,),"")</f>
        <v/>
      </c>
      <c r="AU146" s="80" t="str">
        <f>_xlfn.IFNA(VLOOKUP(AM146,Kopā!$A$4:$Q$203,11,),"")</f>
        <v/>
      </c>
      <c r="AV146" s="79" t="str">
        <f>_xlfn.IFNA(VLOOKUP(AM146,Kopā!$A$4:$Q$203,12,),"")</f>
        <v/>
      </c>
      <c r="AW146" s="80" t="str">
        <f>_xlfn.IFNA(VLOOKUP(AM146,Kopā!$A$4:$Q$203,13,),"")</f>
        <v/>
      </c>
      <c r="AX146" s="79" t="str">
        <f>_xlfn.IFNA(VLOOKUP(AM146,Kopā!$A$4:$Q$203,14,),"")</f>
        <v/>
      </c>
      <c r="AY146" s="80" t="str">
        <f>_xlfn.IFNA(VLOOKUP(AM146,Kopā!$A$4:$Q$203,15,),"")</f>
        <v/>
      </c>
      <c r="AZ146" s="26"/>
      <c r="BA146" s="26"/>
      <c r="BB146" s="26"/>
      <c r="BC146" s="26"/>
      <c r="BD146" s="26"/>
      <c r="BE146" s="26" t="e">
        <f>_xlfn.RANK.EQ(BB146,$BB$4:$BB$93,)+COUNTIF($BB$4:BB146,BB146)-1</f>
        <v>#N/A</v>
      </c>
    </row>
    <row r="147" spans="1:57" x14ac:dyDescent="0.25">
      <c r="A147" s="4"/>
      <c r="B147" s="4"/>
      <c r="C147" s="4"/>
      <c r="D147" s="4"/>
      <c r="E147" s="37"/>
      <c r="F147" s="37"/>
      <c r="G147" s="37"/>
      <c r="H147" s="37"/>
      <c r="I147" s="37"/>
      <c r="J147" s="37"/>
      <c r="K147" s="37"/>
      <c r="L147" s="37"/>
      <c r="M147" s="4"/>
      <c r="N147" s="4"/>
      <c r="O147" s="36"/>
      <c r="P147" s="4"/>
      <c r="Q147" s="4"/>
      <c r="AD147" s="26">
        <v>146</v>
      </c>
      <c r="AE147" s="26"/>
      <c r="AF147" s="26" t="str">
        <f>IF(Kopā!F147=$R$3,Kopā!A147,"")</f>
        <v/>
      </c>
      <c r="AG147" s="26" t="str">
        <f>_xlfn.IFNA(VLOOKUP(AF147,Kopā!$A$4:$G$203,7,),"")</f>
        <v/>
      </c>
      <c r="AH147" s="26" t="str">
        <f t="shared" si="45"/>
        <v/>
      </c>
      <c r="AI147" s="26" t="e" cm="1">
        <f t="array" ref="AI147">IFERROR(SMALL(IF((COUNTIF($AI$3:AI146, $AH$4:$AH$203)=0)*ISNUMBER($AH$4:$AH$203), $AH$4:$AH$203, "A"), 1),INDEX($AH$4:$AH$203, MATCH(SMALL(IF(ISTEXT($AH$4:$AH$203)*(COUNTIF(AI$3:$AI146,$AH$4:$AH$203)=0), COUNTIF($AH$4:$AH$203, "&lt;"&amp;$AH$4:$AH$203), ""),1),IF(ISTEXT($AH$4:$AH$203), COUNTIF($AH$4:$AH$203, "&lt;"&amp;$AH$4:$AH$203), ""), 0)))</f>
        <v>#NUM!</v>
      </c>
      <c r="AJ147" s="26"/>
      <c r="AK147" s="26"/>
      <c r="AL147" s="26" t="e">
        <f>#REF!</f>
        <v>#REF!</v>
      </c>
      <c r="AM147" s="26"/>
      <c r="AN147" s="26"/>
      <c r="AO147" s="26"/>
      <c r="AP147" s="26"/>
      <c r="AQ147" s="26"/>
      <c r="AR147" s="79" t="str">
        <f>_xlfn.IFNA(VLOOKUP(AM147,Kopā!$A$4:$Q$203,8,),"")</f>
        <v/>
      </c>
      <c r="AS147" s="80" t="str">
        <f>_xlfn.IFNA(VLOOKUP(AM147,Kopā!$A$4:$Q$203,9,),"")</f>
        <v/>
      </c>
      <c r="AT147" s="79" t="str">
        <f>_xlfn.IFNA(VLOOKUP(AM147,Kopā!$A$4:$Q$203,10,),"")</f>
        <v/>
      </c>
      <c r="AU147" s="80" t="str">
        <f>_xlfn.IFNA(VLOOKUP(AM147,Kopā!$A$4:$Q$203,11,),"")</f>
        <v/>
      </c>
      <c r="AV147" s="79" t="str">
        <f>_xlfn.IFNA(VLOOKUP(AM147,Kopā!$A$4:$Q$203,12,),"")</f>
        <v/>
      </c>
      <c r="AW147" s="80" t="str">
        <f>_xlfn.IFNA(VLOOKUP(AM147,Kopā!$A$4:$Q$203,13,),"")</f>
        <v/>
      </c>
      <c r="AX147" s="79" t="str">
        <f>_xlfn.IFNA(VLOOKUP(AM147,Kopā!$A$4:$Q$203,14,),"")</f>
        <v/>
      </c>
      <c r="AY147" s="80" t="str">
        <f>_xlfn.IFNA(VLOOKUP(AM147,Kopā!$A$4:$Q$203,15,),"")</f>
        <v/>
      </c>
      <c r="AZ147" s="26"/>
      <c r="BA147" s="26"/>
      <c r="BB147" s="26"/>
      <c r="BC147" s="26"/>
      <c r="BD147" s="26"/>
      <c r="BE147" s="26" t="e">
        <f>_xlfn.RANK.EQ(BB147,$BB$4:$BB$93,)+COUNTIF($BB$4:BB147,BB147)-1</f>
        <v>#N/A</v>
      </c>
    </row>
    <row r="148" spans="1:57" x14ac:dyDescent="0.25">
      <c r="A148" s="4"/>
      <c r="B148" s="4"/>
      <c r="C148" s="4"/>
      <c r="D148" s="4"/>
      <c r="E148" s="37"/>
      <c r="F148" s="37"/>
      <c r="G148" s="37"/>
      <c r="H148" s="37"/>
      <c r="I148" s="37"/>
      <c r="J148" s="37"/>
      <c r="K148" s="37"/>
      <c r="L148" s="37"/>
      <c r="M148" s="4"/>
      <c r="N148" s="4"/>
      <c r="O148" s="36"/>
      <c r="P148" s="4"/>
      <c r="Q148" s="4"/>
      <c r="AD148" s="26">
        <v>147</v>
      </c>
      <c r="AE148" s="26"/>
      <c r="AF148" s="26" t="str">
        <f>IF(Kopā!F148=$R$3,Kopā!A148,"")</f>
        <v/>
      </c>
      <c r="AG148" s="26" t="str">
        <f>_xlfn.IFNA(VLOOKUP(AF148,Kopā!$A$4:$G$203,7,),"")</f>
        <v/>
      </c>
      <c r="AH148" s="26" t="str">
        <f t="shared" si="45"/>
        <v/>
      </c>
      <c r="AI148" s="26" t="e" cm="1">
        <f t="array" ref="AI148">IFERROR(SMALL(IF((COUNTIF($AI$3:AI147, $AH$4:$AH$203)=0)*ISNUMBER($AH$4:$AH$203), $AH$4:$AH$203, "A"), 1),INDEX($AH$4:$AH$203, MATCH(SMALL(IF(ISTEXT($AH$4:$AH$203)*(COUNTIF(AI$3:$AI147,$AH$4:$AH$203)=0), COUNTIF($AH$4:$AH$203, "&lt;"&amp;$AH$4:$AH$203), ""),1),IF(ISTEXT($AH$4:$AH$203), COUNTIF($AH$4:$AH$203, "&lt;"&amp;$AH$4:$AH$203), ""), 0)))</f>
        <v>#NUM!</v>
      </c>
      <c r="AJ148" s="26"/>
      <c r="AK148" s="26"/>
      <c r="AL148" s="26" t="e">
        <f>#REF!</f>
        <v>#REF!</v>
      </c>
      <c r="AM148" s="26"/>
      <c r="AN148" s="26"/>
      <c r="AO148" s="26"/>
      <c r="AP148" s="26"/>
      <c r="AQ148" s="26"/>
      <c r="AR148" s="79" t="str">
        <f>_xlfn.IFNA(VLOOKUP(AM148,Kopā!$A$4:$Q$203,8,),"")</f>
        <v/>
      </c>
      <c r="AS148" s="80" t="str">
        <f>_xlfn.IFNA(VLOOKUP(AM148,Kopā!$A$4:$Q$203,9,),"")</f>
        <v/>
      </c>
      <c r="AT148" s="79" t="str">
        <f>_xlfn.IFNA(VLOOKUP(AM148,Kopā!$A$4:$Q$203,10,),"")</f>
        <v/>
      </c>
      <c r="AU148" s="80" t="str">
        <f>_xlfn.IFNA(VLOOKUP(AM148,Kopā!$A$4:$Q$203,11,),"")</f>
        <v/>
      </c>
      <c r="AV148" s="79" t="str">
        <f>_xlfn.IFNA(VLOOKUP(AM148,Kopā!$A$4:$Q$203,12,),"")</f>
        <v/>
      </c>
      <c r="AW148" s="80" t="str">
        <f>_xlfn.IFNA(VLOOKUP(AM148,Kopā!$A$4:$Q$203,13,),"")</f>
        <v/>
      </c>
      <c r="AX148" s="79" t="str">
        <f>_xlfn.IFNA(VLOOKUP(AM148,Kopā!$A$4:$Q$203,14,),"")</f>
        <v/>
      </c>
      <c r="AY148" s="80" t="str">
        <f>_xlfn.IFNA(VLOOKUP(AM148,Kopā!$A$4:$Q$203,15,),"")</f>
        <v/>
      </c>
      <c r="AZ148" s="26"/>
      <c r="BA148" s="26"/>
      <c r="BB148" s="26"/>
      <c r="BC148" s="26"/>
      <c r="BD148" s="26"/>
      <c r="BE148" s="26" t="e">
        <f>_xlfn.RANK.EQ(BB148,$BB$4:$BB$93,)+COUNTIF($BB$4:BB148,BB148)-1</f>
        <v>#N/A</v>
      </c>
    </row>
    <row r="149" spans="1:57" x14ac:dyDescent="0.25">
      <c r="A149" s="4"/>
      <c r="B149" s="4"/>
      <c r="C149" s="4"/>
      <c r="D149" s="4"/>
      <c r="E149" s="37"/>
      <c r="F149" s="37"/>
      <c r="G149" s="37"/>
      <c r="H149" s="37"/>
      <c r="I149" s="37"/>
      <c r="J149" s="37"/>
      <c r="K149" s="37"/>
      <c r="L149" s="37"/>
      <c r="M149" s="4"/>
      <c r="N149" s="4"/>
      <c r="O149" s="36"/>
      <c r="P149" s="4"/>
      <c r="Q149" s="4"/>
      <c r="AD149" s="26">
        <v>148</v>
      </c>
      <c r="AE149" s="26"/>
      <c r="AF149" s="26" t="str">
        <f>IF(Kopā!F149=$R$3,Kopā!A149,"")</f>
        <v/>
      </c>
      <c r="AG149" s="26" t="str">
        <f>_xlfn.IFNA(VLOOKUP(AF149,Kopā!$A$4:$G$203,7,),"")</f>
        <v/>
      </c>
      <c r="AH149" s="26" t="str">
        <f t="shared" si="45"/>
        <v/>
      </c>
      <c r="AI149" s="26" t="e" cm="1">
        <f t="array" ref="AI149">IFERROR(SMALL(IF((COUNTIF($AI$3:AI148, $AH$4:$AH$203)=0)*ISNUMBER($AH$4:$AH$203), $AH$4:$AH$203, "A"), 1),INDEX($AH$4:$AH$203, MATCH(SMALL(IF(ISTEXT($AH$4:$AH$203)*(COUNTIF(AI$3:$AI148,$AH$4:$AH$203)=0), COUNTIF($AH$4:$AH$203, "&lt;"&amp;$AH$4:$AH$203), ""),1),IF(ISTEXT($AH$4:$AH$203), COUNTIF($AH$4:$AH$203, "&lt;"&amp;$AH$4:$AH$203), ""), 0)))</f>
        <v>#NUM!</v>
      </c>
      <c r="AJ149" s="26"/>
      <c r="AK149" s="26"/>
      <c r="AL149" s="26" t="e">
        <f>#REF!</f>
        <v>#REF!</v>
      </c>
      <c r="AM149" s="26"/>
      <c r="AN149" s="26"/>
      <c r="AO149" s="26"/>
      <c r="AP149" s="26"/>
      <c r="AQ149" s="26"/>
      <c r="AR149" s="79" t="str">
        <f>_xlfn.IFNA(VLOOKUP(AM149,Kopā!$A$4:$Q$203,8,),"")</f>
        <v/>
      </c>
      <c r="AS149" s="80" t="str">
        <f>_xlfn.IFNA(VLOOKUP(AM149,Kopā!$A$4:$Q$203,9,),"")</f>
        <v/>
      </c>
      <c r="AT149" s="79" t="str">
        <f>_xlfn.IFNA(VLOOKUP(AM149,Kopā!$A$4:$Q$203,10,),"")</f>
        <v/>
      </c>
      <c r="AU149" s="80" t="str">
        <f>_xlfn.IFNA(VLOOKUP(AM149,Kopā!$A$4:$Q$203,11,),"")</f>
        <v/>
      </c>
      <c r="AV149" s="79" t="str">
        <f>_xlfn.IFNA(VLOOKUP(AM149,Kopā!$A$4:$Q$203,12,),"")</f>
        <v/>
      </c>
      <c r="AW149" s="80" t="str">
        <f>_xlfn.IFNA(VLOOKUP(AM149,Kopā!$A$4:$Q$203,13,),"")</f>
        <v/>
      </c>
      <c r="AX149" s="79" t="str">
        <f>_xlfn.IFNA(VLOOKUP(AM149,Kopā!$A$4:$Q$203,14,),"")</f>
        <v/>
      </c>
      <c r="AY149" s="80" t="str">
        <f>_xlfn.IFNA(VLOOKUP(AM149,Kopā!$A$4:$Q$203,15,),"")</f>
        <v/>
      </c>
      <c r="AZ149" s="26"/>
      <c r="BA149" s="26"/>
      <c r="BB149" s="26"/>
      <c r="BC149" s="26"/>
      <c r="BD149" s="26"/>
      <c r="BE149" s="26" t="e">
        <f>_xlfn.RANK.EQ(BB149,$BB$4:$BB$93,)+COUNTIF($BB$4:BB149,BB149)-1</f>
        <v>#N/A</v>
      </c>
    </row>
    <row r="150" spans="1:57" x14ac:dyDescent="0.25">
      <c r="A150" s="4"/>
      <c r="B150" s="4"/>
      <c r="C150" s="4"/>
      <c r="D150" s="4"/>
      <c r="E150" s="37"/>
      <c r="F150" s="37"/>
      <c r="G150" s="37"/>
      <c r="H150" s="37"/>
      <c r="I150" s="37"/>
      <c r="J150" s="37"/>
      <c r="K150" s="37"/>
      <c r="L150" s="37"/>
      <c r="M150" s="4"/>
      <c r="N150" s="4"/>
      <c r="O150" s="36"/>
      <c r="P150" s="4"/>
      <c r="Q150" s="4"/>
      <c r="AD150" s="26">
        <v>149</v>
      </c>
      <c r="AE150" s="26"/>
      <c r="AF150" s="26" t="str">
        <f>IF(Kopā!F150=$R$3,Kopā!A150,"")</f>
        <v/>
      </c>
      <c r="AG150" s="26" t="str">
        <f>_xlfn.IFNA(VLOOKUP(AF150,Kopā!$A$4:$G$203,7,),"")</f>
        <v/>
      </c>
      <c r="AH150" s="26" t="str">
        <f t="shared" si="45"/>
        <v/>
      </c>
      <c r="AI150" s="26" t="e" cm="1">
        <f t="array" ref="AI150">IFERROR(SMALL(IF((COUNTIF($AI$3:AI149, $AH$4:$AH$203)=0)*ISNUMBER($AH$4:$AH$203), $AH$4:$AH$203, "A"), 1),INDEX($AH$4:$AH$203, MATCH(SMALL(IF(ISTEXT($AH$4:$AH$203)*(COUNTIF(AI$3:$AI149,$AH$4:$AH$203)=0), COUNTIF($AH$4:$AH$203, "&lt;"&amp;$AH$4:$AH$203), ""),1),IF(ISTEXT($AH$4:$AH$203), COUNTIF($AH$4:$AH$203, "&lt;"&amp;$AH$4:$AH$203), ""), 0)))</f>
        <v>#NUM!</v>
      </c>
      <c r="AJ150" s="26"/>
      <c r="AK150" s="26"/>
      <c r="AL150" s="26" t="e">
        <f>#REF!</f>
        <v>#REF!</v>
      </c>
      <c r="AM150" s="26"/>
      <c r="AN150" s="26"/>
      <c r="AO150" s="26"/>
      <c r="AP150" s="26"/>
      <c r="AQ150" s="26"/>
      <c r="AR150" s="79" t="str">
        <f>_xlfn.IFNA(VLOOKUP(AM150,Kopā!$A$4:$Q$203,8,),"")</f>
        <v/>
      </c>
      <c r="AS150" s="80" t="str">
        <f>_xlfn.IFNA(VLOOKUP(AM150,Kopā!$A$4:$Q$203,9,),"")</f>
        <v/>
      </c>
      <c r="AT150" s="79" t="str">
        <f>_xlfn.IFNA(VLOOKUP(AM150,Kopā!$A$4:$Q$203,10,),"")</f>
        <v/>
      </c>
      <c r="AU150" s="80" t="str">
        <f>_xlfn.IFNA(VLOOKUP(AM150,Kopā!$A$4:$Q$203,11,),"")</f>
        <v/>
      </c>
      <c r="AV150" s="79" t="str">
        <f>_xlfn.IFNA(VLOOKUP(AM150,Kopā!$A$4:$Q$203,12,),"")</f>
        <v/>
      </c>
      <c r="AW150" s="80" t="str">
        <f>_xlfn.IFNA(VLOOKUP(AM150,Kopā!$A$4:$Q$203,13,),"")</f>
        <v/>
      </c>
      <c r="AX150" s="79" t="str">
        <f>_xlfn.IFNA(VLOOKUP(AM150,Kopā!$A$4:$Q$203,14,),"")</f>
        <v/>
      </c>
      <c r="AY150" s="80" t="str">
        <f>_xlfn.IFNA(VLOOKUP(AM150,Kopā!$A$4:$Q$203,15,),"")</f>
        <v/>
      </c>
      <c r="AZ150" s="26"/>
      <c r="BA150" s="26"/>
      <c r="BB150" s="26"/>
      <c r="BC150" s="26"/>
      <c r="BD150" s="26"/>
      <c r="BE150" s="26" t="e">
        <f>_xlfn.RANK.EQ(BB150,$BB$4:$BB$93,)+COUNTIF($BB$4:BB150,BB150)-1</f>
        <v>#N/A</v>
      </c>
    </row>
    <row r="151" spans="1:57" x14ac:dyDescent="0.25">
      <c r="A151" s="4"/>
      <c r="B151" s="4"/>
      <c r="C151" s="4"/>
      <c r="D151" s="4"/>
      <c r="E151" s="37"/>
      <c r="F151" s="37"/>
      <c r="G151" s="37"/>
      <c r="H151" s="37"/>
      <c r="I151" s="37"/>
      <c r="J151" s="37"/>
      <c r="K151" s="37"/>
      <c r="L151" s="37"/>
      <c r="M151" s="4"/>
      <c r="N151" s="4"/>
      <c r="O151" s="36"/>
      <c r="P151" s="4"/>
      <c r="Q151" s="4"/>
      <c r="AD151" s="26">
        <v>150</v>
      </c>
      <c r="AE151" s="26"/>
      <c r="AF151" s="26" t="str">
        <f>IF(Kopā!F151=$R$3,Kopā!A151,"")</f>
        <v/>
      </c>
      <c r="AG151" s="26" t="str">
        <f>_xlfn.IFNA(VLOOKUP(AF151,Kopā!$A$4:$G$203,7,),"")</f>
        <v/>
      </c>
      <c r="AH151" s="26" t="str">
        <f t="shared" si="45"/>
        <v/>
      </c>
      <c r="AI151" s="26" t="e" cm="1">
        <f t="array" ref="AI151">IFERROR(SMALL(IF((COUNTIF($AI$3:AI150, $AH$4:$AH$203)=0)*ISNUMBER($AH$4:$AH$203), $AH$4:$AH$203, "A"), 1),INDEX($AH$4:$AH$203, MATCH(SMALL(IF(ISTEXT($AH$4:$AH$203)*(COUNTIF(AI$3:$AI150,$AH$4:$AH$203)=0), COUNTIF($AH$4:$AH$203, "&lt;"&amp;$AH$4:$AH$203), ""),1),IF(ISTEXT($AH$4:$AH$203), COUNTIF($AH$4:$AH$203, "&lt;"&amp;$AH$4:$AH$203), ""), 0)))</f>
        <v>#NUM!</v>
      </c>
      <c r="AJ151" s="26"/>
      <c r="AK151" s="26"/>
      <c r="AL151" s="26" t="e">
        <f>#REF!</f>
        <v>#REF!</v>
      </c>
      <c r="AM151" s="26"/>
      <c r="AN151" s="26"/>
      <c r="AO151" s="26"/>
      <c r="AP151" s="26"/>
      <c r="AQ151" s="26"/>
      <c r="AR151" s="79" t="str">
        <f>_xlfn.IFNA(VLOOKUP(AM151,Kopā!$A$4:$Q$203,8,),"")</f>
        <v/>
      </c>
      <c r="AS151" s="80" t="str">
        <f>_xlfn.IFNA(VLOOKUP(AM151,Kopā!$A$4:$Q$203,9,),"")</f>
        <v/>
      </c>
      <c r="AT151" s="79" t="str">
        <f>_xlfn.IFNA(VLOOKUP(AM151,Kopā!$A$4:$Q$203,10,),"")</f>
        <v/>
      </c>
      <c r="AU151" s="80" t="str">
        <f>_xlfn.IFNA(VLOOKUP(AM151,Kopā!$A$4:$Q$203,11,),"")</f>
        <v/>
      </c>
      <c r="AV151" s="79" t="str">
        <f>_xlfn.IFNA(VLOOKUP(AM151,Kopā!$A$4:$Q$203,12,),"")</f>
        <v/>
      </c>
      <c r="AW151" s="80" t="str">
        <f>_xlfn.IFNA(VLOOKUP(AM151,Kopā!$A$4:$Q$203,13,),"")</f>
        <v/>
      </c>
      <c r="AX151" s="79" t="str">
        <f>_xlfn.IFNA(VLOOKUP(AM151,Kopā!$A$4:$Q$203,14,),"")</f>
        <v/>
      </c>
      <c r="AY151" s="80" t="str">
        <f>_xlfn.IFNA(VLOOKUP(AM151,Kopā!$A$4:$Q$203,15,),"")</f>
        <v/>
      </c>
      <c r="AZ151" s="26"/>
      <c r="BA151" s="26"/>
      <c r="BB151" s="26"/>
      <c r="BC151" s="26"/>
      <c r="BD151" s="26"/>
      <c r="BE151" s="26" t="e">
        <f>_xlfn.RANK.EQ(BB151,$BB$4:$BB$93,)+COUNTIF($BB$4:BB151,BB151)-1</f>
        <v>#N/A</v>
      </c>
    </row>
    <row r="152" spans="1:57" x14ac:dyDescent="0.25">
      <c r="A152" s="4"/>
      <c r="B152" s="4"/>
      <c r="C152" s="4"/>
      <c r="D152" s="4"/>
      <c r="E152" s="37"/>
      <c r="F152" s="37"/>
      <c r="G152" s="37"/>
      <c r="H152" s="37"/>
      <c r="I152" s="37"/>
      <c r="J152" s="37"/>
      <c r="K152" s="37"/>
      <c r="L152" s="37"/>
      <c r="M152" s="4"/>
      <c r="N152" s="4"/>
      <c r="O152" s="36"/>
      <c r="P152" s="4"/>
      <c r="Q152" s="4"/>
      <c r="AD152" s="26">
        <v>151</v>
      </c>
      <c r="AE152" s="26"/>
      <c r="AF152" s="26" t="str">
        <f>IF(Kopā!F152=$R$3,Kopā!A152,"")</f>
        <v/>
      </c>
      <c r="AG152" s="26" t="str">
        <f>_xlfn.IFNA(VLOOKUP(AF152,Kopā!$A$4:$G$203,7,),"")</f>
        <v/>
      </c>
      <c r="AH152" s="26" t="str">
        <f t="shared" si="45"/>
        <v/>
      </c>
      <c r="AI152" s="26" t="e" cm="1">
        <f t="array" ref="AI152">IFERROR(SMALL(IF((COUNTIF($AI$3:AI151, $AH$4:$AH$203)=0)*ISNUMBER($AH$4:$AH$203), $AH$4:$AH$203, "A"), 1),INDEX($AH$4:$AH$203, MATCH(SMALL(IF(ISTEXT($AH$4:$AH$203)*(COUNTIF(AI$3:$AI151,$AH$4:$AH$203)=0), COUNTIF($AH$4:$AH$203, "&lt;"&amp;$AH$4:$AH$203), ""),1),IF(ISTEXT($AH$4:$AH$203), COUNTIF($AH$4:$AH$203, "&lt;"&amp;$AH$4:$AH$203), ""), 0)))</f>
        <v>#NUM!</v>
      </c>
      <c r="AJ152" s="26"/>
      <c r="AK152" s="26"/>
      <c r="AL152" s="26" t="e">
        <f>#REF!</f>
        <v>#REF!</v>
      </c>
      <c r="AM152" s="26"/>
      <c r="AN152" s="26"/>
      <c r="AO152" s="26"/>
      <c r="AP152" s="26"/>
      <c r="AQ152" s="26"/>
      <c r="AR152" s="79" t="str">
        <f>_xlfn.IFNA(VLOOKUP(AM152,Kopā!$A$4:$Q$203,8,),"")</f>
        <v/>
      </c>
      <c r="AS152" s="80" t="str">
        <f>_xlfn.IFNA(VLOOKUP(AM152,Kopā!$A$4:$Q$203,9,),"")</f>
        <v/>
      </c>
      <c r="AT152" s="79" t="str">
        <f>_xlfn.IFNA(VLOOKUP(AM152,Kopā!$A$4:$Q$203,10,),"")</f>
        <v/>
      </c>
      <c r="AU152" s="80" t="str">
        <f>_xlfn.IFNA(VLOOKUP(AM152,Kopā!$A$4:$Q$203,11,),"")</f>
        <v/>
      </c>
      <c r="AV152" s="79" t="str">
        <f>_xlfn.IFNA(VLOOKUP(AM152,Kopā!$A$4:$Q$203,12,),"")</f>
        <v/>
      </c>
      <c r="AW152" s="80" t="str">
        <f>_xlfn.IFNA(VLOOKUP(AM152,Kopā!$A$4:$Q$203,13,),"")</f>
        <v/>
      </c>
      <c r="AX152" s="79" t="str">
        <f>_xlfn.IFNA(VLOOKUP(AM152,Kopā!$A$4:$Q$203,14,),"")</f>
        <v/>
      </c>
      <c r="AY152" s="80" t="str">
        <f>_xlfn.IFNA(VLOOKUP(AM152,Kopā!$A$4:$Q$203,15,),"")</f>
        <v/>
      </c>
      <c r="AZ152" s="26"/>
      <c r="BA152" s="26"/>
      <c r="BB152" s="26"/>
      <c r="BC152" s="26"/>
      <c r="BD152" s="26"/>
      <c r="BE152" s="26" t="e">
        <f>_xlfn.RANK.EQ(BB152,$BB$4:$BB$93,)+COUNTIF($BB$4:BB152,BB152)-1</f>
        <v>#N/A</v>
      </c>
    </row>
    <row r="153" spans="1:57" x14ac:dyDescent="0.25">
      <c r="A153" s="4"/>
      <c r="B153" s="4"/>
      <c r="C153" s="4"/>
      <c r="D153" s="4"/>
      <c r="E153" s="37"/>
      <c r="F153" s="37"/>
      <c r="G153" s="37"/>
      <c r="H153" s="37"/>
      <c r="I153" s="37"/>
      <c r="J153" s="37"/>
      <c r="K153" s="37"/>
      <c r="L153" s="37"/>
      <c r="M153" s="4"/>
      <c r="N153" s="4"/>
      <c r="O153" s="36"/>
      <c r="P153" s="4"/>
      <c r="Q153" s="4"/>
      <c r="AD153" s="26">
        <v>152</v>
      </c>
      <c r="AE153" s="26"/>
      <c r="AF153" s="26" t="str">
        <f>IF(Kopā!F153=$R$3,Kopā!A153,"")</f>
        <v/>
      </c>
      <c r="AG153" s="26" t="str">
        <f>_xlfn.IFNA(VLOOKUP(AF153,Kopā!$A$4:$G$203,7,),"")</f>
        <v/>
      </c>
      <c r="AH153" s="26" t="str">
        <f t="shared" si="45"/>
        <v/>
      </c>
      <c r="AI153" s="26" t="e" cm="1">
        <f t="array" ref="AI153">IFERROR(SMALL(IF((COUNTIF($AI$3:AI152, $AH$4:$AH$203)=0)*ISNUMBER($AH$4:$AH$203), $AH$4:$AH$203, "A"), 1),INDEX($AH$4:$AH$203, MATCH(SMALL(IF(ISTEXT($AH$4:$AH$203)*(COUNTIF(AI$3:$AI152,$AH$4:$AH$203)=0), COUNTIF($AH$4:$AH$203, "&lt;"&amp;$AH$4:$AH$203), ""),1),IF(ISTEXT($AH$4:$AH$203), COUNTIF($AH$4:$AH$203, "&lt;"&amp;$AH$4:$AH$203), ""), 0)))</f>
        <v>#NUM!</v>
      </c>
      <c r="AJ153" s="26"/>
      <c r="AK153" s="26"/>
      <c r="AL153" s="26" t="e">
        <f>#REF!</f>
        <v>#REF!</v>
      </c>
      <c r="AM153" s="26"/>
      <c r="AN153" s="26"/>
      <c r="AO153" s="26"/>
      <c r="AP153" s="26"/>
      <c r="AQ153" s="26"/>
      <c r="AR153" s="79" t="str">
        <f>_xlfn.IFNA(VLOOKUP(AM153,Kopā!$A$4:$Q$203,8,),"")</f>
        <v/>
      </c>
      <c r="AS153" s="80" t="str">
        <f>_xlfn.IFNA(VLOOKUP(AM153,Kopā!$A$4:$Q$203,9,),"")</f>
        <v/>
      </c>
      <c r="AT153" s="79" t="str">
        <f>_xlfn.IFNA(VLOOKUP(AM153,Kopā!$A$4:$Q$203,10,),"")</f>
        <v/>
      </c>
      <c r="AU153" s="80" t="str">
        <f>_xlfn.IFNA(VLOOKUP(AM153,Kopā!$A$4:$Q$203,11,),"")</f>
        <v/>
      </c>
      <c r="AV153" s="79" t="str">
        <f>_xlfn.IFNA(VLOOKUP(AM153,Kopā!$A$4:$Q$203,12,),"")</f>
        <v/>
      </c>
      <c r="AW153" s="80" t="str">
        <f>_xlfn.IFNA(VLOOKUP(AM153,Kopā!$A$4:$Q$203,13,),"")</f>
        <v/>
      </c>
      <c r="AX153" s="79" t="str">
        <f>_xlfn.IFNA(VLOOKUP(AM153,Kopā!$A$4:$Q$203,14,),"")</f>
        <v/>
      </c>
      <c r="AY153" s="80" t="str">
        <f>_xlfn.IFNA(VLOOKUP(AM153,Kopā!$A$4:$Q$203,15,),"")</f>
        <v/>
      </c>
      <c r="AZ153" s="26"/>
      <c r="BA153" s="26"/>
      <c r="BB153" s="26"/>
      <c r="BC153" s="26"/>
      <c r="BD153" s="26"/>
      <c r="BE153" s="26" t="e">
        <f>_xlfn.RANK.EQ(BB153,$BB$4:$BB$93,)+COUNTIF($BB$4:BB153,BB153)-1</f>
        <v>#N/A</v>
      </c>
    </row>
    <row r="154" spans="1:57" x14ac:dyDescent="0.25">
      <c r="A154" s="4"/>
      <c r="B154" s="4"/>
      <c r="C154" s="4"/>
      <c r="D154" s="4"/>
      <c r="E154" s="37"/>
      <c r="F154" s="37"/>
      <c r="G154" s="37"/>
      <c r="H154" s="37"/>
      <c r="I154" s="37"/>
      <c r="J154" s="37"/>
      <c r="K154" s="37"/>
      <c r="L154" s="37"/>
      <c r="M154" s="4"/>
      <c r="N154" s="4"/>
      <c r="O154" s="36"/>
      <c r="P154" s="4"/>
      <c r="Q154" s="4"/>
      <c r="AD154" s="26">
        <v>153</v>
      </c>
      <c r="AE154" s="26"/>
      <c r="AF154" s="26" t="str">
        <f>IF(Kopā!F154=$R$3,Kopā!A154,"")</f>
        <v/>
      </c>
      <c r="AG154" s="26" t="str">
        <f>_xlfn.IFNA(VLOOKUP(AF154,Kopā!$A$4:$G$203,7,),"")</f>
        <v/>
      </c>
      <c r="AH154" s="26" t="str">
        <f t="shared" si="45"/>
        <v/>
      </c>
      <c r="AI154" s="26" t="e" cm="1">
        <f t="array" ref="AI154">IFERROR(SMALL(IF((COUNTIF($AI$3:AI153, $AH$4:$AH$203)=0)*ISNUMBER($AH$4:$AH$203), $AH$4:$AH$203, "A"), 1),INDEX($AH$4:$AH$203, MATCH(SMALL(IF(ISTEXT($AH$4:$AH$203)*(COUNTIF(AI$3:$AI153,$AH$4:$AH$203)=0), COUNTIF($AH$4:$AH$203, "&lt;"&amp;$AH$4:$AH$203), ""),1),IF(ISTEXT($AH$4:$AH$203), COUNTIF($AH$4:$AH$203, "&lt;"&amp;$AH$4:$AH$203), ""), 0)))</f>
        <v>#NUM!</v>
      </c>
      <c r="AJ154" s="26"/>
      <c r="AK154" s="26"/>
      <c r="AL154" s="26" t="e">
        <f>#REF!</f>
        <v>#REF!</v>
      </c>
      <c r="AM154" s="26"/>
      <c r="AN154" s="26"/>
      <c r="AO154" s="26"/>
      <c r="AP154" s="26"/>
      <c r="AQ154" s="26"/>
      <c r="AR154" s="79" t="str">
        <f>_xlfn.IFNA(VLOOKUP(AM154,Kopā!$A$4:$Q$203,8,),"")</f>
        <v/>
      </c>
      <c r="AS154" s="80" t="str">
        <f>_xlfn.IFNA(VLOOKUP(AM154,Kopā!$A$4:$Q$203,9,),"")</f>
        <v/>
      </c>
      <c r="AT154" s="79" t="str">
        <f>_xlfn.IFNA(VLOOKUP(AM154,Kopā!$A$4:$Q$203,10,),"")</f>
        <v/>
      </c>
      <c r="AU154" s="80" t="str">
        <f>_xlfn.IFNA(VLOOKUP(AM154,Kopā!$A$4:$Q$203,11,),"")</f>
        <v/>
      </c>
      <c r="AV154" s="79" t="str">
        <f>_xlfn.IFNA(VLOOKUP(AM154,Kopā!$A$4:$Q$203,12,),"")</f>
        <v/>
      </c>
      <c r="AW154" s="80" t="str">
        <f>_xlfn.IFNA(VLOOKUP(AM154,Kopā!$A$4:$Q$203,13,),"")</f>
        <v/>
      </c>
      <c r="AX154" s="79" t="str">
        <f>_xlfn.IFNA(VLOOKUP(AM154,Kopā!$A$4:$Q$203,14,),"")</f>
        <v/>
      </c>
      <c r="AY154" s="80" t="str">
        <f>_xlfn.IFNA(VLOOKUP(AM154,Kopā!$A$4:$Q$203,15,),"")</f>
        <v/>
      </c>
      <c r="AZ154" s="26"/>
      <c r="BA154" s="26"/>
      <c r="BB154" s="26"/>
      <c r="BC154" s="26"/>
      <c r="BD154" s="26"/>
      <c r="BE154" s="26" t="e">
        <f>_xlfn.RANK.EQ(BB154,$BB$4:$BB$93,)+COUNTIF($BB$4:BB154,BB154)-1</f>
        <v>#N/A</v>
      </c>
    </row>
    <row r="155" spans="1:57" x14ac:dyDescent="0.25">
      <c r="A155" s="4"/>
      <c r="B155" s="4"/>
      <c r="C155" s="4"/>
      <c r="D155" s="4"/>
      <c r="E155" s="37"/>
      <c r="F155" s="37"/>
      <c r="G155" s="37"/>
      <c r="H155" s="37"/>
      <c r="I155" s="37"/>
      <c r="J155" s="37"/>
      <c r="K155" s="37"/>
      <c r="L155" s="37"/>
      <c r="M155" s="4"/>
      <c r="N155" s="4"/>
      <c r="O155" s="36"/>
      <c r="P155" s="4"/>
      <c r="Q155" s="4"/>
      <c r="AD155" s="26">
        <v>154</v>
      </c>
      <c r="AE155" s="26"/>
      <c r="AF155" s="26" t="str">
        <f>IF(Kopā!F155=$R$3,Kopā!A155,"")</f>
        <v/>
      </c>
      <c r="AG155" s="26" t="str">
        <f>_xlfn.IFNA(VLOOKUP(AF155,Kopā!$A$4:$G$203,7,),"")</f>
        <v/>
      </c>
      <c r="AH155" s="26" t="str">
        <f t="shared" si="45"/>
        <v/>
      </c>
      <c r="AI155" s="26" t="e" cm="1">
        <f t="array" ref="AI155">IFERROR(SMALL(IF((COUNTIF($AI$3:AI154, $AH$4:$AH$203)=0)*ISNUMBER($AH$4:$AH$203), $AH$4:$AH$203, "A"), 1),INDEX($AH$4:$AH$203, MATCH(SMALL(IF(ISTEXT($AH$4:$AH$203)*(COUNTIF(AI$3:$AI154,$AH$4:$AH$203)=0), COUNTIF($AH$4:$AH$203, "&lt;"&amp;$AH$4:$AH$203), ""),1),IF(ISTEXT($AH$4:$AH$203), COUNTIF($AH$4:$AH$203, "&lt;"&amp;$AH$4:$AH$203), ""), 0)))</f>
        <v>#NUM!</v>
      </c>
      <c r="AJ155" s="26"/>
      <c r="AK155" s="26"/>
      <c r="AL155" s="26" t="e">
        <f>#REF!</f>
        <v>#REF!</v>
      </c>
      <c r="AM155" s="26"/>
      <c r="AN155" s="26"/>
      <c r="AO155" s="26"/>
      <c r="AP155" s="26"/>
      <c r="AQ155" s="26"/>
      <c r="AR155" s="79" t="str">
        <f>_xlfn.IFNA(VLOOKUP(AM155,Kopā!$A$4:$Q$203,8,),"")</f>
        <v/>
      </c>
      <c r="AS155" s="80" t="str">
        <f>_xlfn.IFNA(VLOOKUP(AM155,Kopā!$A$4:$Q$203,9,),"")</f>
        <v/>
      </c>
      <c r="AT155" s="79" t="str">
        <f>_xlfn.IFNA(VLOOKUP(AM155,Kopā!$A$4:$Q$203,10,),"")</f>
        <v/>
      </c>
      <c r="AU155" s="80" t="str">
        <f>_xlfn.IFNA(VLOOKUP(AM155,Kopā!$A$4:$Q$203,11,),"")</f>
        <v/>
      </c>
      <c r="AV155" s="79" t="str">
        <f>_xlfn.IFNA(VLOOKUP(AM155,Kopā!$A$4:$Q$203,12,),"")</f>
        <v/>
      </c>
      <c r="AW155" s="80" t="str">
        <f>_xlfn.IFNA(VLOOKUP(AM155,Kopā!$A$4:$Q$203,13,),"")</f>
        <v/>
      </c>
      <c r="AX155" s="79" t="str">
        <f>_xlfn.IFNA(VLOOKUP(AM155,Kopā!$A$4:$Q$203,14,),"")</f>
        <v/>
      </c>
      <c r="AY155" s="80" t="str">
        <f>_xlfn.IFNA(VLOOKUP(AM155,Kopā!$A$4:$Q$203,15,),"")</f>
        <v/>
      </c>
      <c r="AZ155" s="26"/>
      <c r="BA155" s="26"/>
      <c r="BB155" s="26"/>
      <c r="BC155" s="26"/>
      <c r="BD155" s="26"/>
      <c r="BE155" s="26" t="e">
        <f>_xlfn.RANK.EQ(BB155,$BB$4:$BB$93,)+COUNTIF($BB$4:BB155,BB155)-1</f>
        <v>#N/A</v>
      </c>
    </row>
    <row r="156" spans="1:57" x14ac:dyDescent="0.25">
      <c r="A156" s="4"/>
      <c r="B156" s="4"/>
      <c r="C156" s="4"/>
      <c r="D156" s="4"/>
      <c r="E156" s="37"/>
      <c r="F156" s="37"/>
      <c r="G156" s="37"/>
      <c r="H156" s="37"/>
      <c r="I156" s="37"/>
      <c r="J156" s="37"/>
      <c r="K156" s="37"/>
      <c r="L156" s="37"/>
      <c r="M156" s="4"/>
      <c r="N156" s="4"/>
      <c r="O156" s="36"/>
      <c r="P156" s="4"/>
      <c r="Q156" s="4"/>
      <c r="AD156" s="26">
        <v>155</v>
      </c>
      <c r="AE156" s="26"/>
      <c r="AF156" s="26" t="str">
        <f>IF(Kopā!F156=$R$3,Kopā!A156,"")</f>
        <v/>
      </c>
      <c r="AG156" s="26" t="str">
        <f>_xlfn.IFNA(VLOOKUP(AF156,Kopā!$A$4:$G$203,7,),"")</f>
        <v/>
      </c>
      <c r="AH156" s="26" t="str">
        <f t="shared" si="45"/>
        <v/>
      </c>
      <c r="AI156" s="26" t="e" cm="1">
        <f t="array" ref="AI156">IFERROR(SMALL(IF((COUNTIF($AI$3:AI155, $AH$4:$AH$203)=0)*ISNUMBER($AH$4:$AH$203), $AH$4:$AH$203, "A"), 1),INDEX($AH$4:$AH$203, MATCH(SMALL(IF(ISTEXT($AH$4:$AH$203)*(COUNTIF(AI$3:$AI155,$AH$4:$AH$203)=0), COUNTIF($AH$4:$AH$203, "&lt;"&amp;$AH$4:$AH$203), ""),1),IF(ISTEXT($AH$4:$AH$203), COUNTIF($AH$4:$AH$203, "&lt;"&amp;$AH$4:$AH$203), ""), 0)))</f>
        <v>#NUM!</v>
      </c>
      <c r="AJ156" s="26"/>
      <c r="AK156" s="26"/>
      <c r="AL156" s="26" t="e">
        <f>#REF!</f>
        <v>#REF!</v>
      </c>
      <c r="AM156" s="26"/>
      <c r="AN156" s="26"/>
      <c r="AO156" s="26"/>
      <c r="AP156" s="26"/>
      <c r="AQ156" s="26"/>
      <c r="AR156" s="79" t="str">
        <f>_xlfn.IFNA(VLOOKUP(AM156,Kopā!$A$4:$Q$203,8,),"")</f>
        <v/>
      </c>
      <c r="AS156" s="80" t="str">
        <f>_xlfn.IFNA(VLOOKUP(AM156,Kopā!$A$4:$Q$203,9,),"")</f>
        <v/>
      </c>
      <c r="AT156" s="79" t="str">
        <f>_xlfn.IFNA(VLOOKUP(AM156,Kopā!$A$4:$Q$203,10,),"")</f>
        <v/>
      </c>
      <c r="AU156" s="80" t="str">
        <f>_xlfn.IFNA(VLOOKUP(AM156,Kopā!$A$4:$Q$203,11,),"")</f>
        <v/>
      </c>
      <c r="AV156" s="79" t="str">
        <f>_xlfn.IFNA(VLOOKUP(AM156,Kopā!$A$4:$Q$203,12,),"")</f>
        <v/>
      </c>
      <c r="AW156" s="80" t="str">
        <f>_xlfn.IFNA(VLOOKUP(AM156,Kopā!$A$4:$Q$203,13,),"")</f>
        <v/>
      </c>
      <c r="AX156" s="79" t="str">
        <f>_xlfn.IFNA(VLOOKUP(AM156,Kopā!$A$4:$Q$203,14,),"")</f>
        <v/>
      </c>
      <c r="AY156" s="80" t="str">
        <f>_xlfn.IFNA(VLOOKUP(AM156,Kopā!$A$4:$Q$203,15,),"")</f>
        <v/>
      </c>
      <c r="AZ156" s="26"/>
      <c r="BA156" s="26"/>
      <c r="BB156" s="26"/>
      <c r="BC156" s="26"/>
      <c r="BD156" s="26"/>
      <c r="BE156" s="26" t="e">
        <f>_xlfn.RANK.EQ(BB156,$BB$4:$BB$93,)+COUNTIF($BB$4:BB156,BB156)-1</f>
        <v>#N/A</v>
      </c>
    </row>
    <row r="157" spans="1:57" x14ac:dyDescent="0.25">
      <c r="A157" s="4"/>
      <c r="B157" s="4"/>
      <c r="C157" s="4"/>
      <c r="D157" s="4"/>
      <c r="E157" s="37"/>
      <c r="F157" s="37"/>
      <c r="G157" s="37"/>
      <c r="H157" s="37"/>
      <c r="I157" s="37"/>
      <c r="J157" s="37"/>
      <c r="K157" s="37"/>
      <c r="L157" s="37"/>
      <c r="M157" s="4"/>
      <c r="N157" s="4"/>
      <c r="O157" s="36"/>
      <c r="P157" s="4"/>
      <c r="Q157" s="4"/>
      <c r="AD157" s="26">
        <v>156</v>
      </c>
      <c r="AE157" s="26"/>
      <c r="AF157" s="26" t="str">
        <f>IF(Kopā!F157=$R$3,Kopā!A157,"")</f>
        <v/>
      </c>
      <c r="AG157" s="26" t="str">
        <f>_xlfn.IFNA(VLOOKUP(AF157,Kopā!$A$4:$G$203,7,),"")</f>
        <v/>
      </c>
      <c r="AH157" s="26" t="str">
        <f t="shared" si="45"/>
        <v/>
      </c>
      <c r="AI157" s="26" t="e" cm="1">
        <f t="array" ref="AI157">IFERROR(SMALL(IF((COUNTIF($AI$3:AI156, $AH$4:$AH$203)=0)*ISNUMBER($AH$4:$AH$203), $AH$4:$AH$203, "A"), 1),INDEX($AH$4:$AH$203, MATCH(SMALL(IF(ISTEXT($AH$4:$AH$203)*(COUNTIF(AI$3:$AI156,$AH$4:$AH$203)=0), COUNTIF($AH$4:$AH$203, "&lt;"&amp;$AH$4:$AH$203), ""),1),IF(ISTEXT($AH$4:$AH$203), COUNTIF($AH$4:$AH$203, "&lt;"&amp;$AH$4:$AH$203), ""), 0)))</f>
        <v>#NUM!</v>
      </c>
      <c r="AJ157" s="26"/>
      <c r="AK157" s="26"/>
      <c r="AL157" s="26" t="e">
        <f>#REF!</f>
        <v>#REF!</v>
      </c>
      <c r="AM157" s="26"/>
      <c r="AN157" s="26"/>
      <c r="AO157" s="26"/>
      <c r="AP157" s="26"/>
      <c r="AQ157" s="26"/>
      <c r="AR157" s="79" t="str">
        <f>_xlfn.IFNA(VLOOKUP(AM157,Kopā!$A$4:$Q$203,8,),"")</f>
        <v/>
      </c>
      <c r="AS157" s="80" t="str">
        <f>_xlfn.IFNA(VLOOKUP(AM157,Kopā!$A$4:$Q$203,9,),"")</f>
        <v/>
      </c>
      <c r="AT157" s="79" t="str">
        <f>_xlfn.IFNA(VLOOKUP(AM157,Kopā!$A$4:$Q$203,10,),"")</f>
        <v/>
      </c>
      <c r="AU157" s="80" t="str">
        <f>_xlfn.IFNA(VLOOKUP(AM157,Kopā!$A$4:$Q$203,11,),"")</f>
        <v/>
      </c>
      <c r="AV157" s="79" t="str">
        <f>_xlfn.IFNA(VLOOKUP(AM157,Kopā!$A$4:$Q$203,12,),"")</f>
        <v/>
      </c>
      <c r="AW157" s="80" t="str">
        <f>_xlfn.IFNA(VLOOKUP(AM157,Kopā!$A$4:$Q$203,13,),"")</f>
        <v/>
      </c>
      <c r="AX157" s="79" t="str">
        <f>_xlfn.IFNA(VLOOKUP(AM157,Kopā!$A$4:$Q$203,14,),"")</f>
        <v/>
      </c>
      <c r="AY157" s="80" t="str">
        <f>_xlfn.IFNA(VLOOKUP(AM157,Kopā!$A$4:$Q$203,15,),"")</f>
        <v/>
      </c>
      <c r="AZ157" s="26"/>
      <c r="BA157" s="26"/>
      <c r="BB157" s="26"/>
      <c r="BC157" s="26"/>
      <c r="BD157" s="26"/>
      <c r="BE157" s="26" t="e">
        <f>_xlfn.RANK.EQ(BB157,$BB$4:$BB$93,)+COUNTIF($BB$4:BB157,BB157)-1</f>
        <v>#N/A</v>
      </c>
    </row>
    <row r="158" spans="1:57" x14ac:dyDescent="0.25">
      <c r="A158" s="4"/>
      <c r="B158" s="4"/>
      <c r="C158" s="4"/>
      <c r="D158" s="4"/>
      <c r="E158" s="37"/>
      <c r="F158" s="37"/>
      <c r="G158" s="37"/>
      <c r="H158" s="37"/>
      <c r="I158" s="37"/>
      <c r="J158" s="37"/>
      <c r="K158" s="37"/>
      <c r="L158" s="37"/>
      <c r="M158" s="4"/>
      <c r="N158" s="4"/>
      <c r="O158" s="36"/>
      <c r="P158" s="4"/>
      <c r="Q158" s="4"/>
      <c r="AD158" s="26">
        <v>157</v>
      </c>
      <c r="AE158" s="26"/>
      <c r="AF158" s="26" t="str">
        <f>IF(Kopā!F158=$R$3,Kopā!A158,"")</f>
        <v/>
      </c>
      <c r="AG158" s="26" t="str">
        <f>_xlfn.IFNA(VLOOKUP(AF158,Kopā!$A$4:$G$203,7,),"")</f>
        <v/>
      </c>
      <c r="AH158" s="26" t="str">
        <f t="shared" si="45"/>
        <v/>
      </c>
      <c r="AI158" s="26" t="e" cm="1">
        <f t="array" ref="AI158">IFERROR(SMALL(IF((COUNTIF($AI$3:AI157, $AH$4:$AH$203)=0)*ISNUMBER($AH$4:$AH$203), $AH$4:$AH$203, "A"), 1),INDEX($AH$4:$AH$203, MATCH(SMALL(IF(ISTEXT($AH$4:$AH$203)*(COUNTIF(AI$3:$AI157,$AH$4:$AH$203)=0), COUNTIF($AH$4:$AH$203, "&lt;"&amp;$AH$4:$AH$203), ""),1),IF(ISTEXT($AH$4:$AH$203), COUNTIF($AH$4:$AH$203, "&lt;"&amp;$AH$4:$AH$203), ""), 0)))</f>
        <v>#NUM!</v>
      </c>
      <c r="AJ158" s="26"/>
      <c r="AK158" s="26"/>
      <c r="AL158" s="26" t="e">
        <f>#REF!</f>
        <v>#REF!</v>
      </c>
      <c r="AM158" s="26"/>
      <c r="AN158" s="26"/>
      <c r="AO158" s="26"/>
      <c r="AP158" s="26"/>
      <c r="AQ158" s="26"/>
      <c r="AR158" s="79" t="str">
        <f>_xlfn.IFNA(VLOOKUP(AM158,Kopā!$A$4:$Q$203,8,),"")</f>
        <v/>
      </c>
      <c r="AS158" s="80" t="str">
        <f>_xlfn.IFNA(VLOOKUP(AM158,Kopā!$A$4:$Q$203,9,),"")</f>
        <v/>
      </c>
      <c r="AT158" s="79" t="str">
        <f>_xlfn.IFNA(VLOOKUP(AM158,Kopā!$A$4:$Q$203,10,),"")</f>
        <v/>
      </c>
      <c r="AU158" s="80" t="str">
        <f>_xlfn.IFNA(VLOOKUP(AM158,Kopā!$A$4:$Q$203,11,),"")</f>
        <v/>
      </c>
      <c r="AV158" s="79" t="str">
        <f>_xlfn.IFNA(VLOOKUP(AM158,Kopā!$A$4:$Q$203,12,),"")</f>
        <v/>
      </c>
      <c r="AW158" s="80" t="str">
        <f>_xlfn.IFNA(VLOOKUP(AM158,Kopā!$A$4:$Q$203,13,),"")</f>
        <v/>
      </c>
      <c r="AX158" s="79" t="str">
        <f>_xlfn.IFNA(VLOOKUP(AM158,Kopā!$A$4:$Q$203,14,),"")</f>
        <v/>
      </c>
      <c r="AY158" s="80" t="str">
        <f>_xlfn.IFNA(VLOOKUP(AM158,Kopā!$A$4:$Q$203,15,),"")</f>
        <v/>
      </c>
      <c r="AZ158" s="26"/>
      <c r="BA158" s="26"/>
      <c r="BB158" s="26"/>
      <c r="BC158" s="26"/>
      <c r="BD158" s="26"/>
      <c r="BE158" s="26" t="e">
        <f>_xlfn.RANK.EQ(BB158,$BB$4:$BB$93,)+COUNTIF($BB$4:BB158,BB158)-1</f>
        <v>#N/A</v>
      </c>
    </row>
    <row r="159" spans="1:57" x14ac:dyDescent="0.25">
      <c r="A159" s="4"/>
      <c r="B159" s="4"/>
      <c r="C159" s="4"/>
      <c r="D159" s="4"/>
      <c r="E159" s="37"/>
      <c r="F159" s="37"/>
      <c r="G159" s="37"/>
      <c r="H159" s="37"/>
      <c r="I159" s="37"/>
      <c r="J159" s="37"/>
      <c r="K159" s="37"/>
      <c r="L159" s="37"/>
      <c r="M159" s="4"/>
      <c r="N159" s="4"/>
      <c r="O159" s="36"/>
      <c r="P159" s="4"/>
      <c r="Q159" s="4"/>
      <c r="AD159" s="26">
        <v>158</v>
      </c>
      <c r="AE159" s="26"/>
      <c r="AF159" s="26" t="str">
        <f>IF(Kopā!F159=$R$3,Kopā!A159,"")</f>
        <v/>
      </c>
      <c r="AG159" s="26" t="str">
        <f>_xlfn.IFNA(VLOOKUP(AF159,Kopā!$A$4:$G$203,7,),"")</f>
        <v/>
      </c>
      <c r="AH159" s="26" t="str">
        <f t="shared" si="45"/>
        <v/>
      </c>
      <c r="AI159" s="26" t="e" cm="1">
        <f t="array" ref="AI159">IFERROR(SMALL(IF((COUNTIF($AI$3:AI158, $AH$4:$AH$203)=0)*ISNUMBER($AH$4:$AH$203), $AH$4:$AH$203, "A"), 1),INDEX($AH$4:$AH$203, MATCH(SMALL(IF(ISTEXT($AH$4:$AH$203)*(COUNTIF(AI$3:$AI158,$AH$4:$AH$203)=0), COUNTIF($AH$4:$AH$203, "&lt;"&amp;$AH$4:$AH$203), ""),1),IF(ISTEXT($AH$4:$AH$203), COUNTIF($AH$4:$AH$203, "&lt;"&amp;$AH$4:$AH$203), ""), 0)))</f>
        <v>#NUM!</v>
      </c>
      <c r="AJ159" s="26"/>
      <c r="AK159" s="26"/>
      <c r="AL159" s="26" t="e">
        <f>#REF!</f>
        <v>#REF!</v>
      </c>
      <c r="AM159" s="26"/>
      <c r="AN159" s="26"/>
      <c r="AO159" s="26"/>
      <c r="AP159" s="26"/>
      <c r="AQ159" s="26"/>
      <c r="AR159" s="79" t="str">
        <f>_xlfn.IFNA(VLOOKUP(AM159,Kopā!$A$4:$Q$203,8,),"")</f>
        <v/>
      </c>
      <c r="AS159" s="80" t="str">
        <f>_xlfn.IFNA(VLOOKUP(AM159,Kopā!$A$4:$Q$203,9,),"")</f>
        <v/>
      </c>
      <c r="AT159" s="79" t="str">
        <f>_xlfn.IFNA(VLOOKUP(AM159,Kopā!$A$4:$Q$203,10,),"")</f>
        <v/>
      </c>
      <c r="AU159" s="80" t="str">
        <f>_xlfn.IFNA(VLOOKUP(AM159,Kopā!$A$4:$Q$203,11,),"")</f>
        <v/>
      </c>
      <c r="AV159" s="79" t="str">
        <f>_xlfn.IFNA(VLOOKUP(AM159,Kopā!$A$4:$Q$203,12,),"")</f>
        <v/>
      </c>
      <c r="AW159" s="80" t="str">
        <f>_xlfn.IFNA(VLOOKUP(AM159,Kopā!$A$4:$Q$203,13,),"")</f>
        <v/>
      </c>
      <c r="AX159" s="79" t="str">
        <f>_xlfn.IFNA(VLOOKUP(AM159,Kopā!$A$4:$Q$203,14,),"")</f>
        <v/>
      </c>
      <c r="AY159" s="80" t="str">
        <f>_xlfn.IFNA(VLOOKUP(AM159,Kopā!$A$4:$Q$203,15,),"")</f>
        <v/>
      </c>
      <c r="AZ159" s="26"/>
      <c r="BA159" s="26"/>
      <c r="BB159" s="26"/>
      <c r="BC159" s="26"/>
      <c r="BD159" s="26"/>
      <c r="BE159" s="26" t="e">
        <f>_xlfn.RANK.EQ(BB159,$BB$4:$BB$93,)+COUNTIF($BB$4:BB159,BB159)-1</f>
        <v>#N/A</v>
      </c>
    </row>
    <row r="160" spans="1:57" x14ac:dyDescent="0.25">
      <c r="A160" s="4"/>
      <c r="B160" s="4"/>
      <c r="C160" s="4"/>
      <c r="D160" s="4"/>
      <c r="E160" s="37"/>
      <c r="F160" s="37"/>
      <c r="G160" s="37"/>
      <c r="H160" s="37"/>
      <c r="I160" s="37"/>
      <c r="J160" s="37"/>
      <c r="K160" s="37"/>
      <c r="L160" s="37"/>
      <c r="M160" s="4"/>
      <c r="N160" s="4"/>
      <c r="O160" s="36"/>
      <c r="P160" s="4"/>
      <c r="Q160" s="4"/>
      <c r="AD160" s="26">
        <v>159</v>
      </c>
      <c r="AE160" s="26"/>
      <c r="AF160" s="26" t="str">
        <f>IF(Kopā!F160=$R$3,Kopā!A160,"")</f>
        <v/>
      </c>
      <c r="AG160" s="26" t="str">
        <f>_xlfn.IFNA(VLOOKUP(AF160,Kopā!$A$4:$G$203,7,),"")</f>
        <v/>
      </c>
      <c r="AH160" s="26" t="str">
        <f t="shared" si="45"/>
        <v/>
      </c>
      <c r="AI160" s="26" t="e" cm="1">
        <f t="array" ref="AI160">IFERROR(SMALL(IF((COUNTIF($AI$3:AI159, $AH$4:$AH$203)=0)*ISNUMBER($AH$4:$AH$203), $AH$4:$AH$203, "A"), 1),INDEX($AH$4:$AH$203, MATCH(SMALL(IF(ISTEXT($AH$4:$AH$203)*(COUNTIF(AI$3:$AI159,$AH$4:$AH$203)=0), COUNTIF($AH$4:$AH$203, "&lt;"&amp;$AH$4:$AH$203), ""),1),IF(ISTEXT($AH$4:$AH$203), COUNTIF($AH$4:$AH$203, "&lt;"&amp;$AH$4:$AH$203), ""), 0)))</f>
        <v>#NUM!</v>
      </c>
      <c r="AJ160" s="26"/>
      <c r="AK160" s="26"/>
      <c r="AL160" s="26" t="e">
        <f>#REF!</f>
        <v>#REF!</v>
      </c>
      <c r="AM160" s="26"/>
      <c r="AN160" s="26"/>
      <c r="AO160" s="26"/>
      <c r="AP160" s="26"/>
      <c r="AQ160" s="26"/>
      <c r="AR160" s="79" t="str">
        <f>_xlfn.IFNA(VLOOKUP(AM160,Kopā!$A$4:$Q$203,8,),"")</f>
        <v/>
      </c>
      <c r="AS160" s="80" t="str">
        <f>_xlfn.IFNA(VLOOKUP(AM160,Kopā!$A$4:$Q$203,9,),"")</f>
        <v/>
      </c>
      <c r="AT160" s="79" t="str">
        <f>_xlfn.IFNA(VLOOKUP(AM160,Kopā!$A$4:$Q$203,10,),"")</f>
        <v/>
      </c>
      <c r="AU160" s="80" t="str">
        <f>_xlfn.IFNA(VLOOKUP(AM160,Kopā!$A$4:$Q$203,11,),"")</f>
        <v/>
      </c>
      <c r="AV160" s="79" t="str">
        <f>_xlfn.IFNA(VLOOKUP(AM160,Kopā!$A$4:$Q$203,12,),"")</f>
        <v/>
      </c>
      <c r="AW160" s="80" t="str">
        <f>_xlfn.IFNA(VLOOKUP(AM160,Kopā!$A$4:$Q$203,13,),"")</f>
        <v/>
      </c>
      <c r="AX160" s="79" t="str">
        <f>_xlfn.IFNA(VLOOKUP(AM160,Kopā!$A$4:$Q$203,14,),"")</f>
        <v/>
      </c>
      <c r="AY160" s="80" t="str">
        <f>_xlfn.IFNA(VLOOKUP(AM160,Kopā!$A$4:$Q$203,15,),"")</f>
        <v/>
      </c>
      <c r="AZ160" s="26"/>
      <c r="BA160" s="26"/>
      <c r="BB160" s="26"/>
      <c r="BC160" s="26"/>
      <c r="BD160" s="26"/>
      <c r="BE160" s="26" t="e">
        <f>_xlfn.RANK.EQ(BB160,$BB$4:$BB$93,)+COUNTIF($BB$4:BB160,BB160)-1</f>
        <v>#N/A</v>
      </c>
    </row>
    <row r="161" spans="1:57" x14ac:dyDescent="0.25">
      <c r="A161" s="4"/>
      <c r="B161" s="4"/>
      <c r="C161" s="4"/>
      <c r="D161" s="4"/>
      <c r="E161" s="37"/>
      <c r="F161" s="37"/>
      <c r="G161" s="37"/>
      <c r="H161" s="37"/>
      <c r="I161" s="37"/>
      <c r="J161" s="37"/>
      <c r="K161" s="37"/>
      <c r="L161" s="37"/>
      <c r="M161" s="4"/>
      <c r="N161" s="4"/>
      <c r="O161" s="36"/>
      <c r="P161" s="4"/>
      <c r="Q161" s="4"/>
      <c r="AD161" s="26">
        <v>160</v>
      </c>
      <c r="AE161" s="26"/>
      <c r="AF161" s="26" t="str">
        <f>IF(Kopā!F161=$R$3,Kopā!A161,"")</f>
        <v/>
      </c>
      <c r="AG161" s="26" t="str">
        <f>_xlfn.IFNA(VLOOKUP(AF161,Kopā!$A$4:$G$203,7,),"")</f>
        <v/>
      </c>
      <c r="AH161" s="26" t="str">
        <f t="shared" si="45"/>
        <v/>
      </c>
      <c r="AI161" s="26" t="e" cm="1">
        <f t="array" ref="AI161">IFERROR(SMALL(IF((COUNTIF($AI$3:AI160, $AH$4:$AH$203)=0)*ISNUMBER($AH$4:$AH$203), $AH$4:$AH$203, "A"), 1),INDEX($AH$4:$AH$203, MATCH(SMALL(IF(ISTEXT($AH$4:$AH$203)*(COUNTIF(AI$3:$AI160,$AH$4:$AH$203)=0), COUNTIF($AH$4:$AH$203, "&lt;"&amp;$AH$4:$AH$203), ""),1),IF(ISTEXT($AH$4:$AH$203), COUNTIF($AH$4:$AH$203, "&lt;"&amp;$AH$4:$AH$203), ""), 0)))</f>
        <v>#NUM!</v>
      </c>
      <c r="AJ161" s="26"/>
      <c r="AK161" s="26"/>
      <c r="AL161" s="26" t="e">
        <f>#REF!</f>
        <v>#REF!</v>
      </c>
      <c r="AM161" s="26"/>
      <c r="AN161" s="26"/>
      <c r="AO161" s="26"/>
      <c r="AP161" s="26"/>
      <c r="AQ161" s="26"/>
      <c r="AR161" s="79" t="str">
        <f>_xlfn.IFNA(VLOOKUP(AM161,Kopā!$A$4:$Q$203,8,),"")</f>
        <v/>
      </c>
      <c r="AS161" s="80" t="str">
        <f>_xlfn.IFNA(VLOOKUP(AM161,Kopā!$A$4:$Q$203,9,),"")</f>
        <v/>
      </c>
      <c r="AT161" s="79" t="str">
        <f>_xlfn.IFNA(VLOOKUP(AM161,Kopā!$A$4:$Q$203,10,),"")</f>
        <v/>
      </c>
      <c r="AU161" s="80" t="str">
        <f>_xlfn.IFNA(VLOOKUP(AM161,Kopā!$A$4:$Q$203,11,),"")</f>
        <v/>
      </c>
      <c r="AV161" s="79" t="str">
        <f>_xlfn.IFNA(VLOOKUP(AM161,Kopā!$A$4:$Q$203,12,),"")</f>
        <v/>
      </c>
      <c r="AW161" s="80" t="str">
        <f>_xlfn.IFNA(VLOOKUP(AM161,Kopā!$A$4:$Q$203,13,),"")</f>
        <v/>
      </c>
      <c r="AX161" s="79" t="str">
        <f>_xlfn.IFNA(VLOOKUP(AM161,Kopā!$A$4:$Q$203,14,),"")</f>
        <v/>
      </c>
      <c r="AY161" s="80" t="str">
        <f>_xlfn.IFNA(VLOOKUP(AM161,Kopā!$A$4:$Q$203,15,),"")</f>
        <v/>
      </c>
      <c r="AZ161" s="26"/>
      <c r="BA161" s="26"/>
      <c r="BB161" s="26"/>
      <c r="BC161" s="26"/>
      <c r="BD161" s="26"/>
      <c r="BE161" s="26" t="e">
        <f>_xlfn.RANK.EQ(BB161,$BB$4:$BB$93,)+COUNTIF($BB$4:BB161,BB161)-1</f>
        <v>#N/A</v>
      </c>
    </row>
    <row r="162" spans="1:57" x14ac:dyDescent="0.25">
      <c r="A162" s="4"/>
      <c r="B162" s="4"/>
      <c r="C162" s="4"/>
      <c r="D162" s="4"/>
      <c r="E162" s="37"/>
      <c r="F162" s="37"/>
      <c r="G162" s="37"/>
      <c r="H162" s="37"/>
      <c r="I162" s="37"/>
      <c r="J162" s="37"/>
      <c r="K162" s="37"/>
      <c r="L162" s="37"/>
      <c r="M162" s="4"/>
      <c r="N162" s="4"/>
      <c r="O162" s="36"/>
      <c r="P162" s="4"/>
      <c r="Q162" s="4"/>
      <c r="AD162" s="26">
        <v>161</v>
      </c>
      <c r="AE162" s="26"/>
      <c r="AF162" s="26" t="str">
        <f>IF(Kopā!F162=$R$3,Kopā!A162,"")</f>
        <v/>
      </c>
      <c r="AG162" s="26" t="str">
        <f>_xlfn.IFNA(VLOOKUP(AF162,Kopā!$A$4:$G$203,7,),"")</f>
        <v/>
      </c>
      <c r="AH162" s="26" t="str">
        <f t="shared" si="45"/>
        <v/>
      </c>
      <c r="AI162" s="26" t="e" cm="1">
        <f t="array" ref="AI162">IFERROR(SMALL(IF((COUNTIF($AI$3:AI161, $AH$4:$AH$203)=0)*ISNUMBER($AH$4:$AH$203), $AH$4:$AH$203, "A"), 1),INDEX($AH$4:$AH$203, MATCH(SMALL(IF(ISTEXT($AH$4:$AH$203)*(COUNTIF(AI$3:$AI161,$AH$4:$AH$203)=0), COUNTIF($AH$4:$AH$203, "&lt;"&amp;$AH$4:$AH$203), ""),1),IF(ISTEXT($AH$4:$AH$203), COUNTIF($AH$4:$AH$203, "&lt;"&amp;$AH$4:$AH$203), ""), 0)))</f>
        <v>#NUM!</v>
      </c>
      <c r="AJ162" s="26"/>
      <c r="AK162" s="26"/>
      <c r="AL162" s="26" t="e">
        <f>#REF!</f>
        <v>#REF!</v>
      </c>
      <c r="AM162" s="26"/>
      <c r="AN162" s="26"/>
      <c r="AO162" s="26"/>
      <c r="AP162" s="26"/>
      <c r="AQ162" s="26"/>
      <c r="AR162" s="79" t="str">
        <f>_xlfn.IFNA(VLOOKUP(AM162,Kopā!$A$4:$Q$203,8,),"")</f>
        <v/>
      </c>
      <c r="AS162" s="80" t="str">
        <f>_xlfn.IFNA(VLOOKUP(AM162,Kopā!$A$4:$Q$203,9,),"")</f>
        <v/>
      </c>
      <c r="AT162" s="79" t="str">
        <f>_xlfn.IFNA(VLOOKUP(AM162,Kopā!$A$4:$Q$203,10,),"")</f>
        <v/>
      </c>
      <c r="AU162" s="80" t="str">
        <f>_xlfn.IFNA(VLOOKUP(AM162,Kopā!$A$4:$Q$203,11,),"")</f>
        <v/>
      </c>
      <c r="AV162" s="79" t="str">
        <f>_xlfn.IFNA(VLOOKUP(AM162,Kopā!$A$4:$Q$203,12,),"")</f>
        <v/>
      </c>
      <c r="AW162" s="80" t="str">
        <f>_xlfn.IFNA(VLOOKUP(AM162,Kopā!$A$4:$Q$203,13,),"")</f>
        <v/>
      </c>
      <c r="AX162" s="79" t="str">
        <f>_xlfn.IFNA(VLOOKUP(AM162,Kopā!$A$4:$Q$203,14,),"")</f>
        <v/>
      </c>
      <c r="AY162" s="80" t="str">
        <f>_xlfn.IFNA(VLOOKUP(AM162,Kopā!$A$4:$Q$203,15,),"")</f>
        <v/>
      </c>
      <c r="AZ162" s="26"/>
      <c r="BA162" s="26"/>
      <c r="BB162" s="26"/>
      <c r="BC162" s="26"/>
      <c r="BD162" s="26"/>
      <c r="BE162" s="26" t="e">
        <f>_xlfn.RANK.EQ(BB162,$BB$4:$BB$93,)+COUNTIF($BB$4:BB162,BB162)-1</f>
        <v>#N/A</v>
      </c>
    </row>
    <row r="163" spans="1:57" x14ac:dyDescent="0.25">
      <c r="A163" s="4"/>
      <c r="B163" s="4"/>
      <c r="C163" s="4"/>
      <c r="D163" s="4"/>
      <c r="E163" s="37"/>
      <c r="F163" s="37"/>
      <c r="G163" s="37"/>
      <c r="H163" s="37"/>
      <c r="I163" s="37"/>
      <c r="J163" s="37"/>
      <c r="K163" s="37"/>
      <c r="L163" s="37"/>
      <c r="M163" s="4"/>
      <c r="N163" s="4"/>
      <c r="O163" s="36"/>
      <c r="P163" s="4"/>
      <c r="Q163" s="4"/>
      <c r="AD163" s="26">
        <v>162</v>
      </c>
      <c r="AE163" s="26"/>
      <c r="AF163" s="26" t="str">
        <f>IF(Kopā!F163=$R$3,Kopā!A163,"")</f>
        <v/>
      </c>
      <c r="AG163" s="26" t="str">
        <f>_xlfn.IFNA(VLOOKUP(AF163,Kopā!$A$4:$G$203,7,),"")</f>
        <v/>
      </c>
      <c r="AH163" s="26" t="str">
        <f t="shared" si="45"/>
        <v/>
      </c>
      <c r="AI163" s="26" t="e" cm="1">
        <f t="array" ref="AI163">IFERROR(SMALL(IF((COUNTIF($AI$3:AI162, $AH$4:$AH$203)=0)*ISNUMBER($AH$4:$AH$203), $AH$4:$AH$203, "A"), 1),INDEX($AH$4:$AH$203, MATCH(SMALL(IF(ISTEXT($AH$4:$AH$203)*(COUNTIF(AI$3:$AI162,$AH$4:$AH$203)=0), COUNTIF($AH$4:$AH$203, "&lt;"&amp;$AH$4:$AH$203), ""),1),IF(ISTEXT($AH$4:$AH$203), COUNTIF($AH$4:$AH$203, "&lt;"&amp;$AH$4:$AH$203), ""), 0)))</f>
        <v>#NUM!</v>
      </c>
      <c r="AJ163" s="26"/>
      <c r="AK163" s="26"/>
      <c r="AL163" s="26" t="e">
        <f>#REF!</f>
        <v>#REF!</v>
      </c>
      <c r="AM163" s="26"/>
      <c r="AN163" s="26"/>
      <c r="AO163" s="26"/>
      <c r="AP163" s="26"/>
      <c r="AQ163" s="26"/>
      <c r="AR163" s="79" t="str">
        <f>_xlfn.IFNA(VLOOKUP(AM163,Kopā!$A$4:$Q$203,8,),"")</f>
        <v/>
      </c>
      <c r="AS163" s="80" t="str">
        <f>_xlfn.IFNA(VLOOKUP(AM163,Kopā!$A$4:$Q$203,9,),"")</f>
        <v/>
      </c>
      <c r="AT163" s="79" t="str">
        <f>_xlfn.IFNA(VLOOKUP(AM163,Kopā!$A$4:$Q$203,10,),"")</f>
        <v/>
      </c>
      <c r="AU163" s="80" t="str">
        <f>_xlfn.IFNA(VLOOKUP(AM163,Kopā!$A$4:$Q$203,11,),"")</f>
        <v/>
      </c>
      <c r="AV163" s="79" t="str">
        <f>_xlfn.IFNA(VLOOKUP(AM163,Kopā!$A$4:$Q$203,12,),"")</f>
        <v/>
      </c>
      <c r="AW163" s="80" t="str">
        <f>_xlfn.IFNA(VLOOKUP(AM163,Kopā!$A$4:$Q$203,13,),"")</f>
        <v/>
      </c>
      <c r="AX163" s="79" t="str">
        <f>_xlfn.IFNA(VLOOKUP(AM163,Kopā!$A$4:$Q$203,14,),"")</f>
        <v/>
      </c>
      <c r="AY163" s="80" t="str">
        <f>_xlfn.IFNA(VLOOKUP(AM163,Kopā!$A$4:$Q$203,15,),"")</f>
        <v/>
      </c>
      <c r="AZ163" s="26"/>
      <c r="BA163" s="26"/>
      <c r="BB163" s="26"/>
      <c r="BC163" s="26"/>
      <c r="BD163" s="26"/>
      <c r="BE163" s="26" t="e">
        <f>_xlfn.RANK.EQ(BB163,$BB$4:$BB$93,)+COUNTIF($BB$4:BB163,BB163)-1</f>
        <v>#N/A</v>
      </c>
    </row>
    <row r="164" spans="1:57" x14ac:dyDescent="0.25">
      <c r="A164" s="4"/>
      <c r="B164" s="4"/>
      <c r="C164" s="4"/>
      <c r="D164" s="4"/>
      <c r="E164" s="37"/>
      <c r="F164" s="37"/>
      <c r="G164" s="37"/>
      <c r="H164" s="37"/>
      <c r="I164" s="37"/>
      <c r="J164" s="37"/>
      <c r="K164" s="37"/>
      <c r="L164" s="37"/>
      <c r="M164" s="4"/>
      <c r="N164" s="4"/>
      <c r="O164" s="36"/>
      <c r="P164" s="4"/>
      <c r="Q164" s="4"/>
      <c r="AD164" s="26">
        <v>163</v>
      </c>
      <c r="AE164" s="26"/>
      <c r="AF164" s="26" t="str">
        <f>IF(Kopā!F164=$R$3,Kopā!A164,"")</f>
        <v/>
      </c>
      <c r="AG164" s="26" t="str">
        <f>_xlfn.IFNA(VLOOKUP(AF164,Kopā!$A$4:$G$203,7,),"")</f>
        <v/>
      </c>
      <c r="AH164" s="26" t="str">
        <f t="shared" ref="AH164:AH195" si="46">IF(AG164=$S$3,AF164,"")</f>
        <v/>
      </c>
      <c r="AI164" s="26" t="e" cm="1">
        <f t="array" ref="AI164">IFERROR(SMALL(IF((COUNTIF($AI$3:AI163, $AH$4:$AH$203)=0)*ISNUMBER($AH$4:$AH$203), $AH$4:$AH$203, "A"), 1),INDEX($AH$4:$AH$203, MATCH(SMALL(IF(ISTEXT($AH$4:$AH$203)*(COUNTIF(AI$3:$AI163,$AH$4:$AH$203)=0), COUNTIF($AH$4:$AH$203, "&lt;"&amp;$AH$4:$AH$203), ""),1),IF(ISTEXT($AH$4:$AH$203), COUNTIF($AH$4:$AH$203, "&lt;"&amp;$AH$4:$AH$203), ""), 0)))</f>
        <v>#NUM!</v>
      </c>
      <c r="AJ164" s="26"/>
      <c r="AK164" s="26"/>
      <c r="AL164" s="26" t="e">
        <f>#REF!</f>
        <v>#REF!</v>
      </c>
      <c r="AM164" s="26"/>
      <c r="AN164" s="26"/>
      <c r="AO164" s="26"/>
      <c r="AP164" s="26"/>
      <c r="AQ164" s="26"/>
      <c r="AR164" s="79" t="str">
        <f>_xlfn.IFNA(VLOOKUP(AM164,Kopā!$A$4:$Q$203,8,),"")</f>
        <v/>
      </c>
      <c r="AS164" s="80" t="str">
        <f>_xlfn.IFNA(VLOOKUP(AM164,Kopā!$A$4:$Q$203,9,),"")</f>
        <v/>
      </c>
      <c r="AT164" s="79" t="str">
        <f>_xlfn.IFNA(VLOOKUP(AM164,Kopā!$A$4:$Q$203,10,),"")</f>
        <v/>
      </c>
      <c r="AU164" s="80" t="str">
        <f>_xlfn.IFNA(VLOOKUP(AM164,Kopā!$A$4:$Q$203,11,),"")</f>
        <v/>
      </c>
      <c r="AV164" s="79" t="str">
        <f>_xlfn.IFNA(VLOOKUP(AM164,Kopā!$A$4:$Q$203,12,),"")</f>
        <v/>
      </c>
      <c r="AW164" s="80" t="str">
        <f>_xlfn.IFNA(VLOOKUP(AM164,Kopā!$A$4:$Q$203,13,),"")</f>
        <v/>
      </c>
      <c r="AX164" s="79" t="str">
        <f>_xlfn.IFNA(VLOOKUP(AM164,Kopā!$A$4:$Q$203,14,),"")</f>
        <v/>
      </c>
      <c r="AY164" s="80" t="str">
        <f>_xlfn.IFNA(VLOOKUP(AM164,Kopā!$A$4:$Q$203,15,),"")</f>
        <v/>
      </c>
      <c r="AZ164" s="26"/>
      <c r="BA164" s="26"/>
      <c r="BB164" s="26"/>
      <c r="BC164" s="26"/>
      <c r="BD164" s="26"/>
      <c r="BE164" s="26" t="e">
        <f>_xlfn.RANK.EQ(BB164,$BB$4:$BB$93,)+COUNTIF($BB$4:BB164,BB164)-1</f>
        <v>#N/A</v>
      </c>
    </row>
    <row r="165" spans="1:57" x14ac:dyDescent="0.25">
      <c r="A165" s="4"/>
      <c r="B165" s="4"/>
      <c r="C165" s="4"/>
      <c r="D165" s="4"/>
      <c r="E165" s="37"/>
      <c r="F165" s="37"/>
      <c r="G165" s="37"/>
      <c r="H165" s="37"/>
      <c r="I165" s="37"/>
      <c r="J165" s="37"/>
      <c r="K165" s="37"/>
      <c r="L165" s="37"/>
      <c r="M165" s="4"/>
      <c r="N165" s="4"/>
      <c r="O165" s="36"/>
      <c r="P165" s="4"/>
      <c r="Q165" s="4"/>
      <c r="AD165" s="26">
        <v>164</v>
      </c>
      <c r="AE165" s="26"/>
      <c r="AF165" s="26" t="str">
        <f>IF(Kopā!F165=$R$3,Kopā!A165,"")</f>
        <v/>
      </c>
      <c r="AG165" s="26" t="str">
        <f>_xlfn.IFNA(VLOOKUP(AF165,Kopā!$A$4:$G$203,7,),"")</f>
        <v/>
      </c>
      <c r="AH165" s="26" t="str">
        <f t="shared" si="46"/>
        <v/>
      </c>
      <c r="AI165" s="26" t="e" cm="1">
        <f t="array" ref="AI165">IFERROR(SMALL(IF((COUNTIF($AI$3:AI164, $AH$4:$AH$203)=0)*ISNUMBER($AH$4:$AH$203), $AH$4:$AH$203, "A"), 1),INDEX($AH$4:$AH$203, MATCH(SMALL(IF(ISTEXT($AH$4:$AH$203)*(COUNTIF(AI$3:$AI164,$AH$4:$AH$203)=0), COUNTIF($AH$4:$AH$203, "&lt;"&amp;$AH$4:$AH$203), ""),1),IF(ISTEXT($AH$4:$AH$203), COUNTIF($AH$4:$AH$203, "&lt;"&amp;$AH$4:$AH$203), ""), 0)))</f>
        <v>#NUM!</v>
      </c>
      <c r="AJ165" s="26"/>
      <c r="AK165" s="26"/>
      <c r="AL165" s="26" t="e">
        <f>#REF!</f>
        <v>#REF!</v>
      </c>
      <c r="AM165" s="26"/>
      <c r="AN165" s="26"/>
      <c r="AO165" s="26"/>
      <c r="AP165" s="26"/>
      <c r="AQ165" s="26"/>
      <c r="AR165" s="79" t="str">
        <f>_xlfn.IFNA(VLOOKUP(AM165,Kopā!$A$4:$Q$203,8,),"")</f>
        <v/>
      </c>
      <c r="AS165" s="80" t="str">
        <f>_xlfn.IFNA(VLOOKUP(AM165,Kopā!$A$4:$Q$203,9,),"")</f>
        <v/>
      </c>
      <c r="AT165" s="79" t="str">
        <f>_xlfn.IFNA(VLOOKUP(AM165,Kopā!$A$4:$Q$203,10,),"")</f>
        <v/>
      </c>
      <c r="AU165" s="80" t="str">
        <f>_xlfn.IFNA(VLOOKUP(AM165,Kopā!$A$4:$Q$203,11,),"")</f>
        <v/>
      </c>
      <c r="AV165" s="79" t="str">
        <f>_xlfn.IFNA(VLOOKUP(AM165,Kopā!$A$4:$Q$203,12,),"")</f>
        <v/>
      </c>
      <c r="AW165" s="80" t="str">
        <f>_xlfn.IFNA(VLOOKUP(AM165,Kopā!$A$4:$Q$203,13,),"")</f>
        <v/>
      </c>
      <c r="AX165" s="79" t="str">
        <f>_xlfn.IFNA(VLOOKUP(AM165,Kopā!$A$4:$Q$203,14,),"")</f>
        <v/>
      </c>
      <c r="AY165" s="80" t="str">
        <f>_xlfn.IFNA(VLOOKUP(AM165,Kopā!$A$4:$Q$203,15,),"")</f>
        <v/>
      </c>
      <c r="AZ165" s="26"/>
      <c r="BA165" s="26"/>
      <c r="BB165" s="26"/>
      <c r="BC165" s="26"/>
      <c r="BD165" s="26"/>
      <c r="BE165" s="26" t="e">
        <f>_xlfn.RANK.EQ(BB165,$BB$4:$BB$93,)+COUNTIF($BB$4:BB165,BB165)-1</f>
        <v>#N/A</v>
      </c>
    </row>
    <row r="166" spans="1:57" x14ac:dyDescent="0.25">
      <c r="A166" s="4"/>
      <c r="B166" s="4"/>
      <c r="C166" s="4"/>
      <c r="D166" s="4"/>
      <c r="E166" s="37"/>
      <c r="F166" s="37"/>
      <c r="G166" s="37"/>
      <c r="H166" s="37"/>
      <c r="I166" s="37"/>
      <c r="J166" s="37"/>
      <c r="K166" s="37"/>
      <c r="L166" s="37"/>
      <c r="M166" s="4"/>
      <c r="N166" s="4"/>
      <c r="O166" s="36"/>
      <c r="P166" s="4"/>
      <c r="Q166" s="4"/>
      <c r="AD166" s="26">
        <v>165</v>
      </c>
      <c r="AE166" s="26"/>
      <c r="AF166" s="26" t="str">
        <f>IF(Kopā!F166=$R$3,Kopā!A166,"")</f>
        <v/>
      </c>
      <c r="AG166" s="26" t="str">
        <f>_xlfn.IFNA(VLOOKUP(AF166,Kopā!$A$4:$G$203,7,),"")</f>
        <v/>
      </c>
      <c r="AH166" s="26" t="str">
        <f t="shared" si="46"/>
        <v/>
      </c>
      <c r="AI166" s="26" t="e" cm="1">
        <f t="array" ref="AI166">IFERROR(SMALL(IF((COUNTIF($AI$3:AI165, $AH$4:$AH$203)=0)*ISNUMBER($AH$4:$AH$203), $AH$4:$AH$203, "A"), 1),INDEX($AH$4:$AH$203, MATCH(SMALL(IF(ISTEXT($AH$4:$AH$203)*(COUNTIF(AI$3:$AI165,$AH$4:$AH$203)=0), COUNTIF($AH$4:$AH$203, "&lt;"&amp;$AH$4:$AH$203), ""),1),IF(ISTEXT($AH$4:$AH$203), COUNTIF($AH$4:$AH$203, "&lt;"&amp;$AH$4:$AH$203), ""), 0)))</f>
        <v>#NUM!</v>
      </c>
      <c r="AJ166" s="26"/>
      <c r="AK166" s="26"/>
      <c r="AL166" s="26" t="e">
        <f>#REF!</f>
        <v>#REF!</v>
      </c>
      <c r="AM166" s="26"/>
      <c r="AN166" s="26"/>
      <c r="AO166" s="26"/>
      <c r="AP166" s="26"/>
      <c r="AQ166" s="26"/>
      <c r="AR166" s="79" t="str">
        <f>_xlfn.IFNA(VLOOKUP(AM166,Kopā!$A$4:$Q$203,8,),"")</f>
        <v/>
      </c>
      <c r="AS166" s="80" t="str">
        <f>_xlfn.IFNA(VLOOKUP(AM166,Kopā!$A$4:$Q$203,9,),"")</f>
        <v/>
      </c>
      <c r="AT166" s="79" t="str">
        <f>_xlfn.IFNA(VLOOKUP(AM166,Kopā!$A$4:$Q$203,10,),"")</f>
        <v/>
      </c>
      <c r="AU166" s="80" t="str">
        <f>_xlfn.IFNA(VLOOKUP(AM166,Kopā!$A$4:$Q$203,11,),"")</f>
        <v/>
      </c>
      <c r="AV166" s="79" t="str">
        <f>_xlfn.IFNA(VLOOKUP(AM166,Kopā!$A$4:$Q$203,12,),"")</f>
        <v/>
      </c>
      <c r="AW166" s="80" t="str">
        <f>_xlfn.IFNA(VLOOKUP(AM166,Kopā!$A$4:$Q$203,13,),"")</f>
        <v/>
      </c>
      <c r="AX166" s="79" t="str">
        <f>_xlfn.IFNA(VLOOKUP(AM166,Kopā!$A$4:$Q$203,14,),"")</f>
        <v/>
      </c>
      <c r="AY166" s="80" t="str">
        <f>_xlfn.IFNA(VLOOKUP(AM166,Kopā!$A$4:$Q$203,15,),"")</f>
        <v/>
      </c>
      <c r="AZ166" s="26"/>
      <c r="BA166" s="26"/>
      <c r="BB166" s="26"/>
      <c r="BC166" s="26"/>
      <c r="BD166" s="26"/>
      <c r="BE166" s="26" t="e">
        <f>_xlfn.RANK.EQ(BB166,$BB$4:$BB$93,)+COUNTIF($BB$4:BB166,BB166)-1</f>
        <v>#N/A</v>
      </c>
    </row>
    <row r="167" spans="1:57" x14ac:dyDescent="0.25">
      <c r="A167" s="4"/>
      <c r="B167" s="4"/>
      <c r="C167" s="4"/>
      <c r="D167" s="4"/>
      <c r="E167" s="37"/>
      <c r="F167" s="37"/>
      <c r="G167" s="37"/>
      <c r="H167" s="37"/>
      <c r="I167" s="37"/>
      <c r="J167" s="37"/>
      <c r="K167" s="37"/>
      <c r="L167" s="37"/>
      <c r="M167" s="4"/>
      <c r="N167" s="4"/>
      <c r="O167" s="36"/>
      <c r="P167" s="4"/>
      <c r="Q167" s="4"/>
      <c r="AD167" s="26">
        <v>166</v>
      </c>
      <c r="AE167" s="26"/>
      <c r="AF167" s="26" t="str">
        <f>IF(Kopā!F167=$R$3,Kopā!A167,"")</f>
        <v/>
      </c>
      <c r="AG167" s="26" t="str">
        <f>_xlfn.IFNA(VLOOKUP(AF167,Kopā!$A$4:$G$203,7,),"")</f>
        <v/>
      </c>
      <c r="AH167" s="26" t="str">
        <f t="shared" si="46"/>
        <v/>
      </c>
      <c r="AI167" s="26" t="e" cm="1">
        <f t="array" ref="AI167">IFERROR(SMALL(IF((COUNTIF($AI$3:AI166, $AH$4:$AH$203)=0)*ISNUMBER($AH$4:$AH$203), $AH$4:$AH$203, "A"), 1),INDEX($AH$4:$AH$203, MATCH(SMALL(IF(ISTEXT($AH$4:$AH$203)*(COUNTIF(AI$3:$AI166,$AH$4:$AH$203)=0), COUNTIF($AH$4:$AH$203, "&lt;"&amp;$AH$4:$AH$203), ""),1),IF(ISTEXT($AH$4:$AH$203), COUNTIF($AH$4:$AH$203, "&lt;"&amp;$AH$4:$AH$203), ""), 0)))</f>
        <v>#NUM!</v>
      </c>
      <c r="AJ167" s="26"/>
      <c r="AK167" s="26"/>
      <c r="AL167" s="26" t="e">
        <f>#REF!</f>
        <v>#REF!</v>
      </c>
      <c r="AM167" s="26"/>
      <c r="AN167" s="26"/>
      <c r="AO167" s="26"/>
      <c r="AP167" s="26"/>
      <c r="AQ167" s="26"/>
      <c r="AR167" s="79" t="str">
        <f>_xlfn.IFNA(VLOOKUP(AM167,Kopā!$A$4:$Q$203,8,),"")</f>
        <v/>
      </c>
      <c r="AS167" s="80" t="str">
        <f>_xlfn.IFNA(VLOOKUP(AM167,Kopā!$A$4:$Q$203,9,),"")</f>
        <v/>
      </c>
      <c r="AT167" s="79" t="str">
        <f>_xlfn.IFNA(VLOOKUP(AM167,Kopā!$A$4:$Q$203,10,),"")</f>
        <v/>
      </c>
      <c r="AU167" s="80" t="str">
        <f>_xlfn.IFNA(VLOOKUP(AM167,Kopā!$A$4:$Q$203,11,),"")</f>
        <v/>
      </c>
      <c r="AV167" s="79" t="str">
        <f>_xlfn.IFNA(VLOOKUP(AM167,Kopā!$A$4:$Q$203,12,),"")</f>
        <v/>
      </c>
      <c r="AW167" s="80" t="str">
        <f>_xlfn.IFNA(VLOOKUP(AM167,Kopā!$A$4:$Q$203,13,),"")</f>
        <v/>
      </c>
      <c r="AX167" s="79" t="str">
        <f>_xlfn.IFNA(VLOOKUP(AM167,Kopā!$A$4:$Q$203,14,),"")</f>
        <v/>
      </c>
      <c r="AY167" s="80" t="str">
        <f>_xlfn.IFNA(VLOOKUP(AM167,Kopā!$A$4:$Q$203,15,),"")</f>
        <v/>
      </c>
      <c r="AZ167" s="26"/>
      <c r="BA167" s="26"/>
      <c r="BB167" s="26"/>
      <c r="BC167" s="26"/>
      <c r="BD167" s="26"/>
      <c r="BE167" s="26" t="e">
        <f>_xlfn.RANK.EQ(BB167,$BB$4:$BB$93,)+COUNTIF($BB$4:BB167,BB167)-1</f>
        <v>#N/A</v>
      </c>
    </row>
    <row r="168" spans="1:57" x14ac:dyDescent="0.25">
      <c r="A168" s="4"/>
      <c r="B168" s="4"/>
      <c r="C168" s="4"/>
      <c r="D168" s="4"/>
      <c r="E168" s="37"/>
      <c r="F168" s="37"/>
      <c r="G168" s="37"/>
      <c r="H168" s="37"/>
      <c r="I168" s="37"/>
      <c r="J168" s="37"/>
      <c r="K168" s="37"/>
      <c r="L168" s="37"/>
      <c r="M168" s="4"/>
      <c r="N168" s="4"/>
      <c r="O168" s="36"/>
      <c r="P168" s="4"/>
      <c r="Q168" s="4"/>
      <c r="AD168" s="26">
        <v>167</v>
      </c>
      <c r="AE168" s="26"/>
      <c r="AF168" s="26" t="str">
        <f>IF(Kopā!F168=$R$3,Kopā!A168,"")</f>
        <v/>
      </c>
      <c r="AG168" s="26" t="str">
        <f>_xlfn.IFNA(VLOOKUP(AF168,Kopā!$A$4:$G$203,7,),"")</f>
        <v/>
      </c>
      <c r="AH168" s="26" t="str">
        <f t="shared" si="46"/>
        <v/>
      </c>
      <c r="AI168" s="26" t="e" cm="1">
        <f t="array" ref="AI168">IFERROR(SMALL(IF((COUNTIF($AI$3:AI167, $AH$4:$AH$203)=0)*ISNUMBER($AH$4:$AH$203), $AH$4:$AH$203, "A"), 1),INDEX($AH$4:$AH$203, MATCH(SMALL(IF(ISTEXT($AH$4:$AH$203)*(COUNTIF(AI$3:$AI167,$AH$4:$AH$203)=0), COUNTIF($AH$4:$AH$203, "&lt;"&amp;$AH$4:$AH$203), ""),1),IF(ISTEXT($AH$4:$AH$203), COUNTIF($AH$4:$AH$203, "&lt;"&amp;$AH$4:$AH$203), ""), 0)))</f>
        <v>#NUM!</v>
      </c>
      <c r="AJ168" s="26"/>
      <c r="AK168" s="26"/>
      <c r="AL168" s="26" t="e">
        <f>#REF!</f>
        <v>#REF!</v>
      </c>
      <c r="AM168" s="26"/>
      <c r="AN168" s="26"/>
      <c r="AO168" s="26"/>
      <c r="AP168" s="26"/>
      <c r="AQ168" s="26"/>
      <c r="AR168" s="79" t="str">
        <f>_xlfn.IFNA(VLOOKUP(AM168,Kopā!$A$4:$Q$203,8,),"")</f>
        <v/>
      </c>
      <c r="AS168" s="80" t="str">
        <f>_xlfn.IFNA(VLOOKUP(AM168,Kopā!$A$4:$Q$203,9,),"")</f>
        <v/>
      </c>
      <c r="AT168" s="79" t="str">
        <f>_xlfn.IFNA(VLOOKUP(AM168,Kopā!$A$4:$Q$203,10,),"")</f>
        <v/>
      </c>
      <c r="AU168" s="80" t="str">
        <f>_xlfn.IFNA(VLOOKUP(AM168,Kopā!$A$4:$Q$203,11,),"")</f>
        <v/>
      </c>
      <c r="AV168" s="79" t="str">
        <f>_xlfn.IFNA(VLOOKUP(AM168,Kopā!$A$4:$Q$203,12,),"")</f>
        <v/>
      </c>
      <c r="AW168" s="80" t="str">
        <f>_xlfn.IFNA(VLOOKUP(AM168,Kopā!$A$4:$Q$203,13,),"")</f>
        <v/>
      </c>
      <c r="AX168" s="79" t="str">
        <f>_xlfn.IFNA(VLOOKUP(AM168,Kopā!$A$4:$Q$203,14,),"")</f>
        <v/>
      </c>
      <c r="AY168" s="80" t="str">
        <f>_xlfn.IFNA(VLOOKUP(AM168,Kopā!$A$4:$Q$203,15,),"")</f>
        <v/>
      </c>
      <c r="AZ168" s="26"/>
      <c r="BA168" s="26"/>
      <c r="BB168" s="26"/>
      <c r="BC168" s="26"/>
      <c r="BD168" s="26"/>
      <c r="BE168" s="26" t="e">
        <f>_xlfn.RANK.EQ(BB168,$BB$4:$BB$93,)+COUNTIF($BB$4:BB168,BB168)-1</f>
        <v>#N/A</v>
      </c>
    </row>
    <row r="169" spans="1:57" x14ac:dyDescent="0.25">
      <c r="A169" s="4"/>
      <c r="B169" s="4"/>
      <c r="C169" s="4"/>
      <c r="D169" s="4"/>
      <c r="E169" s="37"/>
      <c r="F169" s="37"/>
      <c r="G169" s="37"/>
      <c r="H169" s="37"/>
      <c r="I169" s="37"/>
      <c r="J169" s="37"/>
      <c r="K169" s="37"/>
      <c r="L169" s="37"/>
      <c r="M169" s="4"/>
      <c r="N169" s="4"/>
      <c r="O169" s="36"/>
      <c r="P169" s="4"/>
      <c r="Q169" s="4"/>
      <c r="AD169" s="26">
        <v>168</v>
      </c>
      <c r="AE169" s="26"/>
      <c r="AF169" s="26" t="str">
        <f>IF(Kopā!F169=$R$3,Kopā!A169,"")</f>
        <v/>
      </c>
      <c r="AG169" s="26" t="str">
        <f>_xlfn.IFNA(VLOOKUP(AF169,Kopā!$A$4:$G$203,7,),"")</f>
        <v/>
      </c>
      <c r="AH169" s="26" t="str">
        <f t="shared" si="46"/>
        <v/>
      </c>
      <c r="AI169" s="26" t="e" cm="1">
        <f t="array" ref="AI169">IFERROR(SMALL(IF((COUNTIF($AI$3:AI168, $AH$4:$AH$203)=0)*ISNUMBER($AH$4:$AH$203), $AH$4:$AH$203, "A"), 1),INDEX($AH$4:$AH$203, MATCH(SMALL(IF(ISTEXT($AH$4:$AH$203)*(COUNTIF(AI$3:$AI168,$AH$4:$AH$203)=0), COUNTIF($AH$4:$AH$203, "&lt;"&amp;$AH$4:$AH$203), ""),1),IF(ISTEXT($AH$4:$AH$203), COUNTIF($AH$4:$AH$203, "&lt;"&amp;$AH$4:$AH$203), ""), 0)))</f>
        <v>#NUM!</v>
      </c>
      <c r="AJ169" s="26"/>
      <c r="AK169" s="26"/>
      <c r="AL169" s="26" t="e">
        <f>#REF!</f>
        <v>#REF!</v>
      </c>
      <c r="AM169" s="26"/>
      <c r="AN169" s="26"/>
      <c r="AO169" s="26"/>
      <c r="AP169" s="26"/>
      <c r="AQ169" s="26"/>
      <c r="AR169" s="79" t="str">
        <f>_xlfn.IFNA(VLOOKUP(AM169,Kopā!$A$4:$Q$203,8,),"")</f>
        <v/>
      </c>
      <c r="AS169" s="80" t="str">
        <f>_xlfn.IFNA(VLOOKUP(AM169,Kopā!$A$4:$Q$203,9,),"")</f>
        <v/>
      </c>
      <c r="AT169" s="79" t="str">
        <f>_xlfn.IFNA(VLOOKUP(AM169,Kopā!$A$4:$Q$203,10,),"")</f>
        <v/>
      </c>
      <c r="AU169" s="80" t="str">
        <f>_xlfn.IFNA(VLOOKUP(AM169,Kopā!$A$4:$Q$203,11,),"")</f>
        <v/>
      </c>
      <c r="AV169" s="79" t="str">
        <f>_xlfn.IFNA(VLOOKUP(AM169,Kopā!$A$4:$Q$203,12,),"")</f>
        <v/>
      </c>
      <c r="AW169" s="80" t="str">
        <f>_xlfn.IFNA(VLOOKUP(AM169,Kopā!$A$4:$Q$203,13,),"")</f>
        <v/>
      </c>
      <c r="AX169" s="79" t="str">
        <f>_xlfn.IFNA(VLOOKUP(AM169,Kopā!$A$4:$Q$203,14,),"")</f>
        <v/>
      </c>
      <c r="AY169" s="80" t="str">
        <f>_xlfn.IFNA(VLOOKUP(AM169,Kopā!$A$4:$Q$203,15,),"")</f>
        <v/>
      </c>
      <c r="AZ169" s="26"/>
      <c r="BA169" s="26"/>
      <c r="BB169" s="26"/>
      <c r="BC169" s="26"/>
      <c r="BD169" s="26"/>
      <c r="BE169" s="26" t="e">
        <f>_xlfn.RANK.EQ(BB169,$BB$4:$BB$93,)+COUNTIF($BB$4:BB169,BB169)-1</f>
        <v>#N/A</v>
      </c>
    </row>
    <row r="170" spans="1:57" x14ac:dyDescent="0.25">
      <c r="A170" s="4"/>
      <c r="B170" s="4"/>
      <c r="C170" s="4"/>
      <c r="D170" s="4"/>
      <c r="E170" s="37"/>
      <c r="F170" s="37"/>
      <c r="G170" s="37"/>
      <c r="H170" s="37"/>
      <c r="I170" s="37"/>
      <c r="J170" s="37"/>
      <c r="K170" s="37"/>
      <c r="L170" s="37"/>
      <c r="M170" s="4"/>
      <c r="N170" s="4"/>
      <c r="O170" s="36"/>
      <c r="P170" s="4"/>
      <c r="Q170" s="4"/>
      <c r="AD170" s="26">
        <v>169</v>
      </c>
      <c r="AE170" s="26"/>
      <c r="AF170" s="26" t="str">
        <f>IF(Kopā!F170=$R$3,Kopā!A170,"")</f>
        <v/>
      </c>
      <c r="AG170" s="26" t="str">
        <f>_xlfn.IFNA(VLOOKUP(AF170,Kopā!$A$4:$G$203,7,),"")</f>
        <v/>
      </c>
      <c r="AH170" s="26" t="str">
        <f t="shared" si="46"/>
        <v/>
      </c>
      <c r="AI170" s="26" t="e" cm="1">
        <f t="array" ref="AI170">IFERROR(SMALL(IF((COUNTIF($AI$3:AI169, $AH$4:$AH$203)=0)*ISNUMBER($AH$4:$AH$203), $AH$4:$AH$203, "A"), 1),INDEX($AH$4:$AH$203, MATCH(SMALL(IF(ISTEXT($AH$4:$AH$203)*(COUNTIF(AI$3:$AI169,$AH$4:$AH$203)=0), COUNTIF($AH$4:$AH$203, "&lt;"&amp;$AH$4:$AH$203), ""),1),IF(ISTEXT($AH$4:$AH$203), COUNTIF($AH$4:$AH$203, "&lt;"&amp;$AH$4:$AH$203), ""), 0)))</f>
        <v>#NUM!</v>
      </c>
      <c r="AJ170" s="26"/>
      <c r="AK170" s="26"/>
      <c r="AL170" s="26" t="e">
        <f>#REF!</f>
        <v>#REF!</v>
      </c>
      <c r="AM170" s="26"/>
      <c r="AN170" s="26"/>
      <c r="AO170" s="26"/>
      <c r="AP170" s="26"/>
      <c r="AQ170" s="26"/>
      <c r="AR170" s="79" t="str">
        <f>_xlfn.IFNA(VLOOKUP(AM170,Kopā!$A$4:$Q$203,8,),"")</f>
        <v/>
      </c>
      <c r="AS170" s="80" t="str">
        <f>_xlfn.IFNA(VLOOKUP(AM170,Kopā!$A$4:$Q$203,9,),"")</f>
        <v/>
      </c>
      <c r="AT170" s="79" t="str">
        <f>_xlfn.IFNA(VLOOKUP(AM170,Kopā!$A$4:$Q$203,10,),"")</f>
        <v/>
      </c>
      <c r="AU170" s="80" t="str">
        <f>_xlfn.IFNA(VLOOKUP(AM170,Kopā!$A$4:$Q$203,11,),"")</f>
        <v/>
      </c>
      <c r="AV170" s="79" t="str">
        <f>_xlfn.IFNA(VLOOKUP(AM170,Kopā!$A$4:$Q$203,12,),"")</f>
        <v/>
      </c>
      <c r="AW170" s="80" t="str">
        <f>_xlfn.IFNA(VLOOKUP(AM170,Kopā!$A$4:$Q$203,13,),"")</f>
        <v/>
      </c>
      <c r="AX170" s="79" t="str">
        <f>_xlfn.IFNA(VLOOKUP(AM170,Kopā!$A$4:$Q$203,14,),"")</f>
        <v/>
      </c>
      <c r="AY170" s="80" t="str">
        <f>_xlfn.IFNA(VLOOKUP(AM170,Kopā!$A$4:$Q$203,15,),"")</f>
        <v/>
      </c>
      <c r="AZ170" s="26"/>
      <c r="BA170" s="26"/>
      <c r="BB170" s="26"/>
      <c r="BC170" s="26"/>
      <c r="BD170" s="26"/>
      <c r="BE170" s="26" t="e">
        <f>_xlfn.RANK.EQ(BB170,$BB$4:$BB$93,)+COUNTIF($BB$4:BB170,BB170)-1</f>
        <v>#N/A</v>
      </c>
    </row>
    <row r="171" spans="1:57" x14ac:dyDescent="0.25">
      <c r="A171" s="4"/>
      <c r="B171" s="4"/>
      <c r="C171" s="4"/>
      <c r="D171" s="4"/>
      <c r="E171" s="37"/>
      <c r="F171" s="37"/>
      <c r="G171" s="37"/>
      <c r="H171" s="37"/>
      <c r="I171" s="37"/>
      <c r="J171" s="37"/>
      <c r="K171" s="37"/>
      <c r="L171" s="37"/>
      <c r="M171" s="4"/>
      <c r="N171" s="4"/>
      <c r="O171" s="36"/>
      <c r="P171" s="4"/>
      <c r="Q171" s="4"/>
      <c r="AD171" s="26">
        <v>170</v>
      </c>
      <c r="AE171" s="26"/>
      <c r="AF171" s="26" t="str">
        <f>IF(Kopā!F171=$R$3,Kopā!A171,"")</f>
        <v/>
      </c>
      <c r="AG171" s="26" t="str">
        <f>_xlfn.IFNA(VLOOKUP(AF171,Kopā!$A$4:$G$203,7,),"")</f>
        <v/>
      </c>
      <c r="AH171" s="26" t="str">
        <f t="shared" si="46"/>
        <v/>
      </c>
      <c r="AI171" s="26" t="e" cm="1">
        <f t="array" ref="AI171">IFERROR(SMALL(IF((COUNTIF($AI$3:AI170, $AH$4:$AH$203)=0)*ISNUMBER($AH$4:$AH$203), $AH$4:$AH$203, "A"), 1),INDEX($AH$4:$AH$203, MATCH(SMALL(IF(ISTEXT($AH$4:$AH$203)*(COUNTIF(AI$3:$AI170,$AH$4:$AH$203)=0), COUNTIF($AH$4:$AH$203, "&lt;"&amp;$AH$4:$AH$203), ""),1),IF(ISTEXT($AH$4:$AH$203), COUNTIF($AH$4:$AH$203, "&lt;"&amp;$AH$4:$AH$203), ""), 0)))</f>
        <v>#NUM!</v>
      </c>
      <c r="AJ171" s="26"/>
      <c r="AK171" s="26"/>
      <c r="AL171" s="26" t="e">
        <f>#REF!</f>
        <v>#REF!</v>
      </c>
      <c r="AM171" s="26"/>
      <c r="AN171" s="26"/>
      <c r="AO171" s="26"/>
      <c r="AP171" s="26"/>
      <c r="AQ171" s="26"/>
      <c r="AR171" s="79" t="str">
        <f>_xlfn.IFNA(VLOOKUP(AM171,Kopā!$A$4:$Q$203,8,),"")</f>
        <v/>
      </c>
      <c r="AS171" s="80" t="str">
        <f>_xlfn.IFNA(VLOOKUP(AM171,Kopā!$A$4:$Q$203,9,),"")</f>
        <v/>
      </c>
      <c r="AT171" s="79" t="str">
        <f>_xlfn.IFNA(VLOOKUP(AM171,Kopā!$A$4:$Q$203,10,),"")</f>
        <v/>
      </c>
      <c r="AU171" s="80" t="str">
        <f>_xlfn.IFNA(VLOOKUP(AM171,Kopā!$A$4:$Q$203,11,),"")</f>
        <v/>
      </c>
      <c r="AV171" s="79" t="str">
        <f>_xlfn.IFNA(VLOOKUP(AM171,Kopā!$A$4:$Q$203,12,),"")</f>
        <v/>
      </c>
      <c r="AW171" s="80" t="str">
        <f>_xlfn.IFNA(VLOOKUP(AM171,Kopā!$A$4:$Q$203,13,),"")</f>
        <v/>
      </c>
      <c r="AX171" s="79" t="str">
        <f>_xlfn.IFNA(VLOOKUP(AM171,Kopā!$A$4:$Q$203,14,),"")</f>
        <v/>
      </c>
      <c r="AY171" s="80" t="str">
        <f>_xlfn.IFNA(VLOOKUP(AM171,Kopā!$A$4:$Q$203,15,),"")</f>
        <v/>
      </c>
      <c r="AZ171" s="26"/>
      <c r="BA171" s="26"/>
      <c r="BB171" s="26"/>
      <c r="BC171" s="26"/>
      <c r="BD171" s="26"/>
      <c r="BE171" s="26" t="e">
        <f>_xlfn.RANK.EQ(BB171,$BB$4:$BB$93,)+COUNTIF($BB$4:BB171,BB171)-1</f>
        <v>#N/A</v>
      </c>
    </row>
    <row r="172" spans="1:57" x14ac:dyDescent="0.25">
      <c r="A172" s="4"/>
      <c r="B172" s="4"/>
      <c r="C172" s="4"/>
      <c r="D172" s="4"/>
      <c r="E172" s="37"/>
      <c r="F172" s="37"/>
      <c r="G172" s="37"/>
      <c r="H172" s="37"/>
      <c r="I172" s="37"/>
      <c r="J172" s="37"/>
      <c r="K172" s="37"/>
      <c r="L172" s="37"/>
      <c r="M172" s="4"/>
      <c r="N172" s="4"/>
      <c r="O172" s="36"/>
      <c r="P172" s="4"/>
      <c r="Q172" s="4"/>
      <c r="AD172" s="26">
        <v>171</v>
      </c>
      <c r="AE172" s="26"/>
      <c r="AF172" s="26" t="str">
        <f>IF(Kopā!F172=$R$3,Kopā!A172,"")</f>
        <v/>
      </c>
      <c r="AG172" s="26" t="str">
        <f>_xlfn.IFNA(VLOOKUP(AF172,Kopā!$A$4:$G$203,7,),"")</f>
        <v/>
      </c>
      <c r="AH172" s="26" t="str">
        <f t="shared" si="46"/>
        <v/>
      </c>
      <c r="AI172" s="26" t="e" cm="1">
        <f t="array" ref="AI172">IFERROR(SMALL(IF((COUNTIF($AI$3:AI171, $AH$4:$AH$203)=0)*ISNUMBER($AH$4:$AH$203), $AH$4:$AH$203, "A"), 1),INDEX($AH$4:$AH$203, MATCH(SMALL(IF(ISTEXT($AH$4:$AH$203)*(COUNTIF(AI$3:$AI171,$AH$4:$AH$203)=0), COUNTIF($AH$4:$AH$203, "&lt;"&amp;$AH$4:$AH$203), ""),1),IF(ISTEXT($AH$4:$AH$203), COUNTIF($AH$4:$AH$203, "&lt;"&amp;$AH$4:$AH$203), ""), 0)))</f>
        <v>#NUM!</v>
      </c>
      <c r="AJ172" s="26"/>
      <c r="AK172" s="26"/>
      <c r="AL172" s="26" t="e">
        <f>#REF!</f>
        <v>#REF!</v>
      </c>
      <c r="AM172" s="26"/>
      <c r="AN172" s="26"/>
      <c r="AO172" s="26"/>
      <c r="AP172" s="26"/>
      <c r="AQ172" s="26"/>
      <c r="AR172" s="79" t="str">
        <f>_xlfn.IFNA(VLOOKUP(AM172,Kopā!$A$4:$Q$203,8,),"")</f>
        <v/>
      </c>
      <c r="AS172" s="80" t="str">
        <f>_xlfn.IFNA(VLOOKUP(AM172,Kopā!$A$4:$Q$203,9,),"")</f>
        <v/>
      </c>
      <c r="AT172" s="79" t="str">
        <f>_xlfn.IFNA(VLOOKUP(AM172,Kopā!$A$4:$Q$203,10,),"")</f>
        <v/>
      </c>
      <c r="AU172" s="80" t="str">
        <f>_xlfn.IFNA(VLOOKUP(AM172,Kopā!$A$4:$Q$203,11,),"")</f>
        <v/>
      </c>
      <c r="AV172" s="79" t="str">
        <f>_xlfn.IFNA(VLOOKUP(AM172,Kopā!$A$4:$Q$203,12,),"")</f>
        <v/>
      </c>
      <c r="AW172" s="80" t="str">
        <f>_xlfn.IFNA(VLOOKUP(AM172,Kopā!$A$4:$Q$203,13,),"")</f>
        <v/>
      </c>
      <c r="AX172" s="79" t="str">
        <f>_xlfn.IFNA(VLOOKUP(AM172,Kopā!$A$4:$Q$203,14,),"")</f>
        <v/>
      </c>
      <c r="AY172" s="80" t="str">
        <f>_xlfn.IFNA(VLOOKUP(AM172,Kopā!$A$4:$Q$203,15,),"")</f>
        <v/>
      </c>
      <c r="AZ172" s="26"/>
      <c r="BA172" s="26"/>
      <c r="BB172" s="26"/>
      <c r="BC172" s="26"/>
      <c r="BD172" s="26"/>
      <c r="BE172" s="26" t="e">
        <f>_xlfn.RANK.EQ(BB172,$BB$4:$BB$93,)+COUNTIF($BB$4:BB172,BB172)-1</f>
        <v>#N/A</v>
      </c>
    </row>
    <row r="173" spans="1:57" x14ac:dyDescent="0.25">
      <c r="A173" s="4"/>
      <c r="B173" s="4"/>
      <c r="C173" s="4"/>
      <c r="D173" s="4"/>
      <c r="E173" s="37"/>
      <c r="F173" s="37"/>
      <c r="G173" s="37"/>
      <c r="H173" s="37"/>
      <c r="I173" s="37"/>
      <c r="J173" s="37"/>
      <c r="K173" s="37"/>
      <c r="L173" s="37"/>
      <c r="M173" s="4"/>
      <c r="N173" s="4"/>
      <c r="O173" s="36"/>
      <c r="P173" s="4"/>
      <c r="Q173" s="4"/>
      <c r="AD173" s="26">
        <v>172</v>
      </c>
      <c r="AE173" s="26"/>
      <c r="AF173" s="26" t="str">
        <f>IF(Kopā!F173=$R$3,Kopā!A173,"")</f>
        <v/>
      </c>
      <c r="AG173" s="26" t="str">
        <f>_xlfn.IFNA(VLOOKUP(AF173,Kopā!$A$4:$G$203,7,),"")</f>
        <v/>
      </c>
      <c r="AH173" s="26" t="str">
        <f t="shared" si="46"/>
        <v/>
      </c>
      <c r="AI173" s="26" t="e" cm="1">
        <f t="array" ref="AI173">IFERROR(SMALL(IF((COUNTIF($AI$3:AI172, $AH$4:$AH$203)=0)*ISNUMBER($AH$4:$AH$203), $AH$4:$AH$203, "A"), 1),INDEX($AH$4:$AH$203, MATCH(SMALL(IF(ISTEXT($AH$4:$AH$203)*(COUNTIF(AI$3:$AI172,$AH$4:$AH$203)=0), COUNTIF($AH$4:$AH$203, "&lt;"&amp;$AH$4:$AH$203), ""),1),IF(ISTEXT($AH$4:$AH$203), COUNTIF($AH$4:$AH$203, "&lt;"&amp;$AH$4:$AH$203), ""), 0)))</f>
        <v>#NUM!</v>
      </c>
      <c r="AJ173" s="26"/>
      <c r="AK173" s="26"/>
      <c r="AL173" s="26" t="e">
        <f>#REF!</f>
        <v>#REF!</v>
      </c>
      <c r="AM173" s="26"/>
      <c r="AN173" s="26"/>
      <c r="AO173" s="26"/>
      <c r="AP173" s="26"/>
      <c r="AQ173" s="26"/>
      <c r="AR173" s="79" t="str">
        <f>_xlfn.IFNA(VLOOKUP(AM173,Kopā!$A$4:$Q$203,8,),"")</f>
        <v/>
      </c>
      <c r="AS173" s="80" t="str">
        <f>_xlfn.IFNA(VLOOKUP(AM173,Kopā!$A$4:$Q$203,9,),"")</f>
        <v/>
      </c>
      <c r="AT173" s="79" t="str">
        <f>_xlfn.IFNA(VLOOKUP(AM173,Kopā!$A$4:$Q$203,10,),"")</f>
        <v/>
      </c>
      <c r="AU173" s="80" t="str">
        <f>_xlfn.IFNA(VLOOKUP(AM173,Kopā!$A$4:$Q$203,11,),"")</f>
        <v/>
      </c>
      <c r="AV173" s="79" t="str">
        <f>_xlfn.IFNA(VLOOKUP(AM173,Kopā!$A$4:$Q$203,12,),"")</f>
        <v/>
      </c>
      <c r="AW173" s="80" t="str">
        <f>_xlfn.IFNA(VLOOKUP(AM173,Kopā!$A$4:$Q$203,13,),"")</f>
        <v/>
      </c>
      <c r="AX173" s="79" t="str">
        <f>_xlfn.IFNA(VLOOKUP(AM173,Kopā!$A$4:$Q$203,14,),"")</f>
        <v/>
      </c>
      <c r="AY173" s="80" t="str">
        <f>_xlfn.IFNA(VLOOKUP(AM173,Kopā!$A$4:$Q$203,15,),"")</f>
        <v/>
      </c>
      <c r="AZ173" s="26"/>
      <c r="BA173" s="26"/>
      <c r="BB173" s="26"/>
      <c r="BC173" s="26"/>
      <c r="BD173" s="26"/>
      <c r="BE173" s="26" t="e">
        <f>_xlfn.RANK.EQ(BB173,$BB$4:$BB$93,)+COUNTIF($BB$4:BB173,BB173)-1</f>
        <v>#N/A</v>
      </c>
    </row>
    <row r="174" spans="1:57" x14ac:dyDescent="0.25">
      <c r="A174" s="4"/>
      <c r="B174" s="4"/>
      <c r="C174" s="4"/>
      <c r="D174" s="4"/>
      <c r="E174" s="37"/>
      <c r="F174" s="37"/>
      <c r="G174" s="37"/>
      <c r="H174" s="37"/>
      <c r="I174" s="37"/>
      <c r="J174" s="37"/>
      <c r="K174" s="37"/>
      <c r="L174" s="37"/>
      <c r="M174" s="4"/>
      <c r="N174" s="4"/>
      <c r="O174" s="36"/>
      <c r="P174" s="4"/>
      <c r="Q174" s="4"/>
      <c r="AD174" s="26">
        <v>173</v>
      </c>
      <c r="AE174" s="26"/>
      <c r="AF174" s="26" t="str">
        <f>IF(Kopā!F174=$R$3,Kopā!A174,"")</f>
        <v/>
      </c>
      <c r="AG174" s="26" t="str">
        <f>_xlfn.IFNA(VLOOKUP(AF174,Kopā!$A$4:$G$203,7,),"")</f>
        <v/>
      </c>
      <c r="AH174" s="26" t="str">
        <f t="shared" si="46"/>
        <v/>
      </c>
      <c r="AI174" s="26" t="e" cm="1">
        <f t="array" ref="AI174">IFERROR(SMALL(IF((COUNTIF($AI$3:AI173, $AH$4:$AH$203)=0)*ISNUMBER($AH$4:$AH$203), $AH$4:$AH$203, "A"), 1),INDEX($AH$4:$AH$203, MATCH(SMALL(IF(ISTEXT($AH$4:$AH$203)*(COUNTIF(AI$3:$AI173,$AH$4:$AH$203)=0), COUNTIF($AH$4:$AH$203, "&lt;"&amp;$AH$4:$AH$203), ""),1),IF(ISTEXT($AH$4:$AH$203), COUNTIF($AH$4:$AH$203, "&lt;"&amp;$AH$4:$AH$203), ""), 0)))</f>
        <v>#NUM!</v>
      </c>
      <c r="AJ174" s="26"/>
      <c r="AK174" s="26"/>
      <c r="AL174" s="26" t="e">
        <f>#REF!</f>
        <v>#REF!</v>
      </c>
      <c r="AM174" s="26"/>
      <c r="AN174" s="26"/>
      <c r="AO174" s="26"/>
      <c r="AP174" s="26"/>
      <c r="AQ174" s="26"/>
      <c r="AR174" s="79" t="str">
        <f>_xlfn.IFNA(VLOOKUP(AM174,Kopā!$A$4:$Q$203,8,),"")</f>
        <v/>
      </c>
      <c r="AS174" s="80" t="str">
        <f>_xlfn.IFNA(VLOOKUP(AM174,Kopā!$A$4:$Q$203,9,),"")</f>
        <v/>
      </c>
      <c r="AT174" s="79" t="str">
        <f>_xlfn.IFNA(VLOOKUP(AM174,Kopā!$A$4:$Q$203,10,),"")</f>
        <v/>
      </c>
      <c r="AU174" s="80" t="str">
        <f>_xlfn.IFNA(VLOOKUP(AM174,Kopā!$A$4:$Q$203,11,),"")</f>
        <v/>
      </c>
      <c r="AV174" s="79" t="str">
        <f>_xlfn.IFNA(VLOOKUP(AM174,Kopā!$A$4:$Q$203,12,),"")</f>
        <v/>
      </c>
      <c r="AW174" s="80" t="str">
        <f>_xlfn.IFNA(VLOOKUP(AM174,Kopā!$A$4:$Q$203,13,),"")</f>
        <v/>
      </c>
      <c r="AX174" s="79" t="str">
        <f>_xlfn.IFNA(VLOOKUP(AM174,Kopā!$A$4:$Q$203,14,),"")</f>
        <v/>
      </c>
      <c r="AY174" s="80" t="str">
        <f>_xlfn.IFNA(VLOOKUP(AM174,Kopā!$A$4:$Q$203,15,),"")</f>
        <v/>
      </c>
      <c r="AZ174" s="26"/>
      <c r="BA174" s="26"/>
      <c r="BB174" s="26"/>
      <c r="BC174" s="26"/>
      <c r="BD174" s="26"/>
      <c r="BE174" s="26" t="e">
        <f>_xlfn.RANK.EQ(BB174,$BB$4:$BB$93,)+COUNTIF($BB$4:BB174,BB174)-1</f>
        <v>#N/A</v>
      </c>
    </row>
    <row r="175" spans="1:57" x14ac:dyDescent="0.25">
      <c r="A175" s="4"/>
      <c r="B175" s="4"/>
      <c r="C175" s="4"/>
      <c r="D175" s="4"/>
      <c r="E175" s="37"/>
      <c r="F175" s="37"/>
      <c r="G175" s="37"/>
      <c r="H175" s="37"/>
      <c r="I175" s="37"/>
      <c r="J175" s="37"/>
      <c r="K175" s="37"/>
      <c r="L175" s="37"/>
      <c r="M175" s="4"/>
      <c r="N175" s="4"/>
      <c r="O175" s="36"/>
      <c r="P175" s="4"/>
      <c r="Q175" s="4"/>
      <c r="AD175" s="26">
        <v>174</v>
      </c>
      <c r="AE175" s="26"/>
      <c r="AF175" s="26" t="str">
        <f>IF(Kopā!F175=$R$3,Kopā!A175,"")</f>
        <v/>
      </c>
      <c r="AG175" s="26" t="str">
        <f>_xlfn.IFNA(VLOOKUP(AF175,Kopā!$A$4:$G$203,7,),"")</f>
        <v/>
      </c>
      <c r="AH175" s="26" t="str">
        <f t="shared" si="46"/>
        <v/>
      </c>
      <c r="AI175" s="26" t="e" cm="1">
        <f t="array" ref="AI175">IFERROR(SMALL(IF((COUNTIF($AI$3:AI174, $AH$4:$AH$203)=0)*ISNUMBER($AH$4:$AH$203), $AH$4:$AH$203, "A"), 1),INDEX($AH$4:$AH$203, MATCH(SMALL(IF(ISTEXT($AH$4:$AH$203)*(COUNTIF(AI$3:$AI174,$AH$4:$AH$203)=0), COUNTIF($AH$4:$AH$203, "&lt;"&amp;$AH$4:$AH$203), ""),1),IF(ISTEXT($AH$4:$AH$203), COUNTIF($AH$4:$AH$203, "&lt;"&amp;$AH$4:$AH$203), ""), 0)))</f>
        <v>#NUM!</v>
      </c>
      <c r="AJ175" s="26"/>
      <c r="AK175" s="26"/>
      <c r="AL175" s="26" t="e">
        <f>#REF!</f>
        <v>#REF!</v>
      </c>
      <c r="AM175" s="26"/>
      <c r="AN175" s="26"/>
      <c r="AO175" s="26"/>
      <c r="AP175" s="26"/>
      <c r="AQ175" s="26"/>
      <c r="AR175" s="79" t="str">
        <f>_xlfn.IFNA(VLOOKUP(AM175,Kopā!$A$4:$Q$203,8,),"")</f>
        <v/>
      </c>
      <c r="AS175" s="80" t="str">
        <f>_xlfn.IFNA(VLOOKUP(AM175,Kopā!$A$4:$Q$203,9,),"")</f>
        <v/>
      </c>
      <c r="AT175" s="79" t="str">
        <f>_xlfn.IFNA(VLOOKUP(AM175,Kopā!$A$4:$Q$203,10,),"")</f>
        <v/>
      </c>
      <c r="AU175" s="80" t="str">
        <f>_xlfn.IFNA(VLOOKUP(AM175,Kopā!$A$4:$Q$203,11,),"")</f>
        <v/>
      </c>
      <c r="AV175" s="79" t="str">
        <f>_xlfn.IFNA(VLOOKUP(AM175,Kopā!$A$4:$Q$203,12,),"")</f>
        <v/>
      </c>
      <c r="AW175" s="80" t="str">
        <f>_xlfn.IFNA(VLOOKUP(AM175,Kopā!$A$4:$Q$203,13,),"")</f>
        <v/>
      </c>
      <c r="AX175" s="79" t="str">
        <f>_xlfn.IFNA(VLOOKUP(AM175,Kopā!$A$4:$Q$203,14,),"")</f>
        <v/>
      </c>
      <c r="AY175" s="80" t="str">
        <f>_xlfn.IFNA(VLOOKUP(AM175,Kopā!$A$4:$Q$203,15,),"")</f>
        <v/>
      </c>
      <c r="AZ175" s="26"/>
      <c r="BA175" s="26"/>
      <c r="BB175" s="26"/>
      <c r="BC175" s="26"/>
      <c r="BD175" s="26"/>
      <c r="BE175" s="26" t="e">
        <f>_xlfn.RANK.EQ(BB175,$BB$4:$BB$93,)+COUNTIF($BB$4:BB175,BB175)-1</f>
        <v>#N/A</v>
      </c>
    </row>
    <row r="176" spans="1:57" x14ac:dyDescent="0.25">
      <c r="A176" s="4"/>
      <c r="B176" s="4"/>
      <c r="C176" s="4"/>
      <c r="D176" s="4"/>
      <c r="E176" s="37"/>
      <c r="F176" s="37"/>
      <c r="G176" s="37"/>
      <c r="H176" s="37"/>
      <c r="I176" s="37"/>
      <c r="J176" s="37"/>
      <c r="K176" s="37"/>
      <c r="L176" s="37"/>
      <c r="M176" s="4"/>
      <c r="N176" s="4"/>
      <c r="O176" s="36"/>
      <c r="P176" s="4"/>
      <c r="Q176" s="4"/>
      <c r="AD176" s="26">
        <v>175</v>
      </c>
      <c r="AE176" s="26"/>
      <c r="AF176" s="26" t="str">
        <f>IF(Kopā!F176=$R$3,Kopā!A176,"")</f>
        <v/>
      </c>
      <c r="AG176" s="26" t="str">
        <f>_xlfn.IFNA(VLOOKUP(AF176,Kopā!$A$4:$G$203,7,),"")</f>
        <v/>
      </c>
      <c r="AH176" s="26" t="str">
        <f t="shared" si="46"/>
        <v/>
      </c>
      <c r="AI176" s="26" t="e" cm="1">
        <f t="array" ref="AI176">IFERROR(SMALL(IF((COUNTIF($AI$3:AI175, $AH$4:$AH$203)=0)*ISNUMBER($AH$4:$AH$203), $AH$4:$AH$203, "A"), 1),INDEX($AH$4:$AH$203, MATCH(SMALL(IF(ISTEXT($AH$4:$AH$203)*(COUNTIF(AI$3:$AI175,$AH$4:$AH$203)=0), COUNTIF($AH$4:$AH$203, "&lt;"&amp;$AH$4:$AH$203), ""),1),IF(ISTEXT($AH$4:$AH$203), COUNTIF($AH$4:$AH$203, "&lt;"&amp;$AH$4:$AH$203), ""), 0)))</f>
        <v>#NUM!</v>
      </c>
      <c r="AJ176" s="26"/>
      <c r="AK176" s="26"/>
      <c r="AL176" s="26" t="e">
        <f>#REF!</f>
        <v>#REF!</v>
      </c>
      <c r="AM176" s="26"/>
      <c r="AN176" s="26"/>
      <c r="AO176" s="26"/>
      <c r="AP176" s="26"/>
      <c r="AQ176" s="26"/>
      <c r="AR176" s="79" t="str">
        <f>_xlfn.IFNA(VLOOKUP(AM176,Kopā!$A$4:$Q$203,8,),"")</f>
        <v/>
      </c>
      <c r="AS176" s="80" t="str">
        <f>_xlfn.IFNA(VLOOKUP(AM176,Kopā!$A$4:$Q$203,9,),"")</f>
        <v/>
      </c>
      <c r="AT176" s="79" t="str">
        <f>_xlfn.IFNA(VLOOKUP(AM176,Kopā!$A$4:$Q$203,10,),"")</f>
        <v/>
      </c>
      <c r="AU176" s="80" t="str">
        <f>_xlfn.IFNA(VLOOKUP(AM176,Kopā!$A$4:$Q$203,11,),"")</f>
        <v/>
      </c>
      <c r="AV176" s="79" t="str">
        <f>_xlfn.IFNA(VLOOKUP(AM176,Kopā!$A$4:$Q$203,12,),"")</f>
        <v/>
      </c>
      <c r="AW176" s="80" t="str">
        <f>_xlfn.IFNA(VLOOKUP(AM176,Kopā!$A$4:$Q$203,13,),"")</f>
        <v/>
      </c>
      <c r="AX176" s="79" t="str">
        <f>_xlfn.IFNA(VLOOKUP(AM176,Kopā!$A$4:$Q$203,14,),"")</f>
        <v/>
      </c>
      <c r="AY176" s="80" t="str">
        <f>_xlfn.IFNA(VLOOKUP(AM176,Kopā!$A$4:$Q$203,15,),"")</f>
        <v/>
      </c>
      <c r="AZ176" s="26"/>
      <c r="BA176" s="26"/>
      <c r="BB176" s="26"/>
      <c r="BC176" s="26"/>
      <c r="BD176" s="26"/>
      <c r="BE176" s="26" t="e">
        <f>_xlfn.RANK.EQ(BB176,$BB$4:$BB$93,)+COUNTIF($BB$4:BB176,BB176)-1</f>
        <v>#N/A</v>
      </c>
    </row>
    <row r="177" spans="1:57" x14ac:dyDescent="0.25">
      <c r="A177" s="4"/>
      <c r="B177" s="4"/>
      <c r="C177" s="4"/>
      <c r="D177" s="4"/>
      <c r="E177" s="37"/>
      <c r="F177" s="37"/>
      <c r="G177" s="37"/>
      <c r="H177" s="37"/>
      <c r="I177" s="37"/>
      <c r="J177" s="37"/>
      <c r="K177" s="37"/>
      <c r="L177" s="37"/>
      <c r="M177" s="4"/>
      <c r="N177" s="4"/>
      <c r="O177" s="36"/>
      <c r="P177" s="4"/>
      <c r="Q177" s="4"/>
      <c r="AD177" s="26">
        <v>176</v>
      </c>
      <c r="AE177" s="26"/>
      <c r="AF177" s="26" t="str">
        <f>IF(Kopā!F177=$R$3,Kopā!A177,"")</f>
        <v/>
      </c>
      <c r="AG177" s="26" t="str">
        <f>_xlfn.IFNA(VLOOKUP(AF177,Kopā!$A$4:$G$203,7,),"")</f>
        <v/>
      </c>
      <c r="AH177" s="26" t="str">
        <f t="shared" si="46"/>
        <v/>
      </c>
      <c r="AI177" s="26" t="e" cm="1">
        <f t="array" ref="AI177">IFERROR(SMALL(IF((COUNTIF($AI$3:AI176, $AH$4:$AH$203)=0)*ISNUMBER($AH$4:$AH$203), $AH$4:$AH$203, "A"), 1),INDEX($AH$4:$AH$203, MATCH(SMALL(IF(ISTEXT($AH$4:$AH$203)*(COUNTIF(AI$3:$AI176,$AH$4:$AH$203)=0), COUNTIF($AH$4:$AH$203, "&lt;"&amp;$AH$4:$AH$203), ""),1),IF(ISTEXT($AH$4:$AH$203), COUNTIF($AH$4:$AH$203, "&lt;"&amp;$AH$4:$AH$203), ""), 0)))</f>
        <v>#NUM!</v>
      </c>
      <c r="AJ177" s="26"/>
      <c r="AK177" s="26"/>
      <c r="AL177" s="26" t="e">
        <f>#REF!</f>
        <v>#REF!</v>
      </c>
      <c r="AM177" s="26"/>
      <c r="AN177" s="26"/>
      <c r="AO177" s="26"/>
      <c r="AP177" s="26"/>
      <c r="AQ177" s="26"/>
      <c r="AR177" s="79" t="str">
        <f>_xlfn.IFNA(VLOOKUP(AM177,Kopā!$A$4:$Q$203,8,),"")</f>
        <v/>
      </c>
      <c r="AS177" s="80" t="str">
        <f>_xlfn.IFNA(VLOOKUP(AM177,Kopā!$A$4:$Q$203,9,),"")</f>
        <v/>
      </c>
      <c r="AT177" s="79" t="str">
        <f>_xlfn.IFNA(VLOOKUP(AM177,Kopā!$A$4:$Q$203,10,),"")</f>
        <v/>
      </c>
      <c r="AU177" s="80" t="str">
        <f>_xlfn.IFNA(VLOOKUP(AM177,Kopā!$A$4:$Q$203,11,),"")</f>
        <v/>
      </c>
      <c r="AV177" s="79" t="str">
        <f>_xlfn.IFNA(VLOOKUP(AM177,Kopā!$A$4:$Q$203,12,),"")</f>
        <v/>
      </c>
      <c r="AW177" s="80" t="str">
        <f>_xlfn.IFNA(VLOOKUP(AM177,Kopā!$A$4:$Q$203,13,),"")</f>
        <v/>
      </c>
      <c r="AX177" s="79" t="str">
        <f>_xlfn.IFNA(VLOOKUP(AM177,Kopā!$A$4:$Q$203,14,),"")</f>
        <v/>
      </c>
      <c r="AY177" s="80" t="str">
        <f>_xlfn.IFNA(VLOOKUP(AM177,Kopā!$A$4:$Q$203,15,),"")</f>
        <v/>
      </c>
      <c r="AZ177" s="26"/>
      <c r="BA177" s="26"/>
      <c r="BB177" s="26"/>
      <c r="BC177" s="26"/>
      <c r="BD177" s="26"/>
      <c r="BE177" s="26" t="e">
        <f>_xlfn.RANK.EQ(BB177,$BB$4:$BB$93,)+COUNTIF($BB$4:BB177,BB177)-1</f>
        <v>#N/A</v>
      </c>
    </row>
    <row r="178" spans="1:57" x14ac:dyDescent="0.25">
      <c r="A178" s="4"/>
      <c r="B178" s="4"/>
      <c r="C178" s="4"/>
      <c r="D178" s="4"/>
      <c r="E178" s="37"/>
      <c r="F178" s="37"/>
      <c r="G178" s="37"/>
      <c r="H178" s="37"/>
      <c r="I178" s="37"/>
      <c r="J178" s="37"/>
      <c r="K178" s="37"/>
      <c r="L178" s="37"/>
      <c r="M178" s="4"/>
      <c r="N178" s="4"/>
      <c r="O178" s="36"/>
      <c r="P178" s="4"/>
      <c r="Q178" s="4"/>
      <c r="AD178" s="26">
        <v>177</v>
      </c>
      <c r="AE178" s="26"/>
      <c r="AF178" s="26" t="str">
        <f>IF(Kopā!F178=$R$3,Kopā!A178,"")</f>
        <v/>
      </c>
      <c r="AG178" s="26" t="str">
        <f>_xlfn.IFNA(VLOOKUP(AF178,Kopā!$A$4:$G$203,7,),"")</f>
        <v/>
      </c>
      <c r="AH178" s="26" t="str">
        <f t="shared" si="46"/>
        <v/>
      </c>
      <c r="AI178" s="26" t="e" cm="1">
        <f t="array" ref="AI178">IFERROR(SMALL(IF((COUNTIF($AI$3:AI177, $AH$4:$AH$203)=0)*ISNUMBER($AH$4:$AH$203), $AH$4:$AH$203, "A"), 1),INDEX($AH$4:$AH$203, MATCH(SMALL(IF(ISTEXT($AH$4:$AH$203)*(COUNTIF(AI$3:$AI177,$AH$4:$AH$203)=0), COUNTIF($AH$4:$AH$203, "&lt;"&amp;$AH$4:$AH$203), ""),1),IF(ISTEXT($AH$4:$AH$203), COUNTIF($AH$4:$AH$203, "&lt;"&amp;$AH$4:$AH$203), ""), 0)))</f>
        <v>#NUM!</v>
      </c>
      <c r="AJ178" s="26"/>
      <c r="AK178" s="26"/>
      <c r="AL178" s="26" t="e">
        <f>#REF!</f>
        <v>#REF!</v>
      </c>
      <c r="AM178" s="26"/>
      <c r="AN178" s="26"/>
      <c r="AO178" s="26"/>
      <c r="AP178" s="26"/>
      <c r="AQ178" s="26"/>
      <c r="AR178" s="79" t="str">
        <f>_xlfn.IFNA(VLOOKUP(AM178,Kopā!$A$4:$Q$203,8,),"")</f>
        <v/>
      </c>
      <c r="AS178" s="80" t="str">
        <f>_xlfn.IFNA(VLOOKUP(AM178,Kopā!$A$4:$Q$203,9,),"")</f>
        <v/>
      </c>
      <c r="AT178" s="79" t="str">
        <f>_xlfn.IFNA(VLOOKUP(AM178,Kopā!$A$4:$Q$203,10,),"")</f>
        <v/>
      </c>
      <c r="AU178" s="80" t="str">
        <f>_xlfn.IFNA(VLOOKUP(AM178,Kopā!$A$4:$Q$203,11,),"")</f>
        <v/>
      </c>
      <c r="AV178" s="79" t="str">
        <f>_xlfn.IFNA(VLOOKUP(AM178,Kopā!$A$4:$Q$203,12,),"")</f>
        <v/>
      </c>
      <c r="AW178" s="80" t="str">
        <f>_xlfn.IFNA(VLOOKUP(AM178,Kopā!$A$4:$Q$203,13,),"")</f>
        <v/>
      </c>
      <c r="AX178" s="79" t="str">
        <f>_xlfn.IFNA(VLOOKUP(AM178,Kopā!$A$4:$Q$203,14,),"")</f>
        <v/>
      </c>
      <c r="AY178" s="80" t="str">
        <f>_xlfn.IFNA(VLOOKUP(AM178,Kopā!$A$4:$Q$203,15,),"")</f>
        <v/>
      </c>
      <c r="AZ178" s="26"/>
      <c r="BA178" s="26"/>
      <c r="BB178" s="26"/>
      <c r="BC178" s="26"/>
      <c r="BD178" s="26"/>
      <c r="BE178" s="26" t="e">
        <f>_xlfn.RANK.EQ(BB178,$BB$4:$BB$93,)+COUNTIF($BB$4:BB178,BB178)-1</f>
        <v>#N/A</v>
      </c>
    </row>
    <row r="179" spans="1:57" x14ac:dyDescent="0.25">
      <c r="A179" s="4"/>
      <c r="B179" s="4"/>
      <c r="C179" s="4"/>
      <c r="D179" s="4"/>
      <c r="E179" s="37"/>
      <c r="F179" s="37"/>
      <c r="G179" s="37"/>
      <c r="H179" s="37"/>
      <c r="I179" s="37"/>
      <c r="J179" s="37"/>
      <c r="K179" s="37"/>
      <c r="L179" s="37"/>
      <c r="M179" s="4"/>
      <c r="N179" s="4"/>
      <c r="O179" s="36"/>
      <c r="P179" s="4"/>
      <c r="Q179" s="4"/>
      <c r="AD179" s="26">
        <v>178</v>
      </c>
      <c r="AE179" s="26"/>
      <c r="AF179" s="26" t="str">
        <f>IF(Kopā!F179=$R$3,Kopā!A179,"")</f>
        <v/>
      </c>
      <c r="AG179" s="26" t="str">
        <f>_xlfn.IFNA(VLOOKUP(AF179,Kopā!$A$4:$G$203,7,),"")</f>
        <v/>
      </c>
      <c r="AH179" s="26" t="str">
        <f t="shared" si="46"/>
        <v/>
      </c>
      <c r="AI179" s="26" t="e" cm="1">
        <f t="array" ref="AI179">IFERROR(SMALL(IF((COUNTIF($AI$3:AI178, $AH$4:$AH$203)=0)*ISNUMBER($AH$4:$AH$203), $AH$4:$AH$203, "A"), 1),INDEX($AH$4:$AH$203, MATCH(SMALL(IF(ISTEXT($AH$4:$AH$203)*(COUNTIF(AI$3:$AI178,$AH$4:$AH$203)=0), COUNTIF($AH$4:$AH$203, "&lt;"&amp;$AH$4:$AH$203), ""),1),IF(ISTEXT($AH$4:$AH$203), COUNTIF($AH$4:$AH$203, "&lt;"&amp;$AH$4:$AH$203), ""), 0)))</f>
        <v>#NUM!</v>
      </c>
      <c r="AJ179" s="26"/>
      <c r="AK179" s="26"/>
      <c r="AL179" s="26" t="e">
        <f>#REF!</f>
        <v>#REF!</v>
      </c>
      <c r="AM179" s="26"/>
      <c r="AN179" s="26"/>
      <c r="AO179" s="26"/>
      <c r="AP179" s="26"/>
      <c r="AQ179" s="26"/>
      <c r="AR179" s="79" t="str">
        <f>_xlfn.IFNA(VLOOKUP(AM179,Kopā!$A$4:$Q$203,8,),"")</f>
        <v/>
      </c>
      <c r="AS179" s="80" t="str">
        <f>_xlfn.IFNA(VLOOKUP(AM179,Kopā!$A$4:$Q$203,9,),"")</f>
        <v/>
      </c>
      <c r="AT179" s="79" t="str">
        <f>_xlfn.IFNA(VLOOKUP(AM179,Kopā!$A$4:$Q$203,10,),"")</f>
        <v/>
      </c>
      <c r="AU179" s="80" t="str">
        <f>_xlfn.IFNA(VLOOKUP(AM179,Kopā!$A$4:$Q$203,11,),"")</f>
        <v/>
      </c>
      <c r="AV179" s="79" t="str">
        <f>_xlfn.IFNA(VLOOKUP(AM179,Kopā!$A$4:$Q$203,12,),"")</f>
        <v/>
      </c>
      <c r="AW179" s="80" t="str">
        <f>_xlfn.IFNA(VLOOKUP(AM179,Kopā!$A$4:$Q$203,13,),"")</f>
        <v/>
      </c>
      <c r="AX179" s="79" t="str">
        <f>_xlfn.IFNA(VLOOKUP(AM179,Kopā!$A$4:$Q$203,14,),"")</f>
        <v/>
      </c>
      <c r="AY179" s="80" t="str">
        <f>_xlfn.IFNA(VLOOKUP(AM179,Kopā!$A$4:$Q$203,15,),"")</f>
        <v/>
      </c>
      <c r="AZ179" s="26"/>
      <c r="BA179" s="26"/>
      <c r="BB179" s="26"/>
      <c r="BC179" s="26"/>
      <c r="BD179" s="26"/>
      <c r="BE179" s="26" t="e">
        <f>_xlfn.RANK.EQ(BB179,$BB$4:$BB$93,)+COUNTIF($BB$4:BB179,BB179)-1</f>
        <v>#N/A</v>
      </c>
    </row>
    <row r="180" spans="1:57" x14ac:dyDescent="0.25">
      <c r="A180" s="4"/>
      <c r="B180" s="4"/>
      <c r="C180" s="4"/>
      <c r="D180" s="4"/>
      <c r="E180" s="37"/>
      <c r="F180" s="37"/>
      <c r="G180" s="37"/>
      <c r="H180" s="37"/>
      <c r="I180" s="37"/>
      <c r="J180" s="37"/>
      <c r="K180" s="37"/>
      <c r="L180" s="37"/>
      <c r="M180" s="4"/>
      <c r="N180" s="4"/>
      <c r="O180" s="36"/>
      <c r="P180" s="4"/>
      <c r="Q180" s="4"/>
      <c r="AD180" s="26">
        <v>179</v>
      </c>
      <c r="AE180" s="26"/>
      <c r="AF180" s="26" t="str">
        <f>IF(Kopā!F180=$R$3,Kopā!A180,"")</f>
        <v/>
      </c>
      <c r="AG180" s="26" t="str">
        <f>_xlfn.IFNA(VLOOKUP(AF180,Kopā!$A$4:$G$203,7,),"")</f>
        <v/>
      </c>
      <c r="AH180" s="26" t="str">
        <f t="shared" si="46"/>
        <v/>
      </c>
      <c r="AI180" s="26" t="e" cm="1">
        <f t="array" ref="AI180">IFERROR(SMALL(IF((COUNTIF($AI$3:AI179, $AH$4:$AH$203)=0)*ISNUMBER($AH$4:$AH$203), $AH$4:$AH$203, "A"), 1),INDEX($AH$4:$AH$203, MATCH(SMALL(IF(ISTEXT($AH$4:$AH$203)*(COUNTIF(AI$3:$AI179,$AH$4:$AH$203)=0), COUNTIF($AH$4:$AH$203, "&lt;"&amp;$AH$4:$AH$203), ""),1),IF(ISTEXT($AH$4:$AH$203), COUNTIF($AH$4:$AH$203, "&lt;"&amp;$AH$4:$AH$203), ""), 0)))</f>
        <v>#NUM!</v>
      </c>
      <c r="AJ180" s="26"/>
      <c r="AK180" s="26"/>
      <c r="AL180" s="26" t="e">
        <f>#REF!</f>
        <v>#REF!</v>
      </c>
      <c r="AM180" s="26"/>
      <c r="AN180" s="26"/>
      <c r="AO180" s="26"/>
      <c r="AP180" s="26"/>
      <c r="AQ180" s="26"/>
      <c r="AR180" s="79" t="str">
        <f>_xlfn.IFNA(VLOOKUP(AM180,Kopā!$A$4:$Q$203,8,),"")</f>
        <v/>
      </c>
      <c r="AS180" s="80" t="str">
        <f>_xlfn.IFNA(VLOOKUP(AM180,Kopā!$A$4:$Q$203,9,),"")</f>
        <v/>
      </c>
      <c r="AT180" s="79" t="str">
        <f>_xlfn.IFNA(VLOOKUP(AM180,Kopā!$A$4:$Q$203,10,),"")</f>
        <v/>
      </c>
      <c r="AU180" s="80" t="str">
        <f>_xlfn.IFNA(VLOOKUP(AM180,Kopā!$A$4:$Q$203,11,),"")</f>
        <v/>
      </c>
      <c r="AV180" s="79" t="str">
        <f>_xlfn.IFNA(VLOOKUP(AM180,Kopā!$A$4:$Q$203,12,),"")</f>
        <v/>
      </c>
      <c r="AW180" s="80" t="str">
        <f>_xlfn.IFNA(VLOOKUP(AM180,Kopā!$A$4:$Q$203,13,),"")</f>
        <v/>
      </c>
      <c r="AX180" s="79" t="str">
        <f>_xlfn.IFNA(VLOOKUP(AM180,Kopā!$A$4:$Q$203,14,),"")</f>
        <v/>
      </c>
      <c r="AY180" s="80" t="str">
        <f>_xlfn.IFNA(VLOOKUP(AM180,Kopā!$A$4:$Q$203,15,),"")</f>
        <v/>
      </c>
      <c r="AZ180" s="26"/>
      <c r="BA180" s="26"/>
      <c r="BB180" s="26"/>
      <c r="BC180" s="26"/>
      <c r="BD180" s="26"/>
      <c r="BE180" s="26" t="e">
        <f>_xlfn.RANK.EQ(BB180,$BB$4:$BB$93,)+COUNTIF($BB$4:BB180,BB180)-1</f>
        <v>#N/A</v>
      </c>
    </row>
    <row r="181" spans="1:57" x14ac:dyDescent="0.25">
      <c r="A181" s="4"/>
      <c r="B181" s="4"/>
      <c r="C181" s="4"/>
      <c r="D181" s="4"/>
      <c r="E181" s="37"/>
      <c r="F181" s="37"/>
      <c r="G181" s="37"/>
      <c r="H181" s="37"/>
      <c r="I181" s="37"/>
      <c r="J181" s="37"/>
      <c r="K181" s="37"/>
      <c r="L181" s="37"/>
      <c r="M181" s="4"/>
      <c r="N181" s="4"/>
      <c r="O181" s="36"/>
      <c r="P181" s="4"/>
      <c r="Q181" s="4"/>
      <c r="AD181" s="26">
        <v>180</v>
      </c>
      <c r="AE181" s="26"/>
      <c r="AF181" s="26" t="str">
        <f>IF(Kopā!F181=$R$3,Kopā!A181,"")</f>
        <v/>
      </c>
      <c r="AG181" s="26" t="str">
        <f>_xlfn.IFNA(VLOOKUP(AF181,Kopā!$A$4:$G$203,7,),"")</f>
        <v/>
      </c>
      <c r="AH181" s="26" t="str">
        <f t="shared" si="46"/>
        <v/>
      </c>
      <c r="AI181" s="26" t="e" cm="1">
        <f t="array" ref="AI181">IFERROR(SMALL(IF((COUNTIF($AI$3:AI180, $AH$4:$AH$203)=0)*ISNUMBER($AH$4:$AH$203), $AH$4:$AH$203, "A"), 1),INDEX($AH$4:$AH$203, MATCH(SMALL(IF(ISTEXT($AH$4:$AH$203)*(COUNTIF(AI$3:$AI180,$AH$4:$AH$203)=0), COUNTIF($AH$4:$AH$203, "&lt;"&amp;$AH$4:$AH$203), ""),1),IF(ISTEXT($AH$4:$AH$203), COUNTIF($AH$4:$AH$203, "&lt;"&amp;$AH$4:$AH$203), ""), 0)))</f>
        <v>#NUM!</v>
      </c>
      <c r="AJ181" s="26"/>
      <c r="AK181" s="26"/>
      <c r="AL181" s="26" t="e">
        <f>#REF!</f>
        <v>#REF!</v>
      </c>
      <c r="AM181" s="26"/>
      <c r="AN181" s="26"/>
      <c r="AO181" s="26"/>
      <c r="AP181" s="26"/>
      <c r="AQ181" s="26"/>
      <c r="AR181" s="79" t="str">
        <f>_xlfn.IFNA(VLOOKUP(AM181,Kopā!$A$4:$Q$203,8,),"")</f>
        <v/>
      </c>
      <c r="AS181" s="80" t="str">
        <f>_xlfn.IFNA(VLOOKUP(AM181,Kopā!$A$4:$Q$203,9,),"")</f>
        <v/>
      </c>
      <c r="AT181" s="79" t="str">
        <f>_xlfn.IFNA(VLOOKUP(AM181,Kopā!$A$4:$Q$203,10,),"")</f>
        <v/>
      </c>
      <c r="AU181" s="80" t="str">
        <f>_xlfn.IFNA(VLOOKUP(AM181,Kopā!$A$4:$Q$203,11,),"")</f>
        <v/>
      </c>
      <c r="AV181" s="79" t="str">
        <f>_xlfn.IFNA(VLOOKUP(AM181,Kopā!$A$4:$Q$203,12,),"")</f>
        <v/>
      </c>
      <c r="AW181" s="80" t="str">
        <f>_xlfn.IFNA(VLOOKUP(AM181,Kopā!$A$4:$Q$203,13,),"")</f>
        <v/>
      </c>
      <c r="AX181" s="79" t="str">
        <f>_xlfn.IFNA(VLOOKUP(AM181,Kopā!$A$4:$Q$203,14,),"")</f>
        <v/>
      </c>
      <c r="AY181" s="80" t="str">
        <f>_xlfn.IFNA(VLOOKUP(AM181,Kopā!$A$4:$Q$203,15,),"")</f>
        <v/>
      </c>
      <c r="AZ181" s="26"/>
      <c r="BA181" s="26"/>
      <c r="BB181" s="26"/>
      <c r="BC181" s="26"/>
      <c r="BD181" s="26"/>
      <c r="BE181" s="26" t="e">
        <f>_xlfn.RANK.EQ(BB181,$BB$4:$BB$93,)+COUNTIF($BB$4:BB181,BB181)-1</f>
        <v>#N/A</v>
      </c>
    </row>
    <row r="182" spans="1:57" x14ac:dyDescent="0.25">
      <c r="A182" s="4"/>
      <c r="B182" s="4"/>
      <c r="C182" s="4"/>
      <c r="D182" s="4"/>
      <c r="E182" s="37"/>
      <c r="F182" s="37"/>
      <c r="G182" s="37"/>
      <c r="H182" s="37"/>
      <c r="I182" s="37"/>
      <c r="J182" s="37"/>
      <c r="K182" s="37"/>
      <c r="L182" s="37"/>
      <c r="M182" s="4"/>
      <c r="N182" s="4"/>
      <c r="O182" s="36"/>
      <c r="P182" s="4"/>
      <c r="Q182" s="4"/>
      <c r="AD182" s="26">
        <v>181</v>
      </c>
      <c r="AE182" s="26"/>
      <c r="AF182" s="26" t="str">
        <f>IF(Kopā!F182=$R$3,Kopā!A182,"")</f>
        <v/>
      </c>
      <c r="AG182" s="26" t="str">
        <f>_xlfn.IFNA(VLOOKUP(AF182,Kopā!$A$4:$G$203,7,),"")</f>
        <v/>
      </c>
      <c r="AH182" s="26" t="str">
        <f t="shared" si="46"/>
        <v/>
      </c>
      <c r="AI182" s="26" t="e" cm="1">
        <f t="array" ref="AI182">IFERROR(SMALL(IF((COUNTIF($AI$3:AI181, $AH$4:$AH$203)=0)*ISNUMBER($AH$4:$AH$203), $AH$4:$AH$203, "A"), 1),INDEX($AH$4:$AH$203, MATCH(SMALL(IF(ISTEXT($AH$4:$AH$203)*(COUNTIF(AI$3:$AI181,$AH$4:$AH$203)=0), COUNTIF($AH$4:$AH$203, "&lt;"&amp;$AH$4:$AH$203), ""),1),IF(ISTEXT($AH$4:$AH$203), COUNTIF($AH$4:$AH$203, "&lt;"&amp;$AH$4:$AH$203), ""), 0)))</f>
        <v>#NUM!</v>
      </c>
      <c r="AJ182" s="26"/>
      <c r="AK182" s="26"/>
      <c r="AL182" s="26" t="e">
        <f>#REF!</f>
        <v>#REF!</v>
      </c>
      <c r="AM182" s="26"/>
      <c r="AN182" s="26"/>
      <c r="AO182" s="26"/>
      <c r="AP182" s="26"/>
      <c r="AQ182" s="26"/>
      <c r="AR182" s="79" t="str">
        <f>_xlfn.IFNA(VLOOKUP(AM182,Kopā!$A$4:$Q$203,8,),"")</f>
        <v/>
      </c>
      <c r="AS182" s="80" t="str">
        <f>_xlfn.IFNA(VLOOKUP(AM182,Kopā!$A$4:$Q$203,9,),"")</f>
        <v/>
      </c>
      <c r="AT182" s="79" t="str">
        <f>_xlfn.IFNA(VLOOKUP(AM182,Kopā!$A$4:$Q$203,10,),"")</f>
        <v/>
      </c>
      <c r="AU182" s="80" t="str">
        <f>_xlfn.IFNA(VLOOKUP(AM182,Kopā!$A$4:$Q$203,11,),"")</f>
        <v/>
      </c>
      <c r="AV182" s="79" t="str">
        <f>_xlfn.IFNA(VLOOKUP(AM182,Kopā!$A$4:$Q$203,12,),"")</f>
        <v/>
      </c>
      <c r="AW182" s="80" t="str">
        <f>_xlfn.IFNA(VLOOKUP(AM182,Kopā!$A$4:$Q$203,13,),"")</f>
        <v/>
      </c>
      <c r="AX182" s="79" t="str">
        <f>_xlfn.IFNA(VLOOKUP(AM182,Kopā!$A$4:$Q$203,14,),"")</f>
        <v/>
      </c>
      <c r="AY182" s="80" t="str">
        <f>_xlfn.IFNA(VLOOKUP(AM182,Kopā!$A$4:$Q$203,15,),"")</f>
        <v/>
      </c>
      <c r="AZ182" s="26"/>
      <c r="BA182" s="26"/>
      <c r="BB182" s="26"/>
      <c r="BC182" s="26"/>
      <c r="BD182" s="26"/>
      <c r="BE182" s="26" t="e">
        <f>_xlfn.RANK.EQ(BB182,$BB$4:$BB$93,)+COUNTIF($BB$4:BB182,BB182)-1</f>
        <v>#N/A</v>
      </c>
    </row>
    <row r="183" spans="1:57" x14ac:dyDescent="0.25">
      <c r="A183" s="4"/>
      <c r="B183" s="4"/>
      <c r="C183" s="4"/>
      <c r="D183" s="4"/>
      <c r="E183" s="37"/>
      <c r="F183" s="37"/>
      <c r="G183" s="37"/>
      <c r="H183" s="37"/>
      <c r="I183" s="37"/>
      <c r="J183" s="37"/>
      <c r="K183" s="37"/>
      <c r="L183" s="37"/>
      <c r="M183" s="4"/>
      <c r="N183" s="4"/>
      <c r="O183" s="36"/>
      <c r="P183" s="4"/>
      <c r="Q183" s="4"/>
      <c r="AD183" s="26">
        <v>182</v>
      </c>
      <c r="AE183" s="26"/>
      <c r="AF183" s="26" t="str">
        <f>IF(Kopā!F183=$R$3,Kopā!A183,"")</f>
        <v/>
      </c>
      <c r="AG183" s="26" t="str">
        <f>_xlfn.IFNA(VLOOKUP(AF183,Kopā!$A$4:$G$203,7,),"")</f>
        <v/>
      </c>
      <c r="AH183" s="26" t="str">
        <f t="shared" si="46"/>
        <v/>
      </c>
      <c r="AI183" s="26" t="e" cm="1">
        <f t="array" ref="AI183">IFERROR(SMALL(IF((COUNTIF($AI$3:AI182, $AH$4:$AH$203)=0)*ISNUMBER($AH$4:$AH$203), $AH$4:$AH$203, "A"), 1),INDEX($AH$4:$AH$203, MATCH(SMALL(IF(ISTEXT($AH$4:$AH$203)*(COUNTIF(AI$3:$AI182,$AH$4:$AH$203)=0), COUNTIF($AH$4:$AH$203, "&lt;"&amp;$AH$4:$AH$203), ""),1),IF(ISTEXT($AH$4:$AH$203), COUNTIF($AH$4:$AH$203, "&lt;"&amp;$AH$4:$AH$203), ""), 0)))</f>
        <v>#NUM!</v>
      </c>
      <c r="AJ183" s="26"/>
      <c r="AK183" s="26"/>
      <c r="AL183" s="26" t="e">
        <f>#REF!</f>
        <v>#REF!</v>
      </c>
      <c r="AM183" s="26"/>
      <c r="AN183" s="26"/>
      <c r="AO183" s="26"/>
      <c r="AP183" s="26"/>
      <c r="AQ183" s="26"/>
      <c r="AR183" s="79" t="str">
        <f>_xlfn.IFNA(VLOOKUP(AM183,Kopā!$A$4:$Q$203,8,),"")</f>
        <v/>
      </c>
      <c r="AS183" s="80" t="str">
        <f>_xlfn.IFNA(VLOOKUP(AM183,Kopā!$A$4:$Q$203,9,),"")</f>
        <v/>
      </c>
      <c r="AT183" s="79" t="str">
        <f>_xlfn.IFNA(VLOOKUP(AM183,Kopā!$A$4:$Q$203,10,),"")</f>
        <v/>
      </c>
      <c r="AU183" s="80" t="str">
        <f>_xlfn.IFNA(VLOOKUP(AM183,Kopā!$A$4:$Q$203,11,),"")</f>
        <v/>
      </c>
      <c r="AV183" s="79" t="str">
        <f>_xlfn.IFNA(VLOOKUP(AM183,Kopā!$A$4:$Q$203,12,),"")</f>
        <v/>
      </c>
      <c r="AW183" s="80" t="str">
        <f>_xlfn.IFNA(VLOOKUP(AM183,Kopā!$A$4:$Q$203,13,),"")</f>
        <v/>
      </c>
      <c r="AX183" s="79" t="str">
        <f>_xlfn.IFNA(VLOOKUP(AM183,Kopā!$A$4:$Q$203,14,),"")</f>
        <v/>
      </c>
      <c r="AY183" s="80" t="str">
        <f>_xlfn.IFNA(VLOOKUP(AM183,Kopā!$A$4:$Q$203,15,),"")</f>
        <v/>
      </c>
      <c r="AZ183" s="26"/>
      <c r="BA183" s="26"/>
      <c r="BB183" s="26"/>
      <c r="BC183" s="26"/>
      <c r="BD183" s="26"/>
      <c r="BE183" s="26" t="e">
        <f>_xlfn.RANK.EQ(BB183,$BB$4:$BB$93,)+COUNTIF($BB$4:BB183,BB183)-1</f>
        <v>#N/A</v>
      </c>
    </row>
    <row r="184" spans="1:57" x14ac:dyDescent="0.25">
      <c r="A184" s="4"/>
      <c r="B184" s="4"/>
      <c r="C184" s="4"/>
      <c r="D184" s="4"/>
      <c r="E184" s="37"/>
      <c r="F184" s="37"/>
      <c r="G184" s="37"/>
      <c r="H184" s="37"/>
      <c r="I184" s="37"/>
      <c r="J184" s="37"/>
      <c r="K184" s="37"/>
      <c r="L184" s="37"/>
      <c r="M184" s="4"/>
      <c r="N184" s="4"/>
      <c r="O184" s="36"/>
      <c r="P184" s="4"/>
      <c r="Q184" s="4"/>
      <c r="AD184" s="26">
        <v>183</v>
      </c>
      <c r="AE184" s="26"/>
      <c r="AF184" s="26" t="str">
        <f>IF(Kopā!F184=$R$3,Kopā!A184,"")</f>
        <v/>
      </c>
      <c r="AG184" s="26" t="str">
        <f>_xlfn.IFNA(VLOOKUP(AF184,Kopā!$A$4:$G$203,7,),"")</f>
        <v/>
      </c>
      <c r="AH184" s="26" t="str">
        <f t="shared" si="46"/>
        <v/>
      </c>
      <c r="AI184" s="26" t="e" cm="1">
        <f t="array" ref="AI184">IFERROR(SMALL(IF((COUNTIF($AI$3:AI183, $AH$4:$AH$203)=0)*ISNUMBER($AH$4:$AH$203), $AH$4:$AH$203, "A"), 1),INDEX($AH$4:$AH$203, MATCH(SMALL(IF(ISTEXT($AH$4:$AH$203)*(COUNTIF(AI$3:$AI183,$AH$4:$AH$203)=0), COUNTIF($AH$4:$AH$203, "&lt;"&amp;$AH$4:$AH$203), ""),1),IF(ISTEXT($AH$4:$AH$203), COUNTIF($AH$4:$AH$203, "&lt;"&amp;$AH$4:$AH$203), ""), 0)))</f>
        <v>#NUM!</v>
      </c>
      <c r="AJ184" s="26"/>
      <c r="AK184" s="26"/>
      <c r="AL184" s="26" t="e">
        <f>#REF!</f>
        <v>#REF!</v>
      </c>
      <c r="AM184" s="26"/>
      <c r="AN184" s="26"/>
      <c r="AO184" s="26"/>
      <c r="AP184" s="26"/>
      <c r="AQ184" s="26"/>
      <c r="AR184" s="79" t="str">
        <f>_xlfn.IFNA(VLOOKUP(AM184,Kopā!$A$4:$Q$203,8,),"")</f>
        <v/>
      </c>
      <c r="AS184" s="80" t="str">
        <f>_xlfn.IFNA(VLOOKUP(AM184,Kopā!$A$4:$Q$203,9,),"")</f>
        <v/>
      </c>
      <c r="AT184" s="79" t="str">
        <f>_xlfn.IFNA(VLOOKUP(AM184,Kopā!$A$4:$Q$203,10,),"")</f>
        <v/>
      </c>
      <c r="AU184" s="80" t="str">
        <f>_xlfn.IFNA(VLOOKUP(AM184,Kopā!$A$4:$Q$203,11,),"")</f>
        <v/>
      </c>
      <c r="AV184" s="79" t="str">
        <f>_xlfn.IFNA(VLOOKUP(AM184,Kopā!$A$4:$Q$203,12,),"")</f>
        <v/>
      </c>
      <c r="AW184" s="80" t="str">
        <f>_xlfn.IFNA(VLOOKUP(AM184,Kopā!$A$4:$Q$203,13,),"")</f>
        <v/>
      </c>
      <c r="AX184" s="79" t="str">
        <f>_xlfn.IFNA(VLOOKUP(AM184,Kopā!$A$4:$Q$203,14,),"")</f>
        <v/>
      </c>
      <c r="AY184" s="80" t="str">
        <f>_xlfn.IFNA(VLOOKUP(AM184,Kopā!$A$4:$Q$203,15,),"")</f>
        <v/>
      </c>
      <c r="AZ184" s="26"/>
      <c r="BA184" s="26"/>
      <c r="BB184" s="26"/>
      <c r="BC184" s="26"/>
      <c r="BD184" s="26"/>
      <c r="BE184" s="26" t="e">
        <f>_xlfn.RANK.EQ(BB184,$BB$4:$BB$93,)+COUNTIF($BB$4:BB184,BB184)-1</f>
        <v>#N/A</v>
      </c>
    </row>
    <row r="185" spans="1:57" x14ac:dyDescent="0.25">
      <c r="A185" s="4"/>
      <c r="B185" s="4"/>
      <c r="C185" s="4"/>
      <c r="D185" s="4"/>
      <c r="E185" s="37"/>
      <c r="F185" s="37"/>
      <c r="G185" s="37"/>
      <c r="H185" s="37"/>
      <c r="I185" s="37"/>
      <c r="J185" s="37"/>
      <c r="K185" s="37"/>
      <c r="L185" s="37"/>
      <c r="M185" s="4"/>
      <c r="N185" s="4"/>
      <c r="O185" s="36"/>
      <c r="P185" s="4"/>
      <c r="Q185" s="4"/>
      <c r="AD185" s="26">
        <v>184</v>
      </c>
      <c r="AE185" s="26"/>
      <c r="AF185" s="26" t="str">
        <f>IF(Kopā!F185=$R$3,Kopā!A185,"")</f>
        <v/>
      </c>
      <c r="AG185" s="26" t="str">
        <f>_xlfn.IFNA(VLOOKUP(AF185,Kopā!$A$4:$G$203,7,),"")</f>
        <v/>
      </c>
      <c r="AH185" s="26" t="str">
        <f t="shared" si="46"/>
        <v/>
      </c>
      <c r="AI185" s="26" t="e" cm="1">
        <f t="array" ref="AI185">IFERROR(SMALL(IF((COUNTIF($AI$3:AI184, $AH$4:$AH$203)=0)*ISNUMBER($AH$4:$AH$203), $AH$4:$AH$203, "A"), 1),INDEX($AH$4:$AH$203, MATCH(SMALL(IF(ISTEXT($AH$4:$AH$203)*(COUNTIF(AI$3:$AI184,$AH$4:$AH$203)=0), COUNTIF($AH$4:$AH$203, "&lt;"&amp;$AH$4:$AH$203), ""),1),IF(ISTEXT($AH$4:$AH$203), COUNTIF($AH$4:$AH$203, "&lt;"&amp;$AH$4:$AH$203), ""), 0)))</f>
        <v>#NUM!</v>
      </c>
      <c r="AJ185" s="26"/>
      <c r="AK185" s="26"/>
      <c r="AL185" s="26" t="e">
        <f>#REF!</f>
        <v>#REF!</v>
      </c>
      <c r="AM185" s="26"/>
      <c r="AN185" s="26"/>
      <c r="AO185" s="26"/>
      <c r="AP185" s="26"/>
      <c r="AQ185" s="26"/>
      <c r="AR185" s="79" t="str">
        <f>_xlfn.IFNA(VLOOKUP(AM185,Kopā!$A$4:$Q$203,8,),"")</f>
        <v/>
      </c>
      <c r="AS185" s="80" t="str">
        <f>_xlfn.IFNA(VLOOKUP(AM185,Kopā!$A$4:$Q$203,9,),"")</f>
        <v/>
      </c>
      <c r="AT185" s="79" t="str">
        <f>_xlfn.IFNA(VLOOKUP(AM185,Kopā!$A$4:$Q$203,10,),"")</f>
        <v/>
      </c>
      <c r="AU185" s="80" t="str">
        <f>_xlfn.IFNA(VLOOKUP(AM185,Kopā!$A$4:$Q$203,11,),"")</f>
        <v/>
      </c>
      <c r="AV185" s="79" t="str">
        <f>_xlfn.IFNA(VLOOKUP(AM185,Kopā!$A$4:$Q$203,12,),"")</f>
        <v/>
      </c>
      <c r="AW185" s="80" t="str">
        <f>_xlfn.IFNA(VLOOKUP(AM185,Kopā!$A$4:$Q$203,13,),"")</f>
        <v/>
      </c>
      <c r="AX185" s="79" t="str">
        <f>_xlfn.IFNA(VLOOKUP(AM185,Kopā!$A$4:$Q$203,14,),"")</f>
        <v/>
      </c>
      <c r="AY185" s="80" t="str">
        <f>_xlfn.IFNA(VLOOKUP(AM185,Kopā!$A$4:$Q$203,15,),"")</f>
        <v/>
      </c>
      <c r="AZ185" s="26"/>
      <c r="BA185" s="26"/>
      <c r="BB185" s="26"/>
      <c r="BC185" s="26"/>
      <c r="BD185" s="26"/>
      <c r="BE185" s="26" t="e">
        <f>_xlfn.RANK.EQ(BB185,$BB$4:$BB$93,)+COUNTIF($BB$4:BB185,BB185)-1</f>
        <v>#N/A</v>
      </c>
    </row>
    <row r="186" spans="1:57" x14ac:dyDescent="0.25">
      <c r="A186" s="4"/>
      <c r="B186" s="4"/>
      <c r="C186" s="4"/>
      <c r="D186" s="4"/>
      <c r="E186" s="37"/>
      <c r="F186" s="37"/>
      <c r="G186" s="37"/>
      <c r="H186" s="37"/>
      <c r="I186" s="37"/>
      <c r="J186" s="37"/>
      <c r="K186" s="37"/>
      <c r="L186" s="37"/>
      <c r="M186" s="4"/>
      <c r="N186" s="4"/>
      <c r="O186" s="36"/>
      <c r="P186" s="4"/>
      <c r="Q186" s="4"/>
      <c r="AD186" s="26">
        <v>185</v>
      </c>
      <c r="AE186" s="26"/>
      <c r="AF186" s="26" t="str">
        <f>IF(Kopā!F186=$R$3,Kopā!A186,"")</f>
        <v/>
      </c>
      <c r="AG186" s="26" t="str">
        <f>_xlfn.IFNA(VLOOKUP(AF186,Kopā!$A$4:$G$203,7,),"")</f>
        <v/>
      </c>
      <c r="AH186" s="26" t="str">
        <f t="shared" si="46"/>
        <v/>
      </c>
      <c r="AI186" s="26" t="e" cm="1">
        <f t="array" ref="AI186">IFERROR(SMALL(IF((COUNTIF($AI$3:AI185, $AH$4:$AH$203)=0)*ISNUMBER($AH$4:$AH$203), $AH$4:$AH$203, "A"), 1),INDEX($AH$4:$AH$203, MATCH(SMALL(IF(ISTEXT($AH$4:$AH$203)*(COUNTIF(AI$3:$AI185,$AH$4:$AH$203)=0), COUNTIF($AH$4:$AH$203, "&lt;"&amp;$AH$4:$AH$203), ""),1),IF(ISTEXT($AH$4:$AH$203), COUNTIF($AH$4:$AH$203, "&lt;"&amp;$AH$4:$AH$203), ""), 0)))</f>
        <v>#NUM!</v>
      </c>
      <c r="AJ186" s="26"/>
      <c r="AK186" s="26"/>
      <c r="AL186" s="26" t="e">
        <f>#REF!</f>
        <v>#REF!</v>
      </c>
      <c r="AM186" s="26"/>
      <c r="AN186" s="26"/>
      <c r="AO186" s="26"/>
      <c r="AP186" s="26"/>
      <c r="AQ186" s="26"/>
      <c r="AR186" s="79" t="str">
        <f>_xlfn.IFNA(VLOOKUP(AM186,Kopā!$A$4:$Q$203,8,),"")</f>
        <v/>
      </c>
      <c r="AS186" s="80" t="str">
        <f>_xlfn.IFNA(VLOOKUP(AM186,Kopā!$A$4:$Q$203,9,),"")</f>
        <v/>
      </c>
      <c r="AT186" s="79" t="str">
        <f>_xlfn.IFNA(VLOOKUP(AM186,Kopā!$A$4:$Q$203,10,),"")</f>
        <v/>
      </c>
      <c r="AU186" s="80" t="str">
        <f>_xlfn.IFNA(VLOOKUP(AM186,Kopā!$A$4:$Q$203,11,),"")</f>
        <v/>
      </c>
      <c r="AV186" s="79" t="str">
        <f>_xlfn.IFNA(VLOOKUP(AM186,Kopā!$A$4:$Q$203,12,),"")</f>
        <v/>
      </c>
      <c r="AW186" s="80" t="str">
        <f>_xlfn.IFNA(VLOOKUP(AM186,Kopā!$A$4:$Q$203,13,),"")</f>
        <v/>
      </c>
      <c r="AX186" s="79" t="str">
        <f>_xlfn.IFNA(VLOOKUP(AM186,Kopā!$A$4:$Q$203,14,),"")</f>
        <v/>
      </c>
      <c r="AY186" s="80" t="str">
        <f>_xlfn.IFNA(VLOOKUP(AM186,Kopā!$A$4:$Q$203,15,),"")</f>
        <v/>
      </c>
      <c r="AZ186" s="26"/>
      <c r="BA186" s="26"/>
      <c r="BB186" s="26"/>
      <c r="BC186" s="26"/>
      <c r="BD186" s="26"/>
      <c r="BE186" s="26" t="e">
        <f>_xlfn.RANK.EQ(BB186,$BB$4:$BB$93,)+COUNTIF($BB$4:BB186,BB186)-1</f>
        <v>#N/A</v>
      </c>
    </row>
    <row r="187" spans="1:57" x14ac:dyDescent="0.25">
      <c r="A187" s="4"/>
      <c r="B187" s="4"/>
      <c r="C187" s="4"/>
      <c r="D187" s="4"/>
      <c r="E187" s="37"/>
      <c r="F187" s="37"/>
      <c r="G187" s="37"/>
      <c r="H187" s="37"/>
      <c r="I187" s="37"/>
      <c r="J187" s="37"/>
      <c r="K187" s="37"/>
      <c r="L187" s="37"/>
      <c r="M187" s="4"/>
      <c r="N187" s="4"/>
      <c r="O187" s="36"/>
      <c r="P187" s="4"/>
      <c r="Q187" s="4"/>
      <c r="AD187" s="26">
        <v>186</v>
      </c>
      <c r="AE187" s="26"/>
      <c r="AF187" s="26" t="str">
        <f>IF(Kopā!F187=$R$3,Kopā!A187,"")</f>
        <v/>
      </c>
      <c r="AG187" s="26" t="str">
        <f>_xlfn.IFNA(VLOOKUP(AF187,Kopā!$A$4:$G$203,7,),"")</f>
        <v/>
      </c>
      <c r="AH187" s="26" t="str">
        <f t="shared" si="46"/>
        <v/>
      </c>
      <c r="AI187" s="26" t="e" cm="1">
        <f t="array" ref="AI187">IFERROR(SMALL(IF((COUNTIF($AI$3:AI186, $AH$4:$AH$203)=0)*ISNUMBER($AH$4:$AH$203), $AH$4:$AH$203, "A"), 1),INDEX($AH$4:$AH$203, MATCH(SMALL(IF(ISTEXT($AH$4:$AH$203)*(COUNTIF(AI$3:$AI186,$AH$4:$AH$203)=0), COUNTIF($AH$4:$AH$203, "&lt;"&amp;$AH$4:$AH$203), ""),1),IF(ISTEXT($AH$4:$AH$203), COUNTIF($AH$4:$AH$203, "&lt;"&amp;$AH$4:$AH$203), ""), 0)))</f>
        <v>#NUM!</v>
      </c>
      <c r="AJ187" s="26"/>
      <c r="AK187" s="26"/>
      <c r="AL187" s="26" t="e">
        <f>#REF!</f>
        <v>#REF!</v>
      </c>
      <c r="AM187" s="26"/>
      <c r="AN187" s="26"/>
      <c r="AO187" s="26"/>
      <c r="AP187" s="26"/>
      <c r="AQ187" s="26"/>
      <c r="AR187" s="79" t="str">
        <f>_xlfn.IFNA(VLOOKUP(AM187,Kopā!$A$4:$Q$203,8,),"")</f>
        <v/>
      </c>
      <c r="AS187" s="80" t="str">
        <f>_xlfn.IFNA(VLOOKUP(AM187,Kopā!$A$4:$Q$203,9,),"")</f>
        <v/>
      </c>
      <c r="AT187" s="79" t="str">
        <f>_xlfn.IFNA(VLOOKUP(AM187,Kopā!$A$4:$Q$203,10,),"")</f>
        <v/>
      </c>
      <c r="AU187" s="80" t="str">
        <f>_xlfn.IFNA(VLOOKUP(AM187,Kopā!$A$4:$Q$203,11,),"")</f>
        <v/>
      </c>
      <c r="AV187" s="79" t="str">
        <f>_xlfn.IFNA(VLOOKUP(AM187,Kopā!$A$4:$Q$203,12,),"")</f>
        <v/>
      </c>
      <c r="AW187" s="80" t="str">
        <f>_xlfn.IFNA(VLOOKUP(AM187,Kopā!$A$4:$Q$203,13,),"")</f>
        <v/>
      </c>
      <c r="AX187" s="79" t="str">
        <f>_xlfn.IFNA(VLOOKUP(AM187,Kopā!$A$4:$Q$203,14,),"")</f>
        <v/>
      </c>
      <c r="AY187" s="80" t="str">
        <f>_xlfn.IFNA(VLOOKUP(AM187,Kopā!$A$4:$Q$203,15,),"")</f>
        <v/>
      </c>
      <c r="AZ187" s="26"/>
      <c r="BA187" s="26"/>
      <c r="BB187" s="26"/>
      <c r="BC187" s="26"/>
      <c r="BD187" s="26"/>
      <c r="BE187" s="26" t="e">
        <f>_xlfn.RANK.EQ(BB187,$BB$4:$BB$93,)+COUNTIF($BB$4:BB187,BB187)-1</f>
        <v>#N/A</v>
      </c>
    </row>
    <row r="188" spans="1:57" x14ac:dyDescent="0.25">
      <c r="A188" s="4"/>
      <c r="B188" s="4"/>
      <c r="C188" s="4"/>
      <c r="D188" s="4"/>
      <c r="E188" s="37"/>
      <c r="F188" s="37"/>
      <c r="G188" s="37"/>
      <c r="H188" s="37"/>
      <c r="I188" s="37"/>
      <c r="J188" s="37"/>
      <c r="K188" s="37"/>
      <c r="L188" s="37"/>
      <c r="M188" s="4"/>
      <c r="N188" s="4"/>
      <c r="O188" s="36"/>
      <c r="P188" s="4"/>
      <c r="Q188" s="4"/>
      <c r="AD188" s="26">
        <v>187</v>
      </c>
      <c r="AE188" s="26"/>
      <c r="AF188" s="26" t="str">
        <f>IF(Kopā!F188=$R$3,Kopā!A188,"")</f>
        <v/>
      </c>
      <c r="AG188" s="26" t="str">
        <f>_xlfn.IFNA(VLOOKUP(AF188,Kopā!$A$4:$G$203,7,),"")</f>
        <v/>
      </c>
      <c r="AH188" s="26" t="str">
        <f t="shared" si="46"/>
        <v/>
      </c>
      <c r="AI188" s="26" t="e" cm="1">
        <f t="array" ref="AI188">IFERROR(SMALL(IF((COUNTIF($AI$3:AI187, $AH$4:$AH$203)=0)*ISNUMBER($AH$4:$AH$203), $AH$4:$AH$203, "A"), 1),INDEX($AH$4:$AH$203, MATCH(SMALL(IF(ISTEXT($AH$4:$AH$203)*(COUNTIF(AI$3:$AI187,$AH$4:$AH$203)=0), COUNTIF($AH$4:$AH$203, "&lt;"&amp;$AH$4:$AH$203), ""),1),IF(ISTEXT($AH$4:$AH$203), COUNTIF($AH$4:$AH$203, "&lt;"&amp;$AH$4:$AH$203), ""), 0)))</f>
        <v>#NUM!</v>
      </c>
      <c r="AJ188" s="26"/>
      <c r="AK188" s="26"/>
      <c r="AL188" s="26" t="e">
        <f>#REF!</f>
        <v>#REF!</v>
      </c>
      <c r="AM188" s="26"/>
      <c r="AN188" s="26"/>
      <c r="AO188" s="26"/>
      <c r="AP188" s="26"/>
      <c r="AQ188" s="26"/>
      <c r="AR188" s="79" t="str">
        <f>_xlfn.IFNA(VLOOKUP(AM188,Kopā!$A$4:$Q$203,8,),"")</f>
        <v/>
      </c>
      <c r="AS188" s="80" t="str">
        <f>_xlfn.IFNA(VLOOKUP(AM188,Kopā!$A$4:$Q$203,9,),"")</f>
        <v/>
      </c>
      <c r="AT188" s="79" t="str">
        <f>_xlfn.IFNA(VLOOKUP(AM188,Kopā!$A$4:$Q$203,10,),"")</f>
        <v/>
      </c>
      <c r="AU188" s="80" t="str">
        <f>_xlfn.IFNA(VLOOKUP(AM188,Kopā!$A$4:$Q$203,11,),"")</f>
        <v/>
      </c>
      <c r="AV188" s="79" t="str">
        <f>_xlfn.IFNA(VLOOKUP(AM188,Kopā!$A$4:$Q$203,12,),"")</f>
        <v/>
      </c>
      <c r="AW188" s="80" t="str">
        <f>_xlfn.IFNA(VLOOKUP(AM188,Kopā!$A$4:$Q$203,13,),"")</f>
        <v/>
      </c>
      <c r="AX188" s="79" t="str">
        <f>_xlfn.IFNA(VLOOKUP(AM188,Kopā!$A$4:$Q$203,14,),"")</f>
        <v/>
      </c>
      <c r="AY188" s="80" t="str">
        <f>_xlfn.IFNA(VLOOKUP(AM188,Kopā!$A$4:$Q$203,15,),"")</f>
        <v/>
      </c>
      <c r="AZ188" s="26"/>
      <c r="BA188" s="26"/>
      <c r="BB188" s="26"/>
      <c r="BC188" s="26"/>
      <c r="BD188" s="26"/>
      <c r="BE188" s="26" t="e">
        <f>_xlfn.RANK.EQ(BB188,$BB$4:$BB$93,)+COUNTIF($BB$4:BB188,BB188)-1</f>
        <v>#N/A</v>
      </c>
    </row>
    <row r="189" spans="1:57" x14ac:dyDescent="0.25">
      <c r="A189" s="4"/>
      <c r="B189" s="4"/>
      <c r="C189" s="4"/>
      <c r="D189" s="4"/>
      <c r="E189" s="37"/>
      <c r="F189" s="37"/>
      <c r="G189" s="37"/>
      <c r="H189" s="37"/>
      <c r="I189" s="37"/>
      <c r="J189" s="37"/>
      <c r="K189" s="37"/>
      <c r="L189" s="37"/>
      <c r="M189" s="4"/>
      <c r="N189" s="4"/>
      <c r="O189" s="36"/>
      <c r="P189" s="4"/>
      <c r="Q189" s="4"/>
      <c r="AD189" s="26">
        <v>188</v>
      </c>
      <c r="AE189" s="26"/>
      <c r="AF189" s="26" t="str">
        <f>IF(Kopā!F189=$R$3,Kopā!A189,"")</f>
        <v/>
      </c>
      <c r="AG189" s="26" t="str">
        <f>_xlfn.IFNA(VLOOKUP(AF189,Kopā!$A$4:$G$203,7,),"")</f>
        <v/>
      </c>
      <c r="AH189" s="26" t="str">
        <f t="shared" si="46"/>
        <v/>
      </c>
      <c r="AI189" s="26" t="e" cm="1">
        <f t="array" ref="AI189">IFERROR(SMALL(IF((COUNTIF($AI$3:AI188, $AH$4:$AH$203)=0)*ISNUMBER($AH$4:$AH$203), $AH$4:$AH$203, "A"), 1),INDEX($AH$4:$AH$203, MATCH(SMALL(IF(ISTEXT($AH$4:$AH$203)*(COUNTIF(AI$3:$AI188,$AH$4:$AH$203)=0), COUNTIF($AH$4:$AH$203, "&lt;"&amp;$AH$4:$AH$203), ""),1),IF(ISTEXT($AH$4:$AH$203), COUNTIF($AH$4:$AH$203, "&lt;"&amp;$AH$4:$AH$203), ""), 0)))</f>
        <v>#NUM!</v>
      </c>
      <c r="AJ189" s="26"/>
      <c r="AK189" s="26"/>
      <c r="AL189" s="26" t="e">
        <f>#REF!</f>
        <v>#REF!</v>
      </c>
      <c r="AM189" s="26"/>
      <c r="AN189" s="26"/>
      <c r="AO189" s="26"/>
      <c r="AP189" s="26"/>
      <c r="AQ189" s="26"/>
      <c r="AR189" s="79" t="str">
        <f>_xlfn.IFNA(VLOOKUP(AM189,Kopā!$A$4:$Q$203,8,),"")</f>
        <v/>
      </c>
      <c r="AS189" s="80" t="str">
        <f>_xlfn.IFNA(VLOOKUP(AM189,Kopā!$A$4:$Q$203,9,),"")</f>
        <v/>
      </c>
      <c r="AT189" s="79" t="str">
        <f>_xlfn.IFNA(VLOOKUP(AM189,Kopā!$A$4:$Q$203,10,),"")</f>
        <v/>
      </c>
      <c r="AU189" s="80" t="str">
        <f>_xlfn.IFNA(VLOOKUP(AM189,Kopā!$A$4:$Q$203,11,),"")</f>
        <v/>
      </c>
      <c r="AV189" s="79" t="str">
        <f>_xlfn.IFNA(VLOOKUP(AM189,Kopā!$A$4:$Q$203,12,),"")</f>
        <v/>
      </c>
      <c r="AW189" s="80" t="str">
        <f>_xlfn.IFNA(VLOOKUP(AM189,Kopā!$A$4:$Q$203,13,),"")</f>
        <v/>
      </c>
      <c r="AX189" s="79" t="str">
        <f>_xlfn.IFNA(VLOOKUP(AM189,Kopā!$A$4:$Q$203,14,),"")</f>
        <v/>
      </c>
      <c r="AY189" s="80" t="str">
        <f>_xlfn.IFNA(VLOOKUP(AM189,Kopā!$A$4:$Q$203,15,),"")</f>
        <v/>
      </c>
      <c r="AZ189" s="26"/>
      <c r="BA189" s="26"/>
      <c r="BB189" s="26"/>
      <c r="BC189" s="26"/>
      <c r="BD189" s="26"/>
      <c r="BE189" s="26" t="e">
        <f>_xlfn.RANK.EQ(BB189,$BB$4:$BB$93,)+COUNTIF($BB$4:BB189,BB189)-1</f>
        <v>#N/A</v>
      </c>
    </row>
    <row r="190" spans="1:57" x14ac:dyDescent="0.25">
      <c r="A190" s="4"/>
      <c r="B190" s="4"/>
      <c r="C190" s="4"/>
      <c r="D190" s="4"/>
      <c r="E190" s="37"/>
      <c r="F190" s="37"/>
      <c r="G190" s="37"/>
      <c r="H190" s="37"/>
      <c r="I190" s="37"/>
      <c r="J190" s="37"/>
      <c r="K190" s="37"/>
      <c r="L190" s="37"/>
      <c r="M190" s="4"/>
      <c r="N190" s="4"/>
      <c r="O190" s="36"/>
      <c r="P190" s="4"/>
      <c r="Q190" s="4"/>
      <c r="AD190" s="26">
        <v>189</v>
      </c>
      <c r="AE190" s="26"/>
      <c r="AF190" s="26" t="str">
        <f>IF(Kopā!F190=$R$3,Kopā!A190,"")</f>
        <v/>
      </c>
      <c r="AG190" s="26" t="str">
        <f>_xlfn.IFNA(VLOOKUP(AF190,Kopā!$A$4:$G$203,7,),"")</f>
        <v/>
      </c>
      <c r="AH190" s="26" t="str">
        <f t="shared" si="46"/>
        <v/>
      </c>
      <c r="AI190" s="26" t="e" cm="1">
        <f t="array" ref="AI190">IFERROR(SMALL(IF((COUNTIF($AI$3:AI189, $AH$4:$AH$203)=0)*ISNUMBER($AH$4:$AH$203), $AH$4:$AH$203, "A"), 1),INDEX($AH$4:$AH$203, MATCH(SMALL(IF(ISTEXT($AH$4:$AH$203)*(COUNTIF(AI$3:$AI189,$AH$4:$AH$203)=0), COUNTIF($AH$4:$AH$203, "&lt;"&amp;$AH$4:$AH$203), ""),1),IF(ISTEXT($AH$4:$AH$203), COUNTIF($AH$4:$AH$203, "&lt;"&amp;$AH$4:$AH$203), ""), 0)))</f>
        <v>#NUM!</v>
      </c>
      <c r="AJ190" s="26"/>
      <c r="AK190" s="26"/>
      <c r="AL190" s="26" t="e">
        <f>#REF!</f>
        <v>#REF!</v>
      </c>
      <c r="AM190" s="26"/>
      <c r="AN190" s="26"/>
      <c r="AO190" s="26"/>
      <c r="AP190" s="26"/>
      <c r="AQ190" s="26"/>
      <c r="AR190" s="79" t="str">
        <f>_xlfn.IFNA(VLOOKUP(AM190,Kopā!$A$4:$Q$203,8,),"")</f>
        <v/>
      </c>
      <c r="AS190" s="80" t="str">
        <f>_xlfn.IFNA(VLOOKUP(AM190,Kopā!$A$4:$Q$203,9,),"")</f>
        <v/>
      </c>
      <c r="AT190" s="79" t="str">
        <f>_xlfn.IFNA(VLOOKUP(AM190,Kopā!$A$4:$Q$203,10,),"")</f>
        <v/>
      </c>
      <c r="AU190" s="80" t="str">
        <f>_xlfn.IFNA(VLOOKUP(AM190,Kopā!$A$4:$Q$203,11,),"")</f>
        <v/>
      </c>
      <c r="AV190" s="79" t="str">
        <f>_xlfn.IFNA(VLOOKUP(AM190,Kopā!$A$4:$Q$203,12,),"")</f>
        <v/>
      </c>
      <c r="AW190" s="80" t="str">
        <f>_xlfn.IFNA(VLOOKUP(AM190,Kopā!$A$4:$Q$203,13,),"")</f>
        <v/>
      </c>
      <c r="AX190" s="79" t="str">
        <f>_xlfn.IFNA(VLOOKUP(AM190,Kopā!$A$4:$Q$203,14,),"")</f>
        <v/>
      </c>
      <c r="AY190" s="80" t="str">
        <f>_xlfn.IFNA(VLOOKUP(AM190,Kopā!$A$4:$Q$203,15,),"")</f>
        <v/>
      </c>
      <c r="AZ190" s="26"/>
      <c r="BA190" s="26"/>
      <c r="BB190" s="26"/>
      <c r="BC190" s="26"/>
      <c r="BD190" s="26"/>
      <c r="BE190" s="26" t="e">
        <f>_xlfn.RANK.EQ(BB190,$BB$4:$BB$93,)+COUNTIF($BB$4:BB190,BB190)-1</f>
        <v>#N/A</v>
      </c>
    </row>
    <row r="191" spans="1:57" x14ac:dyDescent="0.25">
      <c r="A191" s="4"/>
      <c r="B191" s="4"/>
      <c r="C191" s="4"/>
      <c r="D191" s="4"/>
      <c r="E191" s="37"/>
      <c r="F191" s="37"/>
      <c r="G191" s="37"/>
      <c r="H191" s="37"/>
      <c r="I191" s="37"/>
      <c r="J191" s="37"/>
      <c r="K191" s="37"/>
      <c r="L191" s="37"/>
      <c r="M191" s="4"/>
      <c r="N191" s="4"/>
      <c r="O191" s="36"/>
      <c r="P191" s="4"/>
      <c r="Q191" s="4"/>
      <c r="AD191" s="26">
        <v>190</v>
      </c>
      <c r="AE191" s="26"/>
      <c r="AF191" s="26" t="str">
        <f>IF(Kopā!F191=$R$3,Kopā!A191,"")</f>
        <v/>
      </c>
      <c r="AG191" s="26" t="str">
        <f>_xlfn.IFNA(VLOOKUP(AF191,Kopā!$A$4:$G$203,7,),"")</f>
        <v/>
      </c>
      <c r="AH191" s="26" t="str">
        <f t="shared" si="46"/>
        <v/>
      </c>
      <c r="AI191" s="26" t="e" cm="1">
        <f t="array" ref="AI191">IFERROR(SMALL(IF((COUNTIF($AI$3:AI190, $AH$4:$AH$203)=0)*ISNUMBER($AH$4:$AH$203), $AH$4:$AH$203, "A"), 1),INDEX($AH$4:$AH$203, MATCH(SMALL(IF(ISTEXT($AH$4:$AH$203)*(COUNTIF(AI$3:$AI190,$AH$4:$AH$203)=0), COUNTIF($AH$4:$AH$203, "&lt;"&amp;$AH$4:$AH$203), ""),1),IF(ISTEXT($AH$4:$AH$203), COUNTIF($AH$4:$AH$203, "&lt;"&amp;$AH$4:$AH$203), ""), 0)))</f>
        <v>#NUM!</v>
      </c>
      <c r="AJ191" s="26"/>
      <c r="AK191" s="26"/>
      <c r="AL191" s="26" t="e">
        <f>#REF!</f>
        <v>#REF!</v>
      </c>
      <c r="AM191" s="26"/>
      <c r="AN191" s="26"/>
      <c r="AO191" s="26"/>
      <c r="AP191" s="26"/>
      <c r="AQ191" s="26"/>
      <c r="AR191" s="79" t="str">
        <f>_xlfn.IFNA(VLOOKUP(AM191,Kopā!$A$4:$Q$203,8,),"")</f>
        <v/>
      </c>
      <c r="AS191" s="80" t="str">
        <f>_xlfn.IFNA(VLOOKUP(AM191,Kopā!$A$4:$Q$203,9,),"")</f>
        <v/>
      </c>
      <c r="AT191" s="79" t="str">
        <f>_xlfn.IFNA(VLOOKUP(AM191,Kopā!$A$4:$Q$203,10,),"")</f>
        <v/>
      </c>
      <c r="AU191" s="80" t="str">
        <f>_xlfn.IFNA(VLOOKUP(AM191,Kopā!$A$4:$Q$203,11,),"")</f>
        <v/>
      </c>
      <c r="AV191" s="79" t="str">
        <f>_xlfn.IFNA(VLOOKUP(AM191,Kopā!$A$4:$Q$203,12,),"")</f>
        <v/>
      </c>
      <c r="AW191" s="80" t="str">
        <f>_xlfn.IFNA(VLOOKUP(AM191,Kopā!$A$4:$Q$203,13,),"")</f>
        <v/>
      </c>
      <c r="AX191" s="79" t="str">
        <f>_xlfn.IFNA(VLOOKUP(AM191,Kopā!$A$4:$Q$203,14,),"")</f>
        <v/>
      </c>
      <c r="AY191" s="80" t="str">
        <f>_xlfn.IFNA(VLOOKUP(AM191,Kopā!$A$4:$Q$203,15,),"")</f>
        <v/>
      </c>
      <c r="AZ191" s="26"/>
      <c r="BA191" s="26"/>
      <c r="BB191" s="26"/>
      <c r="BC191" s="26"/>
      <c r="BD191" s="26"/>
      <c r="BE191" s="26" t="e">
        <f>_xlfn.RANK.EQ(BB191,$BB$4:$BB$93,)+COUNTIF($BB$4:BB191,BB191)-1</f>
        <v>#N/A</v>
      </c>
    </row>
    <row r="192" spans="1:57" x14ac:dyDescent="0.25">
      <c r="A192" s="4"/>
      <c r="B192" s="4"/>
      <c r="C192" s="4"/>
      <c r="D192" s="4"/>
      <c r="E192" s="37"/>
      <c r="F192" s="37"/>
      <c r="G192" s="37"/>
      <c r="H192" s="37"/>
      <c r="I192" s="37"/>
      <c r="J192" s="37"/>
      <c r="K192" s="37"/>
      <c r="L192" s="37"/>
      <c r="M192" s="4"/>
      <c r="N192" s="4"/>
      <c r="O192" s="36"/>
      <c r="P192" s="4"/>
      <c r="Q192" s="4"/>
      <c r="AD192" s="26">
        <v>191</v>
      </c>
      <c r="AE192" s="26"/>
      <c r="AF192" s="26" t="str">
        <f>IF(Kopā!F192=$R$3,Kopā!A192,"")</f>
        <v/>
      </c>
      <c r="AG192" s="26" t="str">
        <f>_xlfn.IFNA(VLOOKUP(AF192,Kopā!$A$4:$G$203,7,),"")</f>
        <v/>
      </c>
      <c r="AH192" s="26" t="str">
        <f t="shared" si="46"/>
        <v/>
      </c>
      <c r="AI192" s="26" t="e" cm="1">
        <f t="array" ref="AI192">IFERROR(SMALL(IF((COUNTIF($AI$3:AI191, $AH$4:$AH$203)=0)*ISNUMBER($AH$4:$AH$203), $AH$4:$AH$203, "A"), 1),INDEX($AH$4:$AH$203, MATCH(SMALL(IF(ISTEXT($AH$4:$AH$203)*(COUNTIF(AI$3:$AI191,$AH$4:$AH$203)=0), COUNTIF($AH$4:$AH$203, "&lt;"&amp;$AH$4:$AH$203), ""),1),IF(ISTEXT($AH$4:$AH$203), COUNTIF($AH$4:$AH$203, "&lt;"&amp;$AH$4:$AH$203), ""), 0)))</f>
        <v>#NUM!</v>
      </c>
      <c r="AJ192" s="26"/>
      <c r="AK192" s="26"/>
      <c r="AL192" s="26" t="e">
        <f>#REF!</f>
        <v>#REF!</v>
      </c>
      <c r="AM192" s="26"/>
      <c r="AN192" s="26"/>
      <c r="AO192" s="26"/>
      <c r="AP192" s="26"/>
      <c r="AQ192" s="26"/>
      <c r="AR192" s="79" t="str">
        <f>_xlfn.IFNA(VLOOKUP(AM192,Kopā!$A$4:$Q$203,8,),"")</f>
        <v/>
      </c>
      <c r="AS192" s="80" t="str">
        <f>_xlfn.IFNA(VLOOKUP(AM192,Kopā!$A$4:$Q$203,9,),"")</f>
        <v/>
      </c>
      <c r="AT192" s="79" t="str">
        <f>_xlfn.IFNA(VLOOKUP(AM192,Kopā!$A$4:$Q$203,10,),"")</f>
        <v/>
      </c>
      <c r="AU192" s="80" t="str">
        <f>_xlfn.IFNA(VLOOKUP(AM192,Kopā!$A$4:$Q$203,11,),"")</f>
        <v/>
      </c>
      <c r="AV192" s="79" t="str">
        <f>_xlfn.IFNA(VLOOKUP(AM192,Kopā!$A$4:$Q$203,12,),"")</f>
        <v/>
      </c>
      <c r="AW192" s="80" t="str">
        <f>_xlfn.IFNA(VLOOKUP(AM192,Kopā!$A$4:$Q$203,13,),"")</f>
        <v/>
      </c>
      <c r="AX192" s="79" t="str">
        <f>_xlfn.IFNA(VLOOKUP(AM192,Kopā!$A$4:$Q$203,14,),"")</f>
        <v/>
      </c>
      <c r="AY192" s="80" t="str">
        <f>_xlfn.IFNA(VLOOKUP(AM192,Kopā!$A$4:$Q$203,15,),"")</f>
        <v/>
      </c>
      <c r="AZ192" s="26"/>
      <c r="BA192" s="26"/>
      <c r="BB192" s="26"/>
      <c r="BC192" s="26"/>
      <c r="BD192" s="26"/>
      <c r="BE192" s="26" t="e">
        <f>_xlfn.RANK.EQ(BB192,$BB$4:$BB$93,)+COUNTIF($BB$4:BB192,BB192)-1</f>
        <v>#N/A</v>
      </c>
    </row>
    <row r="193" spans="1:57" x14ac:dyDescent="0.25">
      <c r="A193" s="4"/>
      <c r="B193" s="4"/>
      <c r="C193" s="4"/>
      <c r="D193" s="4"/>
      <c r="E193" s="37"/>
      <c r="F193" s="37"/>
      <c r="G193" s="37"/>
      <c r="H193" s="37"/>
      <c r="I193" s="37"/>
      <c r="J193" s="37"/>
      <c r="K193" s="37"/>
      <c r="L193" s="37"/>
      <c r="M193" s="4"/>
      <c r="N193" s="4"/>
      <c r="O193" s="36"/>
      <c r="P193" s="4"/>
      <c r="Q193" s="4"/>
      <c r="AD193" s="26">
        <v>192</v>
      </c>
      <c r="AE193" s="26"/>
      <c r="AF193" s="26" t="str">
        <f>IF(Kopā!F193=$R$3,Kopā!A193,"")</f>
        <v/>
      </c>
      <c r="AG193" s="26" t="str">
        <f>_xlfn.IFNA(VLOOKUP(AF193,Kopā!$A$4:$G$203,7,),"")</f>
        <v/>
      </c>
      <c r="AH193" s="26" t="str">
        <f t="shared" si="46"/>
        <v/>
      </c>
      <c r="AI193" s="26" t="e" cm="1">
        <f t="array" ref="AI193">IFERROR(SMALL(IF((COUNTIF($AI$3:AI192, $AH$4:$AH$203)=0)*ISNUMBER($AH$4:$AH$203), $AH$4:$AH$203, "A"), 1),INDEX($AH$4:$AH$203, MATCH(SMALL(IF(ISTEXT($AH$4:$AH$203)*(COUNTIF(AI$3:$AI192,$AH$4:$AH$203)=0), COUNTIF($AH$4:$AH$203, "&lt;"&amp;$AH$4:$AH$203), ""),1),IF(ISTEXT($AH$4:$AH$203), COUNTIF($AH$4:$AH$203, "&lt;"&amp;$AH$4:$AH$203), ""), 0)))</f>
        <v>#NUM!</v>
      </c>
      <c r="AJ193" s="26"/>
      <c r="AK193" s="26"/>
      <c r="AL193" s="26" t="e">
        <f>#REF!</f>
        <v>#REF!</v>
      </c>
      <c r="AM193" s="26"/>
      <c r="AN193" s="26"/>
      <c r="AO193" s="26"/>
      <c r="AP193" s="26"/>
      <c r="AQ193" s="26"/>
      <c r="AR193" s="79" t="str">
        <f>_xlfn.IFNA(VLOOKUP(AM193,Kopā!$A$4:$Q$203,8,),"")</f>
        <v/>
      </c>
      <c r="AS193" s="80" t="str">
        <f>_xlfn.IFNA(VLOOKUP(AM193,Kopā!$A$4:$Q$203,9,),"")</f>
        <v/>
      </c>
      <c r="AT193" s="79" t="str">
        <f>_xlfn.IFNA(VLOOKUP(AM193,Kopā!$A$4:$Q$203,10,),"")</f>
        <v/>
      </c>
      <c r="AU193" s="80" t="str">
        <f>_xlfn.IFNA(VLOOKUP(AM193,Kopā!$A$4:$Q$203,11,),"")</f>
        <v/>
      </c>
      <c r="AV193" s="79" t="str">
        <f>_xlfn.IFNA(VLOOKUP(AM193,Kopā!$A$4:$Q$203,12,),"")</f>
        <v/>
      </c>
      <c r="AW193" s="80" t="str">
        <f>_xlfn.IFNA(VLOOKUP(AM193,Kopā!$A$4:$Q$203,13,),"")</f>
        <v/>
      </c>
      <c r="AX193" s="79" t="str">
        <f>_xlfn.IFNA(VLOOKUP(AM193,Kopā!$A$4:$Q$203,14,),"")</f>
        <v/>
      </c>
      <c r="AY193" s="80" t="str">
        <f>_xlfn.IFNA(VLOOKUP(AM193,Kopā!$A$4:$Q$203,15,),"")</f>
        <v/>
      </c>
      <c r="AZ193" s="26"/>
      <c r="BA193" s="26"/>
      <c r="BB193" s="26"/>
      <c r="BC193" s="26"/>
      <c r="BD193" s="26"/>
      <c r="BE193" s="26" t="e">
        <f>_xlfn.RANK.EQ(BB193,$BB$4:$BB$93,)+COUNTIF($BB$4:BB193,BB193)-1</f>
        <v>#N/A</v>
      </c>
    </row>
    <row r="194" spans="1:57" x14ac:dyDescent="0.25">
      <c r="A194" s="4"/>
      <c r="B194" s="4"/>
      <c r="C194" s="4"/>
      <c r="D194" s="4"/>
      <c r="E194" s="37"/>
      <c r="F194" s="37"/>
      <c r="G194" s="37"/>
      <c r="H194" s="37"/>
      <c r="I194" s="37"/>
      <c r="J194" s="37"/>
      <c r="K194" s="37"/>
      <c r="L194" s="37"/>
      <c r="M194" s="4"/>
      <c r="N194" s="4"/>
      <c r="O194" s="36"/>
      <c r="P194" s="4"/>
      <c r="Q194" s="4"/>
      <c r="AD194" s="26">
        <v>193</v>
      </c>
      <c r="AE194" s="26"/>
      <c r="AF194" s="26" t="str">
        <f>IF(Kopā!F194=$R$3,Kopā!A194,"")</f>
        <v/>
      </c>
      <c r="AG194" s="26" t="str">
        <f>_xlfn.IFNA(VLOOKUP(AF194,Kopā!$A$4:$G$203,7,),"")</f>
        <v/>
      </c>
      <c r="AH194" s="26" t="str">
        <f t="shared" si="46"/>
        <v/>
      </c>
      <c r="AI194" s="26" t="e" cm="1">
        <f t="array" ref="AI194">IFERROR(SMALL(IF((COUNTIF($AI$3:AI193, $AH$4:$AH$203)=0)*ISNUMBER($AH$4:$AH$203), $AH$4:$AH$203, "A"), 1),INDEX($AH$4:$AH$203, MATCH(SMALL(IF(ISTEXT($AH$4:$AH$203)*(COUNTIF(AI$3:$AI193,$AH$4:$AH$203)=0), COUNTIF($AH$4:$AH$203, "&lt;"&amp;$AH$4:$AH$203), ""),1),IF(ISTEXT($AH$4:$AH$203), COUNTIF($AH$4:$AH$203, "&lt;"&amp;$AH$4:$AH$203), ""), 0)))</f>
        <v>#NUM!</v>
      </c>
      <c r="AJ194" s="26"/>
      <c r="AK194" s="26"/>
      <c r="AL194" s="26" t="e">
        <f>#REF!</f>
        <v>#REF!</v>
      </c>
      <c r="AM194" s="26"/>
      <c r="AN194" s="26"/>
      <c r="AO194" s="26"/>
      <c r="AP194" s="26"/>
      <c r="AQ194" s="26"/>
      <c r="AR194" s="79" t="str">
        <f>_xlfn.IFNA(VLOOKUP(AM194,Kopā!$A$4:$Q$203,8,),"")</f>
        <v/>
      </c>
      <c r="AS194" s="80" t="str">
        <f>_xlfn.IFNA(VLOOKUP(AM194,Kopā!$A$4:$Q$203,9,),"")</f>
        <v/>
      </c>
      <c r="AT194" s="79" t="str">
        <f>_xlfn.IFNA(VLOOKUP(AM194,Kopā!$A$4:$Q$203,10,),"")</f>
        <v/>
      </c>
      <c r="AU194" s="80" t="str">
        <f>_xlfn.IFNA(VLOOKUP(AM194,Kopā!$A$4:$Q$203,11,),"")</f>
        <v/>
      </c>
      <c r="AV194" s="79" t="str">
        <f>_xlfn.IFNA(VLOOKUP(AM194,Kopā!$A$4:$Q$203,12,),"")</f>
        <v/>
      </c>
      <c r="AW194" s="80" t="str">
        <f>_xlfn.IFNA(VLOOKUP(AM194,Kopā!$A$4:$Q$203,13,),"")</f>
        <v/>
      </c>
      <c r="AX194" s="79" t="str">
        <f>_xlfn.IFNA(VLOOKUP(AM194,Kopā!$A$4:$Q$203,14,),"")</f>
        <v/>
      </c>
      <c r="AY194" s="80" t="str">
        <f>_xlfn.IFNA(VLOOKUP(AM194,Kopā!$A$4:$Q$203,15,),"")</f>
        <v/>
      </c>
      <c r="AZ194" s="26"/>
      <c r="BA194" s="26"/>
      <c r="BB194" s="26"/>
      <c r="BC194" s="26"/>
      <c r="BD194" s="26"/>
      <c r="BE194" s="26" t="e">
        <f>_xlfn.RANK.EQ(BB194,$BB$4:$BB$93,)+COUNTIF($BB$4:BB194,BB194)-1</f>
        <v>#N/A</v>
      </c>
    </row>
    <row r="195" spans="1:57" x14ac:dyDescent="0.25">
      <c r="A195" s="4"/>
      <c r="B195" s="4"/>
      <c r="C195" s="4"/>
      <c r="D195" s="4"/>
      <c r="E195" s="37"/>
      <c r="F195" s="37"/>
      <c r="G195" s="37"/>
      <c r="H195" s="37"/>
      <c r="I195" s="37"/>
      <c r="J195" s="37"/>
      <c r="K195" s="37"/>
      <c r="L195" s="37"/>
      <c r="M195" s="4"/>
      <c r="N195" s="4"/>
      <c r="O195" s="36"/>
      <c r="P195" s="4"/>
      <c r="Q195" s="4"/>
      <c r="AD195" s="26">
        <v>194</v>
      </c>
      <c r="AE195" s="26"/>
      <c r="AF195" s="26" t="str">
        <f>IF(Kopā!F195=$R$3,Kopā!A195,"")</f>
        <v/>
      </c>
      <c r="AG195" s="26" t="str">
        <f>_xlfn.IFNA(VLOOKUP(AF195,Kopā!$A$4:$G$203,7,),"")</f>
        <v/>
      </c>
      <c r="AH195" s="26" t="str">
        <f t="shared" si="46"/>
        <v/>
      </c>
      <c r="AI195" s="26" t="e" cm="1">
        <f t="array" ref="AI195">IFERROR(SMALL(IF((COUNTIF($AI$3:AI194, $AH$4:$AH$203)=0)*ISNUMBER($AH$4:$AH$203), $AH$4:$AH$203, "A"), 1),INDEX($AH$4:$AH$203, MATCH(SMALL(IF(ISTEXT($AH$4:$AH$203)*(COUNTIF(AI$3:$AI194,$AH$4:$AH$203)=0), COUNTIF($AH$4:$AH$203, "&lt;"&amp;$AH$4:$AH$203), ""),1),IF(ISTEXT($AH$4:$AH$203), COUNTIF($AH$4:$AH$203, "&lt;"&amp;$AH$4:$AH$203), ""), 0)))</f>
        <v>#NUM!</v>
      </c>
      <c r="AJ195" s="26"/>
      <c r="AK195" s="26"/>
      <c r="AL195" s="26" t="e">
        <f>#REF!</f>
        <v>#REF!</v>
      </c>
      <c r="AM195" s="26"/>
      <c r="AN195" s="26"/>
      <c r="AO195" s="26"/>
      <c r="AP195" s="26"/>
      <c r="AQ195" s="26"/>
      <c r="AR195" s="79" t="str">
        <f>_xlfn.IFNA(VLOOKUP(AM195,Kopā!$A$4:$Q$203,8,),"")</f>
        <v/>
      </c>
      <c r="AS195" s="80" t="str">
        <f>_xlfn.IFNA(VLOOKUP(AM195,Kopā!$A$4:$Q$203,9,),"")</f>
        <v/>
      </c>
      <c r="AT195" s="79" t="str">
        <f>_xlfn.IFNA(VLOOKUP(AM195,Kopā!$A$4:$Q$203,10,),"")</f>
        <v/>
      </c>
      <c r="AU195" s="80" t="str">
        <f>_xlfn.IFNA(VLOOKUP(AM195,Kopā!$A$4:$Q$203,11,),"")</f>
        <v/>
      </c>
      <c r="AV195" s="79" t="str">
        <f>_xlfn.IFNA(VLOOKUP(AM195,Kopā!$A$4:$Q$203,12,),"")</f>
        <v/>
      </c>
      <c r="AW195" s="80" t="str">
        <f>_xlfn.IFNA(VLOOKUP(AM195,Kopā!$A$4:$Q$203,13,),"")</f>
        <v/>
      </c>
      <c r="AX195" s="79" t="str">
        <f>_xlfn.IFNA(VLOOKUP(AM195,Kopā!$A$4:$Q$203,14,),"")</f>
        <v/>
      </c>
      <c r="AY195" s="80" t="str">
        <f>_xlfn.IFNA(VLOOKUP(AM195,Kopā!$A$4:$Q$203,15,),"")</f>
        <v/>
      </c>
      <c r="AZ195" s="26"/>
      <c r="BA195" s="26"/>
      <c r="BB195" s="26"/>
      <c r="BC195" s="26"/>
      <c r="BD195" s="26"/>
      <c r="BE195" s="26" t="e">
        <f>_xlfn.RANK.EQ(BB195,$BB$4:$BB$93,)+COUNTIF($BB$4:BB195,BB195)-1</f>
        <v>#N/A</v>
      </c>
    </row>
    <row r="196" spans="1:57" x14ac:dyDescent="0.25">
      <c r="A196" s="4"/>
      <c r="B196" s="4"/>
      <c r="C196" s="4"/>
      <c r="D196" s="4"/>
      <c r="E196" s="37"/>
      <c r="F196" s="37"/>
      <c r="G196" s="37"/>
      <c r="H196" s="37"/>
      <c r="I196" s="37"/>
      <c r="J196" s="37"/>
      <c r="K196" s="37"/>
      <c r="L196" s="37"/>
      <c r="M196" s="4"/>
      <c r="N196" s="4"/>
      <c r="O196" s="36"/>
      <c r="P196" s="4"/>
      <c r="Q196" s="4"/>
      <c r="AD196" s="26">
        <v>195</v>
      </c>
      <c r="AE196" s="26"/>
      <c r="AF196" s="26" t="str">
        <f>IF(Kopā!F196=$R$3,Kopā!A196,"")</f>
        <v/>
      </c>
      <c r="AG196" s="26" t="str">
        <f>_xlfn.IFNA(VLOOKUP(AF196,Kopā!$A$4:$G$203,7,),"")</f>
        <v/>
      </c>
      <c r="AH196" s="26" t="str">
        <f t="shared" ref="AH196:AH203" si="47">IF(AG196=$S$3,AF196,"")</f>
        <v/>
      </c>
      <c r="AI196" s="26" t="e" cm="1">
        <f t="array" ref="AI196">IFERROR(SMALL(IF((COUNTIF($AI$3:AI195, $AH$4:$AH$203)=0)*ISNUMBER($AH$4:$AH$203), $AH$4:$AH$203, "A"), 1),INDEX($AH$4:$AH$203, MATCH(SMALL(IF(ISTEXT($AH$4:$AH$203)*(COUNTIF(AI$3:$AI195,$AH$4:$AH$203)=0), COUNTIF($AH$4:$AH$203, "&lt;"&amp;$AH$4:$AH$203), ""),1),IF(ISTEXT($AH$4:$AH$203), COUNTIF($AH$4:$AH$203, "&lt;"&amp;$AH$4:$AH$203), ""), 0)))</f>
        <v>#NUM!</v>
      </c>
      <c r="AJ196" s="26"/>
      <c r="AK196" s="26"/>
      <c r="AL196" s="26" t="e">
        <f>#REF!</f>
        <v>#REF!</v>
      </c>
      <c r="AM196" s="26"/>
      <c r="AN196" s="26"/>
      <c r="AO196" s="26"/>
      <c r="AP196" s="26"/>
      <c r="AQ196" s="26"/>
      <c r="AR196" s="79" t="str">
        <f>_xlfn.IFNA(VLOOKUP(AM196,Kopā!$A$4:$Q$203,8,),"")</f>
        <v/>
      </c>
      <c r="AS196" s="80" t="str">
        <f>_xlfn.IFNA(VLOOKUP(AM196,Kopā!$A$4:$Q$203,9,),"")</f>
        <v/>
      </c>
      <c r="AT196" s="79" t="str">
        <f>_xlfn.IFNA(VLOOKUP(AM196,Kopā!$A$4:$Q$203,10,),"")</f>
        <v/>
      </c>
      <c r="AU196" s="80" t="str">
        <f>_xlfn.IFNA(VLOOKUP(AM196,Kopā!$A$4:$Q$203,11,),"")</f>
        <v/>
      </c>
      <c r="AV196" s="79" t="str">
        <f>_xlfn.IFNA(VLOOKUP(AM196,Kopā!$A$4:$Q$203,12,),"")</f>
        <v/>
      </c>
      <c r="AW196" s="80" t="str">
        <f>_xlfn.IFNA(VLOOKUP(AM196,Kopā!$A$4:$Q$203,13,),"")</f>
        <v/>
      </c>
      <c r="AX196" s="79" t="str">
        <f>_xlfn.IFNA(VLOOKUP(AM196,Kopā!$A$4:$Q$203,14,),"")</f>
        <v/>
      </c>
      <c r="AY196" s="80" t="str">
        <f>_xlfn.IFNA(VLOOKUP(AM196,Kopā!$A$4:$Q$203,15,),"")</f>
        <v/>
      </c>
      <c r="AZ196" s="26"/>
      <c r="BA196" s="26"/>
      <c r="BB196" s="26"/>
      <c r="BC196" s="26"/>
      <c r="BD196" s="26"/>
      <c r="BE196" s="26" t="e">
        <f>_xlfn.RANK.EQ(BB196,$BB$4:$BB$93,)+COUNTIF($BB$4:BB196,BB196)-1</f>
        <v>#N/A</v>
      </c>
    </row>
    <row r="197" spans="1:57" x14ac:dyDescent="0.25">
      <c r="A197" s="4"/>
      <c r="B197" s="4"/>
      <c r="C197" s="4"/>
      <c r="D197" s="4"/>
      <c r="E197" s="37"/>
      <c r="F197" s="37"/>
      <c r="G197" s="37"/>
      <c r="H197" s="37"/>
      <c r="I197" s="37"/>
      <c r="J197" s="37"/>
      <c r="K197" s="37"/>
      <c r="L197" s="37"/>
      <c r="M197" s="4"/>
      <c r="N197" s="4"/>
      <c r="O197" s="36"/>
      <c r="P197" s="4"/>
      <c r="Q197" s="4"/>
      <c r="AD197" s="26">
        <v>196</v>
      </c>
      <c r="AE197" s="26"/>
      <c r="AF197" s="26" t="str">
        <f>IF(Kopā!F197=$R$3,Kopā!A197,"")</f>
        <v/>
      </c>
      <c r="AG197" s="26" t="str">
        <f>_xlfn.IFNA(VLOOKUP(AF197,Kopā!$A$4:$G$203,7,),"")</f>
        <v/>
      </c>
      <c r="AH197" s="26" t="str">
        <f t="shared" si="47"/>
        <v/>
      </c>
      <c r="AI197" s="26" t="e" cm="1">
        <f t="array" ref="AI197">IFERROR(SMALL(IF((COUNTIF($AI$3:AI196, $AH$4:$AH$203)=0)*ISNUMBER($AH$4:$AH$203), $AH$4:$AH$203, "A"), 1),INDEX($AH$4:$AH$203, MATCH(SMALL(IF(ISTEXT($AH$4:$AH$203)*(COUNTIF(AI$3:$AI196,$AH$4:$AH$203)=0), COUNTIF($AH$4:$AH$203, "&lt;"&amp;$AH$4:$AH$203), ""),1),IF(ISTEXT($AH$4:$AH$203), COUNTIF($AH$4:$AH$203, "&lt;"&amp;$AH$4:$AH$203), ""), 0)))</f>
        <v>#NUM!</v>
      </c>
      <c r="AJ197" s="26"/>
      <c r="AK197" s="26"/>
      <c r="AL197" s="26" t="e">
        <f>#REF!</f>
        <v>#REF!</v>
      </c>
      <c r="AM197" s="26"/>
      <c r="AN197" s="26"/>
      <c r="AO197" s="26"/>
      <c r="AP197" s="26"/>
      <c r="AQ197" s="26"/>
      <c r="AR197" s="79" t="str">
        <f>_xlfn.IFNA(VLOOKUP(AM197,Kopā!$A$4:$Q$203,8,),"")</f>
        <v/>
      </c>
      <c r="AS197" s="80" t="str">
        <f>_xlfn.IFNA(VLOOKUP(AM197,Kopā!$A$4:$Q$203,9,),"")</f>
        <v/>
      </c>
      <c r="AT197" s="79" t="str">
        <f>_xlfn.IFNA(VLOOKUP(AM197,Kopā!$A$4:$Q$203,10,),"")</f>
        <v/>
      </c>
      <c r="AU197" s="80" t="str">
        <f>_xlfn.IFNA(VLOOKUP(AM197,Kopā!$A$4:$Q$203,11,),"")</f>
        <v/>
      </c>
      <c r="AV197" s="79" t="str">
        <f>_xlfn.IFNA(VLOOKUP(AM197,Kopā!$A$4:$Q$203,12,),"")</f>
        <v/>
      </c>
      <c r="AW197" s="80" t="str">
        <f>_xlfn.IFNA(VLOOKUP(AM197,Kopā!$A$4:$Q$203,13,),"")</f>
        <v/>
      </c>
      <c r="AX197" s="79" t="str">
        <f>_xlfn.IFNA(VLOOKUP(AM197,Kopā!$A$4:$Q$203,14,),"")</f>
        <v/>
      </c>
      <c r="AY197" s="80" t="str">
        <f>_xlfn.IFNA(VLOOKUP(AM197,Kopā!$A$4:$Q$203,15,),"")</f>
        <v/>
      </c>
      <c r="AZ197" s="26"/>
      <c r="BA197" s="26"/>
      <c r="BB197" s="26"/>
      <c r="BC197" s="26"/>
      <c r="BD197" s="26"/>
      <c r="BE197" s="26" t="e">
        <f>_xlfn.RANK.EQ(BB197,$BB$4:$BB$93,)+COUNTIF($BB$4:BB197,BB197)-1</f>
        <v>#N/A</v>
      </c>
    </row>
    <row r="198" spans="1:57" x14ac:dyDescent="0.25">
      <c r="A198" s="4"/>
      <c r="B198" s="4"/>
      <c r="C198" s="4"/>
      <c r="D198" s="4"/>
      <c r="E198" s="37"/>
      <c r="F198" s="37"/>
      <c r="G198" s="37"/>
      <c r="H198" s="37"/>
      <c r="I198" s="37"/>
      <c r="J198" s="37"/>
      <c r="K198" s="37"/>
      <c r="L198" s="37"/>
      <c r="M198" s="4"/>
      <c r="N198" s="4"/>
      <c r="O198" s="36"/>
      <c r="P198" s="4"/>
      <c r="Q198" s="4"/>
      <c r="AD198" s="26">
        <v>197</v>
      </c>
      <c r="AE198" s="26"/>
      <c r="AF198" s="26" t="str">
        <f>IF(Kopā!F198=$R$3,Kopā!A198,"")</f>
        <v/>
      </c>
      <c r="AG198" s="26" t="str">
        <f>_xlfn.IFNA(VLOOKUP(AF198,Kopā!$A$4:$G$203,7,),"")</f>
        <v/>
      </c>
      <c r="AH198" s="26" t="str">
        <f t="shared" si="47"/>
        <v/>
      </c>
      <c r="AI198" s="26" t="e" cm="1">
        <f t="array" ref="AI198">IFERROR(SMALL(IF((COUNTIF($AI$3:AI197, $AH$4:$AH$203)=0)*ISNUMBER($AH$4:$AH$203), $AH$4:$AH$203, "A"), 1),INDEX($AH$4:$AH$203, MATCH(SMALL(IF(ISTEXT($AH$4:$AH$203)*(COUNTIF(AI$3:$AI197,$AH$4:$AH$203)=0), COUNTIF($AH$4:$AH$203, "&lt;"&amp;$AH$4:$AH$203), ""),1),IF(ISTEXT($AH$4:$AH$203), COUNTIF($AH$4:$AH$203, "&lt;"&amp;$AH$4:$AH$203), ""), 0)))</f>
        <v>#NUM!</v>
      </c>
      <c r="AJ198" s="26"/>
      <c r="AK198" s="26"/>
      <c r="AL198" s="26" t="e">
        <f>#REF!</f>
        <v>#REF!</v>
      </c>
      <c r="AM198" s="26"/>
      <c r="AN198" s="26"/>
      <c r="AO198" s="26"/>
      <c r="AP198" s="26"/>
      <c r="AQ198" s="26"/>
      <c r="AR198" s="79" t="str">
        <f>_xlfn.IFNA(VLOOKUP(AM198,Kopā!$A$4:$Q$203,8,),"")</f>
        <v/>
      </c>
      <c r="AS198" s="80" t="str">
        <f>_xlfn.IFNA(VLOOKUP(AM198,Kopā!$A$4:$Q$203,9,),"")</f>
        <v/>
      </c>
      <c r="AT198" s="79" t="str">
        <f>_xlfn.IFNA(VLOOKUP(AM198,Kopā!$A$4:$Q$203,10,),"")</f>
        <v/>
      </c>
      <c r="AU198" s="80" t="str">
        <f>_xlfn.IFNA(VLOOKUP(AM198,Kopā!$A$4:$Q$203,11,),"")</f>
        <v/>
      </c>
      <c r="AV198" s="79" t="str">
        <f>_xlfn.IFNA(VLOOKUP(AM198,Kopā!$A$4:$Q$203,12,),"")</f>
        <v/>
      </c>
      <c r="AW198" s="80" t="str">
        <f>_xlfn.IFNA(VLOOKUP(AM198,Kopā!$A$4:$Q$203,13,),"")</f>
        <v/>
      </c>
      <c r="AX198" s="79" t="str">
        <f>_xlfn.IFNA(VLOOKUP(AM198,Kopā!$A$4:$Q$203,14,),"")</f>
        <v/>
      </c>
      <c r="AY198" s="80" t="str">
        <f>_xlfn.IFNA(VLOOKUP(AM198,Kopā!$A$4:$Q$203,15,),"")</f>
        <v/>
      </c>
      <c r="AZ198" s="26"/>
      <c r="BA198" s="26"/>
      <c r="BB198" s="26"/>
      <c r="BC198" s="26"/>
      <c r="BD198" s="26"/>
      <c r="BE198" s="26" t="e">
        <f>_xlfn.RANK.EQ(BB198,$BB$4:$BB$93,)+COUNTIF($BB$4:BB198,BB198)-1</f>
        <v>#N/A</v>
      </c>
    </row>
    <row r="199" spans="1:57" x14ac:dyDescent="0.25">
      <c r="A199" s="4"/>
      <c r="B199" s="4"/>
      <c r="C199" s="4"/>
      <c r="D199" s="4"/>
      <c r="E199" s="37"/>
      <c r="F199" s="37"/>
      <c r="G199" s="37"/>
      <c r="H199" s="37"/>
      <c r="I199" s="37"/>
      <c r="J199" s="37"/>
      <c r="K199" s="37"/>
      <c r="L199" s="37"/>
      <c r="M199" s="4"/>
      <c r="N199" s="4"/>
      <c r="O199" s="36"/>
      <c r="P199" s="4"/>
      <c r="Q199" s="4"/>
      <c r="AD199" s="26">
        <v>198</v>
      </c>
      <c r="AE199" s="26"/>
      <c r="AF199" s="26" t="str">
        <f>IF(Kopā!F199=$R$3,Kopā!A199,"")</f>
        <v/>
      </c>
      <c r="AG199" s="26" t="str">
        <f>_xlfn.IFNA(VLOOKUP(AF199,Kopā!$A$4:$G$203,7,),"")</f>
        <v/>
      </c>
      <c r="AH199" s="26" t="str">
        <f t="shared" si="47"/>
        <v/>
      </c>
      <c r="AI199" s="26" t="e" cm="1">
        <f t="array" ref="AI199">IFERROR(SMALL(IF((COUNTIF($AI$3:AI198, $AH$4:$AH$203)=0)*ISNUMBER($AH$4:$AH$203), $AH$4:$AH$203, "A"), 1),INDEX($AH$4:$AH$203, MATCH(SMALL(IF(ISTEXT($AH$4:$AH$203)*(COUNTIF(AI$3:$AI198,$AH$4:$AH$203)=0), COUNTIF($AH$4:$AH$203, "&lt;"&amp;$AH$4:$AH$203), ""),1),IF(ISTEXT($AH$4:$AH$203), COUNTIF($AH$4:$AH$203, "&lt;"&amp;$AH$4:$AH$203), ""), 0)))</f>
        <v>#NUM!</v>
      </c>
      <c r="AJ199" s="26"/>
      <c r="AK199" s="26"/>
      <c r="AL199" s="26" t="e">
        <f>#REF!</f>
        <v>#REF!</v>
      </c>
      <c r="AM199" s="26"/>
      <c r="AN199" s="26"/>
      <c r="AO199" s="26"/>
      <c r="AP199" s="26"/>
      <c r="AQ199" s="26"/>
      <c r="AR199" s="79" t="str">
        <f>_xlfn.IFNA(VLOOKUP(AM199,Kopā!$A$4:$Q$203,8,),"")</f>
        <v/>
      </c>
      <c r="AS199" s="80" t="str">
        <f>_xlfn.IFNA(VLOOKUP(AM199,Kopā!$A$4:$Q$203,9,),"")</f>
        <v/>
      </c>
      <c r="AT199" s="79" t="str">
        <f>_xlfn.IFNA(VLOOKUP(AM199,Kopā!$A$4:$Q$203,10,),"")</f>
        <v/>
      </c>
      <c r="AU199" s="80" t="str">
        <f>_xlfn.IFNA(VLOOKUP(AM199,Kopā!$A$4:$Q$203,11,),"")</f>
        <v/>
      </c>
      <c r="AV199" s="79" t="str">
        <f>_xlfn.IFNA(VLOOKUP(AM199,Kopā!$A$4:$Q$203,12,),"")</f>
        <v/>
      </c>
      <c r="AW199" s="80" t="str">
        <f>_xlfn.IFNA(VLOOKUP(AM199,Kopā!$A$4:$Q$203,13,),"")</f>
        <v/>
      </c>
      <c r="AX199" s="79" t="str">
        <f>_xlfn.IFNA(VLOOKUP(AM199,Kopā!$A$4:$Q$203,14,),"")</f>
        <v/>
      </c>
      <c r="AY199" s="80" t="str">
        <f>_xlfn.IFNA(VLOOKUP(AM199,Kopā!$A$4:$Q$203,15,),"")</f>
        <v/>
      </c>
      <c r="AZ199" s="26"/>
      <c r="BA199" s="26"/>
      <c r="BB199" s="26"/>
      <c r="BC199" s="26"/>
      <c r="BD199" s="26"/>
      <c r="BE199" s="26" t="e">
        <f>_xlfn.RANK.EQ(BB199,$BB$4:$BB$93,)+COUNTIF($BB$4:BB199,BB199)-1</f>
        <v>#N/A</v>
      </c>
    </row>
    <row r="200" spans="1:57" x14ac:dyDescent="0.25">
      <c r="A200" s="4"/>
      <c r="B200" s="4"/>
      <c r="C200" s="4"/>
      <c r="D200" s="4"/>
      <c r="E200" s="37"/>
      <c r="F200" s="37"/>
      <c r="G200" s="37"/>
      <c r="H200" s="37"/>
      <c r="I200" s="37"/>
      <c r="J200" s="37"/>
      <c r="K200" s="37"/>
      <c r="L200" s="37"/>
      <c r="M200" s="4"/>
      <c r="N200" s="4"/>
      <c r="O200" s="36"/>
      <c r="P200" s="4"/>
      <c r="Q200" s="4"/>
      <c r="AD200" s="26">
        <v>199</v>
      </c>
      <c r="AE200" s="26"/>
      <c r="AF200" s="26" t="str">
        <f>IF(Kopā!F200=$R$3,Kopā!A200,"")</f>
        <v/>
      </c>
      <c r="AG200" s="26" t="str">
        <f>_xlfn.IFNA(VLOOKUP(AF200,Kopā!$A$4:$G$203,7,),"")</f>
        <v/>
      </c>
      <c r="AH200" s="26" t="str">
        <f t="shared" si="47"/>
        <v/>
      </c>
      <c r="AI200" s="26" t="e" cm="1">
        <f t="array" ref="AI200">IFERROR(SMALL(IF((COUNTIF($AI$3:AI199, $AH$4:$AH$203)=0)*ISNUMBER($AH$4:$AH$203), $AH$4:$AH$203, "A"), 1),INDEX($AH$4:$AH$203, MATCH(SMALL(IF(ISTEXT($AH$4:$AH$203)*(COUNTIF(AI$3:$AI199,$AH$4:$AH$203)=0), COUNTIF($AH$4:$AH$203, "&lt;"&amp;$AH$4:$AH$203), ""),1),IF(ISTEXT($AH$4:$AH$203), COUNTIF($AH$4:$AH$203, "&lt;"&amp;$AH$4:$AH$203), ""), 0)))</f>
        <v>#NUM!</v>
      </c>
      <c r="AJ200" s="26"/>
      <c r="AK200" s="26"/>
      <c r="AL200" s="26" t="e">
        <f>#REF!</f>
        <v>#REF!</v>
      </c>
      <c r="AM200" s="26"/>
      <c r="AN200" s="26"/>
      <c r="AO200" s="26"/>
      <c r="AP200" s="26"/>
      <c r="AQ200" s="26"/>
      <c r="AR200" s="79" t="str">
        <f>_xlfn.IFNA(VLOOKUP(AM200,Kopā!$A$4:$Q$203,8,),"")</f>
        <v/>
      </c>
      <c r="AS200" s="80" t="str">
        <f>_xlfn.IFNA(VLOOKUP(AM200,Kopā!$A$4:$Q$203,9,),"")</f>
        <v/>
      </c>
      <c r="AT200" s="79" t="str">
        <f>_xlfn.IFNA(VLOOKUP(AM200,Kopā!$A$4:$Q$203,10,),"")</f>
        <v/>
      </c>
      <c r="AU200" s="80" t="str">
        <f>_xlfn.IFNA(VLOOKUP(AM200,Kopā!$A$4:$Q$203,11,),"")</f>
        <v/>
      </c>
      <c r="AV200" s="79" t="str">
        <f>_xlfn.IFNA(VLOOKUP(AM200,Kopā!$A$4:$Q$203,12,),"")</f>
        <v/>
      </c>
      <c r="AW200" s="80" t="str">
        <f>_xlfn.IFNA(VLOOKUP(AM200,Kopā!$A$4:$Q$203,13,),"")</f>
        <v/>
      </c>
      <c r="AX200" s="79" t="str">
        <f>_xlfn.IFNA(VLOOKUP(AM200,Kopā!$A$4:$Q$203,14,),"")</f>
        <v/>
      </c>
      <c r="AY200" s="80" t="str">
        <f>_xlfn.IFNA(VLOOKUP(AM200,Kopā!$A$4:$Q$203,15,),"")</f>
        <v/>
      </c>
      <c r="AZ200" s="26"/>
      <c r="BA200" s="26"/>
      <c r="BB200" s="26"/>
      <c r="BC200" s="26"/>
      <c r="BD200" s="26"/>
      <c r="BE200" s="26" t="e">
        <f>_xlfn.RANK.EQ(BB200,$BB$4:$BB$93,)+COUNTIF($BB$4:BB200,BB200)-1</f>
        <v>#N/A</v>
      </c>
    </row>
    <row r="201" spans="1:57" x14ac:dyDescent="0.25">
      <c r="A201" s="4"/>
      <c r="B201" s="4"/>
      <c r="C201" s="4"/>
      <c r="D201" s="4"/>
      <c r="E201" s="37"/>
      <c r="F201" s="37"/>
      <c r="G201" s="37"/>
      <c r="H201" s="37"/>
      <c r="I201" s="37"/>
      <c r="J201" s="37"/>
      <c r="K201" s="37"/>
      <c r="L201" s="37"/>
      <c r="M201" s="4"/>
      <c r="N201" s="4"/>
      <c r="O201" s="36"/>
      <c r="P201" s="4"/>
      <c r="Q201" s="4"/>
      <c r="AD201" s="26">
        <v>200</v>
      </c>
      <c r="AE201" s="26"/>
      <c r="AF201" s="26" t="str">
        <f>IF(Kopā!F201=$R$3,Kopā!A201,"")</f>
        <v/>
      </c>
      <c r="AG201" s="26" t="str">
        <f>_xlfn.IFNA(VLOOKUP(AF201,Kopā!$A$4:$G$203,7,),"")</f>
        <v/>
      </c>
      <c r="AH201" s="26" t="str">
        <f t="shared" si="47"/>
        <v/>
      </c>
      <c r="AI201" s="26" t="e" cm="1">
        <f t="array" ref="AI201">IFERROR(SMALL(IF((COUNTIF($AI$3:AI200, $AH$4:$AH$203)=0)*ISNUMBER($AH$4:$AH$203), $AH$4:$AH$203, "A"), 1),INDEX($AH$4:$AH$203, MATCH(SMALL(IF(ISTEXT($AH$4:$AH$203)*(COUNTIF(AI$3:$AI200,$AH$4:$AH$203)=0), COUNTIF($AH$4:$AH$203, "&lt;"&amp;$AH$4:$AH$203), ""),1),IF(ISTEXT($AH$4:$AH$203), COUNTIF($AH$4:$AH$203, "&lt;"&amp;$AH$4:$AH$203), ""), 0)))</f>
        <v>#NUM!</v>
      </c>
      <c r="AJ201" s="26"/>
      <c r="AK201" s="26"/>
      <c r="AL201" s="26" t="e">
        <f>#REF!</f>
        <v>#REF!</v>
      </c>
      <c r="AM201" s="26"/>
      <c r="AN201" s="26"/>
      <c r="AO201" s="26"/>
      <c r="AP201" s="26"/>
      <c r="AQ201" s="26"/>
      <c r="AR201" s="79" t="str">
        <f>_xlfn.IFNA(VLOOKUP(AM201,Kopā!$A$4:$Q$203,8,),"")</f>
        <v/>
      </c>
      <c r="AS201" s="80" t="str">
        <f>_xlfn.IFNA(VLOOKUP(AM201,Kopā!$A$4:$Q$203,9,),"")</f>
        <v/>
      </c>
      <c r="AT201" s="79" t="str">
        <f>_xlfn.IFNA(VLOOKUP(AM201,Kopā!$A$4:$Q$203,10,),"")</f>
        <v/>
      </c>
      <c r="AU201" s="80" t="str">
        <f>_xlfn.IFNA(VLOOKUP(AM201,Kopā!$A$4:$Q$203,11,),"")</f>
        <v/>
      </c>
      <c r="AV201" s="79" t="str">
        <f>_xlfn.IFNA(VLOOKUP(AM201,Kopā!$A$4:$Q$203,12,),"")</f>
        <v/>
      </c>
      <c r="AW201" s="80" t="str">
        <f>_xlfn.IFNA(VLOOKUP(AM201,Kopā!$A$4:$Q$203,13,),"")</f>
        <v/>
      </c>
      <c r="AX201" s="79" t="str">
        <f>_xlfn.IFNA(VLOOKUP(AM201,Kopā!$A$4:$Q$203,14,),"")</f>
        <v/>
      </c>
      <c r="AY201" s="80" t="str">
        <f>_xlfn.IFNA(VLOOKUP(AM201,Kopā!$A$4:$Q$203,15,),"")</f>
        <v/>
      </c>
      <c r="AZ201" s="26"/>
      <c r="BA201" s="26"/>
      <c r="BB201" s="26"/>
      <c r="BC201" s="26"/>
      <c r="BD201" s="26"/>
      <c r="BE201" s="26" t="e">
        <f>_xlfn.RANK.EQ(BB201,$BB$4:$BB$93,)+COUNTIF($BB$4:BB201,BB201)-1</f>
        <v>#N/A</v>
      </c>
    </row>
    <row r="202" spans="1:57" x14ac:dyDescent="0.25">
      <c r="A202" s="4"/>
      <c r="B202" s="4"/>
      <c r="C202" s="4"/>
      <c r="D202" s="4"/>
      <c r="E202" s="37"/>
      <c r="F202" s="37"/>
      <c r="G202" s="37"/>
      <c r="H202" s="37"/>
      <c r="I202" s="37"/>
      <c r="J202" s="37"/>
      <c r="K202" s="37"/>
      <c r="L202" s="37"/>
      <c r="M202" s="4"/>
      <c r="N202" s="4"/>
      <c r="O202" s="36"/>
      <c r="P202" s="4"/>
      <c r="Q202" s="4"/>
      <c r="AD202" s="26">
        <v>201</v>
      </c>
      <c r="AE202" s="26"/>
      <c r="AF202" s="26" t="str">
        <f>IF(Kopā!F202=$R$3,Kopā!A202,"")</f>
        <v/>
      </c>
      <c r="AG202" s="26" t="str">
        <f>_xlfn.IFNA(VLOOKUP(AF202,Kopā!$A$4:$G$203,7,),"")</f>
        <v/>
      </c>
      <c r="AH202" s="26" t="str">
        <f t="shared" si="47"/>
        <v/>
      </c>
      <c r="AI202" s="26" t="e" cm="1">
        <f t="array" ref="AI202">IFERROR(SMALL(IF((COUNTIF($AI$3:AI201, $AH$4:$AH$203)=0)*ISNUMBER($AH$4:$AH$203), $AH$4:$AH$203, "A"), 1),INDEX($AH$4:$AH$203, MATCH(SMALL(IF(ISTEXT($AH$4:$AH$203)*(COUNTIF(AI$3:$AI201,$AH$4:$AH$203)=0), COUNTIF($AH$4:$AH$203, "&lt;"&amp;$AH$4:$AH$203), ""),1),IF(ISTEXT($AH$4:$AH$203), COUNTIF($AH$4:$AH$203, "&lt;"&amp;$AH$4:$AH$203), ""), 0)))</f>
        <v>#NUM!</v>
      </c>
      <c r="AJ202" s="26"/>
      <c r="AK202" s="26"/>
      <c r="AL202" s="26" t="e">
        <f>#REF!</f>
        <v>#REF!</v>
      </c>
      <c r="AM202" s="26"/>
      <c r="AN202" s="26"/>
      <c r="AO202" s="26"/>
      <c r="AP202" s="26"/>
      <c r="AQ202" s="26"/>
      <c r="AR202" s="79" t="str">
        <f>_xlfn.IFNA(VLOOKUP(AM202,Kopā!$A$4:$Q$203,8,),"")</f>
        <v/>
      </c>
      <c r="AS202" s="80" t="str">
        <f>_xlfn.IFNA(VLOOKUP(AM202,Kopā!$A$4:$Q$203,9,),"")</f>
        <v/>
      </c>
      <c r="AT202" s="79" t="str">
        <f>_xlfn.IFNA(VLOOKUP(AM202,Kopā!$A$4:$Q$203,10,),"")</f>
        <v/>
      </c>
      <c r="AU202" s="80" t="str">
        <f>_xlfn.IFNA(VLOOKUP(AM202,Kopā!$A$4:$Q$203,11,),"")</f>
        <v/>
      </c>
      <c r="AV202" s="79" t="str">
        <f>_xlfn.IFNA(VLOOKUP(AM202,Kopā!$A$4:$Q$203,12,),"")</f>
        <v/>
      </c>
      <c r="AW202" s="80" t="str">
        <f>_xlfn.IFNA(VLOOKUP(AM202,Kopā!$A$4:$Q$203,13,),"")</f>
        <v/>
      </c>
      <c r="AX202" s="79" t="str">
        <f>_xlfn.IFNA(VLOOKUP(AM202,Kopā!$A$4:$Q$203,14,),"")</f>
        <v/>
      </c>
      <c r="AY202" s="80" t="str">
        <f>_xlfn.IFNA(VLOOKUP(AM202,Kopā!$A$4:$Q$203,15,),"")</f>
        <v/>
      </c>
      <c r="AZ202" s="26"/>
      <c r="BA202" s="26"/>
      <c r="BB202" s="26"/>
      <c r="BC202" s="26"/>
      <c r="BD202" s="26"/>
      <c r="BE202" s="26" t="e">
        <f>_xlfn.RANK.EQ(BB202,$BB$4:$BB$93,)+COUNTIF($BB$4:BB202,BB202)-1</f>
        <v>#N/A</v>
      </c>
    </row>
    <row r="203" spans="1:57" x14ac:dyDescent="0.25">
      <c r="A203" s="4"/>
      <c r="B203" s="4"/>
      <c r="C203" s="4"/>
      <c r="D203" s="4"/>
      <c r="E203" s="37"/>
      <c r="F203" s="37"/>
      <c r="G203" s="37"/>
      <c r="H203" s="37"/>
      <c r="I203" s="37"/>
      <c r="J203" s="37"/>
      <c r="K203" s="37"/>
      <c r="L203" s="37"/>
      <c r="M203" s="4"/>
      <c r="N203" s="4"/>
      <c r="O203" s="36"/>
      <c r="P203" s="4"/>
      <c r="Q203" s="4"/>
      <c r="AD203" s="25">
        <v>202</v>
      </c>
      <c r="AE203" s="26"/>
      <c r="AF203" s="26" t="str">
        <f>IF(Kopā!F203=$R$3,Kopā!A203,"")</f>
        <v/>
      </c>
      <c r="AG203" s="26" t="str">
        <f>_xlfn.IFNA(VLOOKUP(AF203,Kopā!$A$4:$G$203,7,),"")</f>
        <v/>
      </c>
      <c r="AH203" s="26" t="str">
        <f t="shared" si="47"/>
        <v/>
      </c>
      <c r="AI203" s="26" t="e" cm="1">
        <f t="array" ref="AI203">IFERROR(SMALL(IF((COUNTIF($AI$3:AI202, $AH$4:$AH$203)=0)*ISNUMBER($AH$4:$AH$203), $AH$4:$AH$203, "A"), 1),INDEX($AH$4:$AH$203, MATCH(SMALL(IF(ISTEXT($AH$4:$AH$203)*(COUNTIF(AI$3:$AI202,$AH$4:$AH$203)=0), COUNTIF($AH$4:$AH$203, "&lt;"&amp;$AH$4:$AH$203), ""),1),IF(ISTEXT($AH$4:$AH$203), COUNTIF($AH$4:$AH$203, "&lt;"&amp;$AH$4:$AH$203), ""), 0)))</f>
        <v>#NUM!</v>
      </c>
      <c r="AJ203" s="26"/>
      <c r="AK203" s="26"/>
      <c r="AL203" s="26" t="e">
        <f>#REF!</f>
        <v>#REF!</v>
      </c>
      <c r="AM203" s="26"/>
      <c r="AN203" s="26"/>
      <c r="AO203" s="26"/>
      <c r="AP203" s="26"/>
      <c r="AQ203" s="26"/>
      <c r="AR203" s="79" t="str">
        <f>_xlfn.IFNA(VLOOKUP(AM203,Kopā!$A$4:$Q$203,8,),"")</f>
        <v/>
      </c>
      <c r="AS203" s="80" t="str">
        <f>_xlfn.IFNA(VLOOKUP(AM203,Kopā!$A$4:$Q$203,9,),"")</f>
        <v/>
      </c>
      <c r="AT203" s="79" t="str">
        <f>_xlfn.IFNA(VLOOKUP(AM203,Kopā!$A$4:$Q$203,10,),"")</f>
        <v/>
      </c>
      <c r="AU203" s="80" t="str">
        <f>_xlfn.IFNA(VLOOKUP(AM203,Kopā!$A$4:$Q$203,11,),"")</f>
        <v/>
      </c>
      <c r="AV203" s="79" t="str">
        <f>_xlfn.IFNA(VLOOKUP(AM203,Kopā!$A$4:$Q$203,12,),"")</f>
        <v/>
      </c>
      <c r="AW203" s="80" t="str">
        <f>_xlfn.IFNA(VLOOKUP(AM203,Kopā!$A$4:$Q$203,13,),"")</f>
        <v/>
      </c>
      <c r="AX203" s="79" t="str">
        <f>_xlfn.IFNA(VLOOKUP(AM203,Kopā!$A$4:$Q$203,14,),"")</f>
        <v/>
      </c>
      <c r="AY203" s="80" t="str">
        <f>_xlfn.IFNA(VLOOKUP(AM203,Kopā!$A$4:$Q$203,15,),"")</f>
        <v/>
      </c>
      <c r="AZ203" s="26"/>
      <c r="BA203" s="26"/>
      <c r="BB203" s="26"/>
      <c r="BC203" s="25"/>
      <c r="BD203" s="26"/>
      <c r="BE203" s="25" t="e">
        <f>_xlfn.RANK.EQ(BB203,$BB$4:$BB$93,)+COUNTIF($BB$4:BB203,BB203)-1</f>
        <v>#N/A</v>
      </c>
    </row>
  </sheetData>
  <sheetProtection sheet="1" objects="1" scenarios="1"/>
  <mergeCells count="8">
    <mergeCell ref="AV2:AW2"/>
    <mergeCell ref="AX2:AY2"/>
    <mergeCell ref="E2:F2"/>
    <mergeCell ref="G2:H2"/>
    <mergeCell ref="I2:J2"/>
    <mergeCell ref="K2:L2"/>
    <mergeCell ref="AR2:AS2"/>
    <mergeCell ref="AT2:AU2"/>
  </mergeCells>
  <dataValidations count="1">
    <dataValidation type="list" allowBlank="1" showInputMessage="1" showErrorMessage="1" sqref="R3">
      <formula1>$AE$5:$AE$6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4294967293" verticalDpi="0" r:id="rId1"/>
  <headerFooter>
    <oddHeader>&amp;L
&amp;"Times New Roman,Bold"&amp;A&amp;C&amp;"Times New Roman,Bold"Latvijas kauss grūtajā kāpšanā
 ar augšējo drošināšanu bērniem un jauniešiem</oddHeader>
    <oddFooter>&amp;L&amp;"Times New Roman,Regular"Galvenais tiesnesis:    Vladimirs Stepanovs
Sacensību sekretāre:   Inna Portnova</oddFooter>
  </headerFooter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Kopā!$S$4:$S$11</xm:f>
          </x14:formula1>
          <xm:sqref>S3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3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1" sqref="D21"/>
    </sheetView>
  </sheetViews>
  <sheetFormatPr defaultColWidth="8.85546875" defaultRowHeight="15.75" x14ac:dyDescent="0.25"/>
  <cols>
    <col min="1" max="1" width="1.140625" style="11" customWidth="1"/>
    <col min="2" max="2" width="5.28515625" style="11" customWidth="1"/>
    <col min="3" max="3" width="22.28515625" style="11" bestFit="1" customWidth="1"/>
    <col min="4" max="4" width="21.85546875" style="11" customWidth="1"/>
    <col min="5" max="5" width="3.28515625" style="12" customWidth="1"/>
    <col min="6" max="6" width="6.140625" style="12" customWidth="1"/>
    <col min="7" max="7" width="3.28515625" style="12" customWidth="1"/>
    <col min="8" max="8" width="6.140625" style="12" customWidth="1"/>
    <col min="9" max="9" width="3.28515625" style="12" customWidth="1"/>
    <col min="10" max="10" width="6.140625" style="12" customWidth="1"/>
    <col min="11" max="11" width="3.28515625" style="12" customWidth="1"/>
    <col min="12" max="12" width="6.140625" style="12" customWidth="1"/>
    <col min="13" max="14" width="10" style="11" customWidth="1"/>
    <col min="15" max="15" width="15.7109375" style="13" customWidth="1"/>
    <col min="16" max="16" width="9.28515625" style="11" customWidth="1"/>
    <col min="17" max="17" width="9.42578125" style="11" bestFit="1" customWidth="1"/>
    <col min="18" max="18" width="8.28515625" style="11" customWidth="1"/>
    <col min="19" max="19" width="8.5703125" style="11" customWidth="1"/>
    <col min="20" max="28" width="8.85546875" style="11"/>
    <col min="29" max="29" width="9.7109375" style="11" customWidth="1"/>
    <col min="30" max="30" width="9" style="11" bestFit="1" customWidth="1"/>
    <col min="31" max="31" width="8.85546875" style="11"/>
    <col min="32" max="32" width="9" style="11" bestFit="1" customWidth="1"/>
    <col min="33" max="33" width="8.85546875" style="11"/>
    <col min="34" max="35" width="9" style="11" bestFit="1" customWidth="1"/>
    <col min="36" max="37" width="8.85546875" style="11"/>
    <col min="38" max="41" width="9" style="11" bestFit="1" customWidth="1"/>
    <col min="42" max="42" width="20.28515625" style="11" bestFit="1" customWidth="1"/>
    <col min="43" max="43" width="12.7109375" style="11" bestFit="1" customWidth="1"/>
    <col min="44" max="53" width="8.85546875" style="11"/>
    <col min="54" max="55" width="9" style="11" bestFit="1" customWidth="1"/>
    <col min="56" max="56" width="8.85546875" style="11"/>
    <col min="57" max="57" width="10.140625" style="11" bestFit="1" customWidth="1"/>
    <col min="58" max="16384" width="8.85546875" style="11"/>
  </cols>
  <sheetData>
    <row r="1" spans="1:57" ht="16.5" thickBot="1" x14ac:dyDescent="0.3">
      <c r="A1" s="4"/>
      <c r="B1" s="36"/>
      <c r="C1" s="4"/>
      <c r="D1" s="4"/>
      <c r="E1" s="37"/>
      <c r="F1" s="37"/>
      <c r="G1" s="37"/>
      <c r="H1" s="37"/>
      <c r="I1" s="37"/>
      <c r="J1" s="37"/>
      <c r="K1" s="37"/>
      <c r="L1" s="37"/>
      <c r="M1" s="4"/>
      <c r="N1" s="4"/>
      <c r="O1" s="36"/>
      <c r="P1" s="4"/>
      <c r="Q1" s="4"/>
    </row>
    <row r="2" spans="1:57" ht="16.5" thickBot="1" x14ac:dyDescent="0.3">
      <c r="A2" s="4"/>
      <c r="B2" s="4"/>
      <c r="C2" s="4"/>
      <c r="D2" s="37"/>
      <c r="E2" s="140">
        <v>1</v>
      </c>
      <c r="F2" s="141"/>
      <c r="G2" s="140">
        <v>2</v>
      </c>
      <c r="H2" s="142"/>
      <c r="I2" s="140">
        <v>3</v>
      </c>
      <c r="J2" s="141"/>
      <c r="K2" s="140">
        <v>4</v>
      </c>
      <c r="L2" s="141"/>
      <c r="M2" s="4"/>
      <c r="N2" s="4"/>
      <c r="O2" s="36"/>
      <c r="P2" s="4"/>
      <c r="Q2" s="4"/>
      <c r="R2" s="14" t="s">
        <v>117</v>
      </c>
      <c r="S2" s="15" t="s">
        <v>4</v>
      </c>
      <c r="AD2" s="25"/>
      <c r="AE2" s="26"/>
      <c r="AF2" s="26"/>
      <c r="AG2" s="26"/>
      <c r="AH2" s="26"/>
      <c r="AI2" s="26"/>
      <c r="AJ2" s="26"/>
      <c r="AK2" s="25"/>
      <c r="AL2" s="26"/>
      <c r="AM2" s="26"/>
      <c r="AN2" s="26"/>
      <c r="AO2" s="26"/>
      <c r="AP2" s="26"/>
      <c r="AQ2" s="67"/>
      <c r="AR2" s="139">
        <v>1</v>
      </c>
      <c r="AS2" s="139"/>
      <c r="AT2" s="139">
        <v>2</v>
      </c>
      <c r="AU2" s="139"/>
      <c r="AV2" s="139">
        <v>3</v>
      </c>
      <c r="AW2" s="139"/>
      <c r="AX2" s="139">
        <v>4</v>
      </c>
      <c r="AY2" s="139"/>
      <c r="AZ2" s="26"/>
      <c r="BA2" s="26"/>
      <c r="BB2" s="76"/>
      <c r="BC2" s="26"/>
      <c r="BD2" s="26"/>
      <c r="BE2" s="25"/>
    </row>
    <row r="3" spans="1:57" ht="33" thickTop="1" thickBot="1" x14ac:dyDescent="0.3">
      <c r="A3" s="4"/>
      <c r="B3" s="5" t="s">
        <v>0</v>
      </c>
      <c r="C3" s="2" t="s">
        <v>1</v>
      </c>
      <c r="D3" s="6" t="s">
        <v>2</v>
      </c>
      <c r="E3" s="5" t="s">
        <v>120</v>
      </c>
      <c r="F3" s="6" t="s">
        <v>121</v>
      </c>
      <c r="G3" s="1" t="s">
        <v>120</v>
      </c>
      <c r="H3" s="3" t="s">
        <v>121</v>
      </c>
      <c r="I3" s="5" t="s">
        <v>120</v>
      </c>
      <c r="J3" s="6" t="s">
        <v>121</v>
      </c>
      <c r="K3" s="5" t="s">
        <v>120</v>
      </c>
      <c r="L3" s="3" t="s">
        <v>121</v>
      </c>
      <c r="M3" s="9" t="s">
        <v>119</v>
      </c>
      <c r="N3" s="7" t="s">
        <v>118</v>
      </c>
      <c r="O3" s="10" t="s">
        <v>115</v>
      </c>
      <c r="P3" s="8" t="s">
        <v>116</v>
      </c>
      <c r="Q3" s="4"/>
      <c r="R3" s="63" t="s">
        <v>123</v>
      </c>
      <c r="S3" s="64" t="s">
        <v>111</v>
      </c>
      <c r="AD3" s="26"/>
      <c r="AE3" s="27"/>
      <c r="AF3" s="26"/>
      <c r="AG3" s="26"/>
      <c r="AH3" s="26"/>
      <c r="AI3" s="67"/>
      <c r="AJ3" s="26"/>
      <c r="AK3" s="26"/>
      <c r="AL3" s="67" t="s">
        <v>145</v>
      </c>
      <c r="AM3" s="26"/>
      <c r="AN3" s="26"/>
      <c r="AO3" s="27" t="s">
        <v>0</v>
      </c>
      <c r="AP3" s="27" t="s">
        <v>1</v>
      </c>
      <c r="AQ3" s="27" t="s">
        <v>2</v>
      </c>
      <c r="AR3" s="27" t="s">
        <v>120</v>
      </c>
      <c r="AS3" s="27" t="s">
        <v>121</v>
      </c>
      <c r="AT3" s="27" t="s">
        <v>120</v>
      </c>
      <c r="AU3" s="27" t="s">
        <v>121</v>
      </c>
      <c r="AV3" s="27" t="s">
        <v>120</v>
      </c>
      <c r="AW3" s="27" t="s">
        <v>121</v>
      </c>
      <c r="AX3" s="27" t="s">
        <v>120</v>
      </c>
      <c r="AY3" s="27" t="s">
        <v>121</v>
      </c>
      <c r="AZ3" s="77" t="s">
        <v>119</v>
      </c>
      <c r="BA3" s="78" t="s">
        <v>118</v>
      </c>
      <c r="BB3" s="67" t="s">
        <v>124</v>
      </c>
      <c r="BC3" s="67" t="s">
        <v>125</v>
      </c>
      <c r="BD3" s="27" t="s">
        <v>115</v>
      </c>
      <c r="BE3" s="78" t="s">
        <v>146</v>
      </c>
    </row>
    <row r="4" spans="1:57" ht="15.6" customHeight="1" x14ac:dyDescent="0.25">
      <c r="A4" s="26">
        <v>1</v>
      </c>
      <c r="B4" s="59">
        <f>IF(C4=$C$2,"",A4)</f>
        <v>1</v>
      </c>
      <c r="C4" s="101" t="str">
        <f t="shared" ref="C4:C67" si="0">_xlfn.IFNA(VLOOKUP(O4,$AL$4:$BA$93,5,0),"")</f>
        <v>Vladimirs Pētersons</v>
      </c>
      <c r="D4" s="28" t="str">
        <f>_xlfn.IFNA(VLOOKUP(O4,$AL$4:$BA$93,6,0),"")</f>
        <v>BJC "Laimīte"</v>
      </c>
      <c r="E4" s="60">
        <f>_xlfn.IFNA(VLOOKUP(O4,$AL$4:$BA$93,7,0),"")</f>
        <v>10</v>
      </c>
      <c r="F4" s="61">
        <f>_xlfn.IFNA(VLOOKUP(O4,$AL$4:$BA$93,8,0),"")</f>
        <v>6.8287037037037025E-4</v>
      </c>
      <c r="G4" s="62">
        <f>_xlfn.IFNA(VLOOKUP(O4,$AL$4:$BA$93,9,0),"")</f>
        <v>10</v>
      </c>
      <c r="H4" s="61">
        <f>_xlfn.IFNA(VLOOKUP(O4,$AL$4:$BA$93,10,0),"")</f>
        <v>6.8287037037037025E-4</v>
      </c>
      <c r="I4" s="60">
        <f>_xlfn.IFNA(VLOOKUP(O4,$AL$4:$BA$93,11,0),"")</f>
        <v>10</v>
      </c>
      <c r="J4" s="61">
        <f>_xlfn.IFNA(VLOOKUP(O4,$AL$4:$BA$93,12,0),"")</f>
        <v>7.0949074074074068E-4</v>
      </c>
      <c r="K4" s="60">
        <f>_xlfn.IFNA(VLOOKUP(O4,$AL$4:$BA$93,13,0),"")</f>
        <v>10</v>
      </c>
      <c r="L4" s="61">
        <f>_xlfn.IFNA(VLOOKUP(O4,$AL$4:$BA$93,14,0),"")</f>
        <v>1.1342592592592591E-3</v>
      </c>
      <c r="M4" s="72">
        <f>IFERROR(IF((E4+G4+I4+K4)=VLOOKUP(O4,$AL$4:$BA$93,15,0),VLOOKUP(O4,$AL$4:$BA$93,15,0),""),"")</f>
        <v>40</v>
      </c>
      <c r="N4" s="73">
        <f>_xlfn.IFNA(VLOOKUP(O4,$AL$4:$BA$93,16,0),"")</f>
        <v>3.2094907407407402E-3</v>
      </c>
      <c r="O4" s="24">
        <f>IF(AP4=$AP$2,"",A4)</f>
        <v>1</v>
      </c>
      <c r="P4" s="16"/>
      <c r="Q4" s="74"/>
      <c r="AD4" s="26">
        <v>3</v>
      </c>
      <c r="AE4" s="26"/>
      <c r="AF4" s="26">
        <f>IF(Kopā!F4=$R$3,Kopā!A4,"")</f>
        <v>1</v>
      </c>
      <c r="AG4" s="26" t="str">
        <f>_xlfn.IFNA(VLOOKUP(AF4,Kopā!$A$4:$G$203,7,),"")</f>
        <v>E</v>
      </c>
      <c r="AH4" s="26" t="str">
        <f t="shared" ref="AH4:AH35" si="1">IF(AG4=$S$3,AF4,"")</f>
        <v/>
      </c>
      <c r="AI4" s="26" cm="1">
        <f t="array" ref="AI4">IFERROR(SMALL(IF((COUNTIF($AI$3:AI3, $AH$4:$AH$203)=0)*ISNUMBER($AH$4:$AH$203), $AH$4:$AH$203, "A"), 1),INDEX($AH$4:$AH$203, MATCH(SMALL(IF(ISTEXT($AH$4:$AH$203)*(COUNTIF(AI3:$AI$3,$AH$4:$AH$203)=0), COUNTIF($AH$4:$AH$203, "&lt;"&amp;$AH$4:$AH$203), ""),1),IF(ISTEXT($AH$4:$AH$203), COUNTIF($AH$4:$AH$203, "&lt;"&amp;$AH$4:$AH$203), ""), 0)))</f>
        <v>66</v>
      </c>
      <c r="AJ4" s="26"/>
      <c r="AK4" s="26"/>
      <c r="AL4" s="26">
        <f>BD4</f>
        <v>3</v>
      </c>
      <c r="AM4" s="26">
        <f>IFERROR(AI4,"")</f>
        <v>66</v>
      </c>
      <c r="AN4" s="26">
        <v>1</v>
      </c>
      <c r="AO4" s="67">
        <f>IF(AP4=$C$2,"",AN4)</f>
        <v>1</v>
      </c>
      <c r="AP4" s="26" t="str">
        <f>_xlfn.IFNA(VLOOKUP(AM4,Kopā!$A$4:$Q$203,2,),"")</f>
        <v>Adrians Vīksna</v>
      </c>
      <c r="AQ4" s="68" t="str">
        <f>_xlfn.IFNA(VLOOKUP(AM4,Kopā!$A$4:$Q$203,3,),"")</f>
        <v>-</v>
      </c>
      <c r="AR4" s="79">
        <f>_xlfn.IFNA(VLOOKUP(AM4,Kopā!$A$4:$Q$203,8,),"")</f>
        <v>10</v>
      </c>
      <c r="AS4" s="80">
        <f>_xlfn.IFNA(VLOOKUP(AM4,Kopā!$A$4:$Q$203,9,),"")</f>
        <v>5.7870370370370378E-4</v>
      </c>
      <c r="AT4" s="79">
        <f>_xlfn.IFNA(VLOOKUP(AM4,Kopā!$A$4:$Q$203,10,),"")</f>
        <v>10</v>
      </c>
      <c r="AU4" s="80">
        <f>_xlfn.IFNA(VLOOKUP(AM4,Kopā!$A$4:$Q$203,11,),"")</f>
        <v>8.6805555555555551E-4</v>
      </c>
      <c r="AV4" s="79">
        <f>_xlfn.IFNA(VLOOKUP(AM4,Kopā!$A$4:$Q$203,12,),"")</f>
        <v>10</v>
      </c>
      <c r="AW4" s="80">
        <f>_xlfn.IFNA(VLOOKUP(AM4,Kopā!$A$4:$Q$203,13,),"")</f>
        <v>1.3784722222222221E-3</v>
      </c>
      <c r="AX4" s="79">
        <f>_xlfn.IFNA(VLOOKUP(AM4,Kopā!$A$4:$Q$203,14,),"")</f>
        <v>2</v>
      </c>
      <c r="AY4" s="80">
        <f>_xlfn.IFNA(VLOOKUP(AM4,Kopā!$A$4:$Q$203,15,),"")</f>
        <v>5.0925925925925921E-4</v>
      </c>
      <c r="AZ4" s="81">
        <f>_xlfn.IFNA(VLOOKUP(AM4,Kopā!$A$4:$Q$203,16,),"")</f>
        <v>32</v>
      </c>
      <c r="BA4" s="80">
        <f>_xlfn.IFNA(VLOOKUP(AM4,Kopā!$A$4:$Q$203,17,),"")</f>
        <v>3.3344907407407407E-3</v>
      </c>
      <c r="BB4" s="26">
        <f>IFERROR(_xlfn.RANK.EQ(AZ4,$AZ$4:$AZ$93,1),"")</f>
        <v>7</v>
      </c>
      <c r="BC4" s="26">
        <f>IFERROR(_xlfn.RANK.EQ(BA4,$BA$4:$BA$93),"")</f>
        <v>5</v>
      </c>
      <c r="BD4" s="69">
        <f>IFERROR(IF(BA4=AZ4,BE4,_xlfn.RANK.EQ($BB4,$BB$4:$BB$93)+COUNTIFS($BB$4:$BB$93,$BB4,$BC$4:$BC$93,"&gt;"&amp;$BC4)),"")</f>
        <v>3</v>
      </c>
      <c r="BE4" s="26">
        <f>_xlfn.RANK.EQ(BB4,$BB$4:$BB$93,)+COUNTIF($BB$4:BB4,BB4)-1</f>
        <v>3</v>
      </c>
    </row>
    <row r="5" spans="1:57" x14ac:dyDescent="0.25">
      <c r="A5" s="26">
        <v>2</v>
      </c>
      <c r="B5" s="82">
        <f t="shared" ref="B5:B68" si="2">IF(C5=$C$2,"",A5)</f>
        <v>2</v>
      </c>
      <c r="C5" s="102" t="str">
        <f t="shared" si="0"/>
        <v>Toms Rozenblats</v>
      </c>
      <c r="D5" s="83" t="str">
        <f t="shared" ref="D5:D6" si="3">_xlfn.IFNA(VLOOKUP(O5,$AL$4:$BA$93,6,0),"")</f>
        <v>BJC "Laimīte"</v>
      </c>
      <c r="E5" s="84">
        <f t="shared" ref="E5:E68" si="4">_xlfn.IFNA(VLOOKUP(O5,$AL$4:$BA$93,7,0),"")</f>
        <v>10</v>
      </c>
      <c r="F5" s="85">
        <f t="shared" ref="F5:F68" si="5">_xlfn.IFNA(VLOOKUP(O5,$AL$4:$BA$93,8,0),"")</f>
        <v>6.134259259259259E-4</v>
      </c>
      <c r="G5" s="86">
        <f t="shared" ref="G5:G68" si="6">_xlfn.IFNA(VLOOKUP(O5,$AL$4:$BA$93,9,0),"")</f>
        <v>10</v>
      </c>
      <c r="H5" s="85">
        <f t="shared" ref="H5:H68" si="7">_xlfn.IFNA(VLOOKUP(O5,$AL$4:$BA$93,10,0),"")</f>
        <v>6.9444444444444447E-4</v>
      </c>
      <c r="I5" s="84">
        <f t="shared" ref="I5:I68" si="8">_xlfn.IFNA(VLOOKUP(O5,$AL$4:$BA$93,11,0),"")</f>
        <v>8</v>
      </c>
      <c r="J5" s="85">
        <f t="shared" ref="J5:J68" si="9">_xlfn.IFNA(VLOOKUP(O5,$AL$4:$BA$93,12,0),"")</f>
        <v>1.1342592592592591E-3</v>
      </c>
      <c r="K5" s="84">
        <f t="shared" ref="K5:K68" si="10">_xlfn.IFNA(VLOOKUP(O5,$AL$4:$BA$93,13,0),"")</f>
        <v>7</v>
      </c>
      <c r="L5" s="85">
        <f t="shared" ref="L5:L68" si="11">_xlfn.IFNA(VLOOKUP(O5,$AL$4:$BA$93,14,0),"")</f>
        <v>1.3541666666666667E-3</v>
      </c>
      <c r="M5" s="87">
        <f t="shared" ref="M5:M68" si="12">IFERROR(IF((E5+G5+I5+K5)=VLOOKUP(O5,$AL$4:$BA$93,15,0),VLOOKUP(O5,$AL$4:$BA$93,15,0),""),"")</f>
        <v>35</v>
      </c>
      <c r="N5" s="88">
        <f t="shared" ref="N5:N68" si="13">_xlfn.IFNA(VLOOKUP(O5,$AL$4:$BA$93,16,0),"")</f>
        <v>3.7962962962962959E-3</v>
      </c>
      <c r="O5" s="89">
        <f t="shared" ref="O5:O68" si="14">IF(AP5=$AP$2,"",A5)</f>
        <v>2</v>
      </c>
      <c r="P5" s="90"/>
      <c r="Q5" s="74"/>
      <c r="AD5" s="26">
        <v>4</v>
      </c>
      <c r="AE5" s="26" t="s">
        <v>123</v>
      </c>
      <c r="AF5" s="26" t="str">
        <f>IF(Kopā!F5=$R$3,Kopā!A5,"")</f>
        <v/>
      </c>
      <c r="AG5" s="26" t="str">
        <f>_xlfn.IFNA(VLOOKUP(AF5,Kopā!$A$4:$G$203,7,),"")</f>
        <v/>
      </c>
      <c r="AH5" s="26" t="str">
        <f t="shared" si="1"/>
        <v/>
      </c>
      <c r="AI5" s="26" cm="1">
        <f t="array" ref="AI5">IFERROR(SMALL(IF((COUNTIF($AI$3:AI4, $AH$4:$AH$203)=0)*ISNUMBER($AH$4:$AH$203), $AH$4:$AH$203, "A"), 1),INDEX($AH$4:$AH$203, MATCH(SMALL(IF(ISTEXT($AH$4:$AH$203)*(COUNTIF(AI$3:$AI4,$AH$4:$AH$203)=0), COUNTIF($AH$4:$AH$203, "&lt;"&amp;$AH$4:$AH$203), ""),1),IF(ISTEXT($AH$4:$AH$203), COUNTIF($AH$4:$AH$203, "&lt;"&amp;$AH$4:$AH$203), ""), 0)))</f>
        <v>75</v>
      </c>
      <c r="AJ5" s="26"/>
      <c r="AK5" s="26"/>
      <c r="AL5" s="26">
        <f t="shared" ref="AL5:AL68" si="15">BD5</f>
        <v>6</v>
      </c>
      <c r="AM5" s="26">
        <f t="shared" ref="AM5:AM68" si="16">IFERROR(AI5,"")</f>
        <v>75</v>
      </c>
      <c r="AN5" s="26">
        <v>2</v>
      </c>
      <c r="AO5" s="67">
        <f t="shared" ref="AO5:AO68" si="17">IF(AP5=$C$2,"",AN5)</f>
        <v>2</v>
      </c>
      <c r="AP5" s="26" t="str">
        <f>_xlfn.IFNA(VLOOKUP(AM5,Kopā!$A$4:$Q$203,2,),"")</f>
        <v>Dāvids Vītols</v>
      </c>
      <c r="AQ5" s="68" t="str">
        <f>_xlfn.IFNA(VLOOKUP(AM5,Kopā!$A$4:$Q$203,3,),"")</f>
        <v>BJC Daugmale</v>
      </c>
      <c r="AR5" s="79">
        <f>_xlfn.IFNA(VLOOKUP(AM5,Kopā!$A$4:$Q$203,8,),"")</f>
        <v>2</v>
      </c>
      <c r="AS5" s="80">
        <f>_xlfn.IFNA(VLOOKUP(AM5,Kopā!$A$4:$Q$203,9,),"")</f>
        <v>5.0925925925925921E-4</v>
      </c>
      <c r="AT5" s="79">
        <f>_xlfn.IFNA(VLOOKUP(AM5,Kopā!$A$4:$Q$203,10,),"")</f>
        <v>9</v>
      </c>
      <c r="AU5" s="80">
        <f>_xlfn.IFNA(VLOOKUP(AM5,Kopā!$A$4:$Q$203,11,),"")</f>
        <v>1.4004629629629629E-3</v>
      </c>
      <c r="AV5" s="79">
        <f>_xlfn.IFNA(VLOOKUP(AM5,Kopā!$A$4:$Q$203,12,),"")</f>
        <v>2</v>
      </c>
      <c r="AW5" s="80">
        <f>_xlfn.IFNA(VLOOKUP(AM5,Kopā!$A$4:$Q$203,13,),"")</f>
        <v>7.8703703703703705E-4</v>
      </c>
      <c r="AX5" s="79">
        <f>_xlfn.IFNA(VLOOKUP(AM5,Kopā!$A$4:$Q$203,14,),"")</f>
        <v>0</v>
      </c>
      <c r="AY5" s="80">
        <f>_xlfn.IFNA(VLOOKUP(AM5,Kopā!$A$4:$Q$203,15,),"")</f>
        <v>0</v>
      </c>
      <c r="AZ5" s="81">
        <f>_xlfn.IFNA(VLOOKUP(AM5,Kopā!$A$4:$Q$203,16,),"")</f>
        <v>13</v>
      </c>
      <c r="BA5" s="80">
        <f>_xlfn.IFNA(VLOOKUP(AM5,Kopā!$A$4:$Q$203,17,),"")</f>
        <v>2.696759259259259E-3</v>
      </c>
      <c r="BB5" s="26">
        <f t="shared" ref="BB5:BB68" si="18">IFERROR(_xlfn.RANK.EQ(AZ5,$AZ$4:$AZ$93,1),"")</f>
        <v>3</v>
      </c>
      <c r="BC5" s="26">
        <f t="shared" ref="BC5:BC68" si="19">IFERROR(_xlfn.RANK.EQ(BA5,$BA$4:$BA$93),"")</f>
        <v>8</v>
      </c>
      <c r="BD5" s="69">
        <f t="shared" ref="BD5:BD68" si="20">IFERROR(IF(BA5=AZ5,BE5,_xlfn.RANK.EQ($BB5,$BB$4:$BB$93)+COUNTIFS($BB$4:$BB$93,$BB5,$BC$4:$BC$93,"&gt;"&amp;$BC5)),"")</f>
        <v>6</v>
      </c>
      <c r="BE5" s="26">
        <f>_xlfn.RANK.EQ(BB5,$BB$4:$BB$93,)+COUNTIF($BB$4:BB5,BB5)-1</f>
        <v>6</v>
      </c>
    </row>
    <row r="6" spans="1:57" x14ac:dyDescent="0.25">
      <c r="A6" s="26">
        <v>3</v>
      </c>
      <c r="B6" s="17">
        <f t="shared" si="2"/>
        <v>3</v>
      </c>
      <c r="C6" s="101" t="str">
        <f t="shared" si="0"/>
        <v>Adrians Vīksna</v>
      </c>
      <c r="D6" s="28" t="str">
        <f t="shared" si="3"/>
        <v>-</v>
      </c>
      <c r="E6" s="60">
        <f t="shared" si="4"/>
        <v>10</v>
      </c>
      <c r="F6" s="61">
        <f t="shared" si="5"/>
        <v>5.7870370370370378E-4</v>
      </c>
      <c r="G6" s="62">
        <f t="shared" si="6"/>
        <v>10</v>
      </c>
      <c r="H6" s="61">
        <f t="shared" si="7"/>
        <v>8.6805555555555551E-4</v>
      </c>
      <c r="I6" s="60">
        <f t="shared" si="8"/>
        <v>10</v>
      </c>
      <c r="J6" s="61">
        <f t="shared" si="9"/>
        <v>1.3784722222222221E-3</v>
      </c>
      <c r="K6" s="60">
        <f t="shared" si="10"/>
        <v>2</v>
      </c>
      <c r="L6" s="61">
        <f t="shared" si="11"/>
        <v>5.0925925925925921E-4</v>
      </c>
      <c r="M6" s="72">
        <f t="shared" si="12"/>
        <v>32</v>
      </c>
      <c r="N6" s="73">
        <f t="shared" si="13"/>
        <v>3.3344907407407407E-3</v>
      </c>
      <c r="O6" s="24">
        <f t="shared" si="14"/>
        <v>3</v>
      </c>
      <c r="P6" s="18"/>
      <c r="Q6" s="74"/>
      <c r="AD6" s="26">
        <v>5</v>
      </c>
      <c r="AE6" s="26" t="s">
        <v>122</v>
      </c>
      <c r="AF6" s="26">
        <f>IF(Kopā!F6=$R$3,Kopā!A6,"")</f>
        <v>3</v>
      </c>
      <c r="AG6" s="26" t="str">
        <f>_xlfn.IFNA(VLOOKUP(AF6,Kopā!$A$4:$G$203,7,),"")</f>
        <v>E</v>
      </c>
      <c r="AH6" s="26" t="str">
        <f t="shared" si="1"/>
        <v/>
      </c>
      <c r="AI6" s="26" cm="1">
        <f t="array" ref="AI6">IFERROR(SMALL(IF((COUNTIF($AI$3:AI5, $AH$4:$AH$203)=0)*ISNUMBER($AH$4:$AH$203), $AH$4:$AH$203, "A"), 1),INDEX($AH$4:$AH$203, MATCH(SMALL(IF(ISTEXT($AH$4:$AH$203)*(COUNTIF(AI$3:$AI5,$AH$4:$AH$203)=0), COUNTIF($AH$4:$AH$203, "&lt;"&amp;$AH$4:$AH$203), ""),1),IF(ISTEXT($AH$4:$AH$203), COUNTIF($AH$4:$AH$203, "&lt;"&amp;$AH$4:$AH$203), ""), 0)))</f>
        <v>84</v>
      </c>
      <c r="AJ6" s="26"/>
      <c r="AK6" s="26"/>
      <c r="AL6" s="26">
        <f t="shared" si="15"/>
        <v>5</v>
      </c>
      <c r="AM6" s="26">
        <f t="shared" si="16"/>
        <v>84</v>
      </c>
      <c r="AN6" s="26">
        <v>3</v>
      </c>
      <c r="AO6" s="67">
        <f t="shared" si="17"/>
        <v>3</v>
      </c>
      <c r="AP6" s="26" t="str">
        <f>_xlfn.IFNA(VLOOKUP(AM6,Kopā!$A$4:$Q$203,2,),"")</f>
        <v>Mihails Kisels</v>
      </c>
      <c r="AQ6" s="68" t="str">
        <f>_xlfn.IFNA(VLOOKUP(AM6,Kopā!$A$4:$Q$203,3,),"")</f>
        <v>Traverss</v>
      </c>
      <c r="AR6" s="79">
        <f>_xlfn.IFNA(VLOOKUP(AM6,Kopā!$A$4:$Q$203,8,),"")</f>
        <v>6</v>
      </c>
      <c r="AS6" s="80">
        <f>_xlfn.IFNA(VLOOKUP(AM6,Kopā!$A$4:$Q$203,9,),"")</f>
        <v>2.7546296296296294E-3</v>
      </c>
      <c r="AT6" s="79">
        <f>_xlfn.IFNA(VLOOKUP(AM6,Kopā!$A$4:$Q$203,10,),"")</f>
        <v>0</v>
      </c>
      <c r="AU6" s="80">
        <f>_xlfn.IFNA(VLOOKUP(AM6,Kopā!$A$4:$Q$203,11,),"")</f>
        <v>0</v>
      </c>
      <c r="AV6" s="79">
        <f>_xlfn.IFNA(VLOOKUP(AM6,Kopā!$A$4:$Q$203,12,),"")</f>
        <v>8</v>
      </c>
      <c r="AW6" s="80">
        <f>_xlfn.IFNA(VLOOKUP(AM6,Kopā!$A$4:$Q$203,13,),"")</f>
        <v>1.9328703703703704E-3</v>
      </c>
      <c r="AX6" s="79">
        <f>_xlfn.IFNA(VLOOKUP(AM6,Kopā!$A$4:$Q$203,14,),"")</f>
        <v>0</v>
      </c>
      <c r="AY6" s="80">
        <f>_xlfn.IFNA(VLOOKUP(AM6,Kopā!$A$4:$Q$203,15,),"")</f>
        <v>4.6296296296296294E-5</v>
      </c>
      <c r="AZ6" s="81">
        <f>_xlfn.IFNA(VLOOKUP(AM6,Kopā!$A$4:$Q$203,16,),"")</f>
        <v>14</v>
      </c>
      <c r="BA6" s="80">
        <f>_xlfn.IFNA(VLOOKUP(AM6,Kopā!$A$4:$Q$203,17,),"")</f>
        <v>4.7337962962962958E-3</v>
      </c>
      <c r="BB6" s="26">
        <f t="shared" si="18"/>
        <v>5</v>
      </c>
      <c r="BC6" s="26">
        <f t="shared" si="19"/>
        <v>2</v>
      </c>
      <c r="BD6" s="69">
        <f t="shared" si="20"/>
        <v>5</v>
      </c>
      <c r="BE6" s="26">
        <f>_xlfn.RANK.EQ(BB6,$BB$4:$BB$93,)+COUNTIF($BB$4:BB6,BB6)-1</f>
        <v>4</v>
      </c>
    </row>
    <row r="7" spans="1:57" x14ac:dyDescent="0.25">
      <c r="A7" s="26">
        <v>4</v>
      </c>
      <c r="B7" s="82">
        <f t="shared" si="2"/>
        <v>4</v>
      </c>
      <c r="C7" s="102" t="str">
        <f t="shared" si="0"/>
        <v>Yaroslav Bublii</v>
      </c>
      <c r="D7" s="83" t="str">
        <f>_xlfn.IFNA(VLOOKUP(O7,$AL$4:$BA$93,6,0),"")</f>
        <v>Falkors</v>
      </c>
      <c r="E7" s="84">
        <f t="shared" si="4"/>
        <v>6</v>
      </c>
      <c r="F7" s="85">
        <f t="shared" si="5"/>
        <v>1.689814814814815E-3</v>
      </c>
      <c r="G7" s="86">
        <f t="shared" si="6"/>
        <v>8</v>
      </c>
      <c r="H7" s="85">
        <f t="shared" si="7"/>
        <v>1.9444444444444442E-3</v>
      </c>
      <c r="I7" s="84">
        <f t="shared" si="8"/>
        <v>0</v>
      </c>
      <c r="J7" s="85">
        <f t="shared" si="9"/>
        <v>0</v>
      </c>
      <c r="K7" s="84">
        <f t="shared" si="10"/>
        <v>0</v>
      </c>
      <c r="L7" s="85">
        <f t="shared" si="11"/>
        <v>0</v>
      </c>
      <c r="M7" s="87">
        <f t="shared" si="12"/>
        <v>14</v>
      </c>
      <c r="N7" s="88">
        <f t="shared" si="13"/>
        <v>3.634259259259259E-3</v>
      </c>
      <c r="O7" s="89">
        <f t="shared" si="14"/>
        <v>4</v>
      </c>
      <c r="P7" s="90"/>
      <c r="Q7" s="74"/>
      <c r="AD7" s="26">
        <v>6</v>
      </c>
      <c r="AE7" s="26"/>
      <c r="AF7" s="26" t="str">
        <f>IF(Kopā!F7=$R$3,Kopā!A7,"")</f>
        <v/>
      </c>
      <c r="AG7" s="26" t="str">
        <f>_xlfn.IFNA(VLOOKUP(AF7,Kopā!$A$4:$G$203,7,),"")</f>
        <v/>
      </c>
      <c r="AH7" s="26" t="str">
        <f t="shared" si="1"/>
        <v/>
      </c>
      <c r="AI7" s="26" cm="1">
        <f t="array" ref="AI7">IFERROR(SMALL(IF((COUNTIF($AI$3:AI6, $AH$4:$AH$203)=0)*ISNUMBER($AH$4:$AH$203), $AH$4:$AH$203, "A"), 1),INDEX($AH$4:$AH$203, MATCH(SMALL(IF(ISTEXT($AH$4:$AH$203)*(COUNTIF(AI$3:$AI6,$AH$4:$AH$203)=0), COUNTIF($AH$4:$AH$203, "&lt;"&amp;$AH$4:$AH$203), ""),1),IF(ISTEXT($AH$4:$AH$203), COUNTIF($AH$4:$AH$203, "&lt;"&amp;$AH$4:$AH$203), ""), 0)))</f>
        <v>86</v>
      </c>
      <c r="AJ7" s="26"/>
      <c r="AK7" s="26"/>
      <c r="AL7" s="26">
        <f t="shared" si="15"/>
        <v>7</v>
      </c>
      <c r="AM7" s="26">
        <f t="shared" si="16"/>
        <v>86</v>
      </c>
      <c r="AN7" s="26">
        <v>4</v>
      </c>
      <c r="AO7" s="67">
        <f t="shared" si="17"/>
        <v>4</v>
      </c>
      <c r="AP7" s="26" t="str">
        <f>_xlfn.IFNA(VLOOKUP(AM7,Kopā!$A$4:$Q$203,2,),"")</f>
        <v>Pēteris Barlo</v>
      </c>
      <c r="AQ7" s="68" t="str">
        <f>_xlfn.IFNA(VLOOKUP(AM7,Kopā!$A$4:$Q$203,3,),"")</f>
        <v>Virsotne</v>
      </c>
      <c r="AR7" s="79">
        <f>_xlfn.IFNA(VLOOKUP(AM7,Kopā!$A$4:$Q$203,8,),"")</f>
        <v>6</v>
      </c>
      <c r="AS7" s="80">
        <f>_xlfn.IFNA(VLOOKUP(AM7,Kopā!$A$4:$Q$203,9,),"")</f>
        <v>2.7546296296296294E-3</v>
      </c>
      <c r="AT7" s="79">
        <f>_xlfn.IFNA(VLOOKUP(AM7,Kopā!$A$4:$Q$203,10,),"")</f>
        <v>6</v>
      </c>
      <c r="AU7" s="80">
        <f>_xlfn.IFNA(VLOOKUP(AM7,Kopā!$A$4:$Q$203,11,),"")</f>
        <v>1.8865740740740742E-3</v>
      </c>
      <c r="AV7" s="79">
        <f>_xlfn.IFNA(VLOOKUP(AM7,Kopā!$A$4:$Q$203,12,),"")</f>
        <v>0</v>
      </c>
      <c r="AW7" s="80">
        <f>_xlfn.IFNA(VLOOKUP(AM7,Kopā!$A$4:$Q$203,13,),"")</f>
        <v>0</v>
      </c>
      <c r="AX7" s="79">
        <f>_xlfn.IFNA(VLOOKUP(AM7,Kopā!$A$4:$Q$203,14,),"")</f>
        <v>1</v>
      </c>
      <c r="AY7" s="80">
        <f>_xlfn.IFNA(VLOOKUP(AM7,Kopā!$A$4:$Q$203,15,),"")</f>
        <v>4.7453703703703704E-4</v>
      </c>
      <c r="AZ7" s="81">
        <f>_xlfn.IFNA(VLOOKUP(AM7,Kopā!$A$4:$Q$203,16,),"")</f>
        <v>13</v>
      </c>
      <c r="BA7" s="80">
        <f>_xlfn.IFNA(VLOOKUP(AM7,Kopā!$A$4:$Q$203,17,),"")</f>
        <v>5.115740740740741E-3</v>
      </c>
      <c r="BB7" s="26">
        <f t="shared" si="18"/>
        <v>3</v>
      </c>
      <c r="BC7" s="26">
        <f t="shared" si="19"/>
        <v>1</v>
      </c>
      <c r="BD7" s="69">
        <f t="shared" si="20"/>
        <v>7</v>
      </c>
      <c r="BE7" s="26">
        <f>_xlfn.RANK.EQ(BB7,$BB$4:$BB$93,)+COUNTIF($BB$4:BB7,BB7)-1</f>
        <v>7</v>
      </c>
    </row>
    <row r="8" spans="1:57" x14ac:dyDescent="0.25">
      <c r="A8" s="26">
        <v>5</v>
      </c>
      <c r="B8" s="17">
        <f t="shared" si="2"/>
        <v>5</v>
      </c>
      <c r="C8" s="101" t="str">
        <f t="shared" si="0"/>
        <v>Mihails Kisels</v>
      </c>
      <c r="D8" s="28" t="str">
        <f t="shared" ref="D8:D71" si="21">_xlfn.IFNA(VLOOKUP(O8,$AL$4:$BA$93,6,0),"")</f>
        <v>Traverss</v>
      </c>
      <c r="E8" s="60">
        <f t="shared" si="4"/>
        <v>6</v>
      </c>
      <c r="F8" s="61">
        <f t="shared" si="5"/>
        <v>2.7546296296296294E-3</v>
      </c>
      <c r="G8" s="62">
        <f t="shared" si="6"/>
        <v>0</v>
      </c>
      <c r="H8" s="61">
        <f t="shared" si="7"/>
        <v>0</v>
      </c>
      <c r="I8" s="60">
        <f t="shared" si="8"/>
        <v>8</v>
      </c>
      <c r="J8" s="61">
        <f t="shared" si="9"/>
        <v>1.9328703703703704E-3</v>
      </c>
      <c r="K8" s="60">
        <f t="shared" si="10"/>
        <v>0</v>
      </c>
      <c r="L8" s="61">
        <f t="shared" si="11"/>
        <v>4.6296296296296294E-5</v>
      </c>
      <c r="M8" s="72">
        <f t="shared" si="12"/>
        <v>14</v>
      </c>
      <c r="N8" s="73">
        <f t="shared" si="13"/>
        <v>4.7337962962962958E-3</v>
      </c>
      <c r="O8" s="24">
        <f t="shared" si="14"/>
        <v>5</v>
      </c>
      <c r="P8" s="18"/>
      <c r="Q8" s="74"/>
      <c r="AD8" s="26">
        <v>7</v>
      </c>
      <c r="AE8" s="26"/>
      <c r="AF8" s="26" t="str">
        <f>IF(Kopā!F8=$R$3,Kopā!A8,"")</f>
        <v/>
      </c>
      <c r="AG8" s="26" t="str">
        <f>_xlfn.IFNA(VLOOKUP(AF8,Kopā!$A$4:$G$203,7,),"")</f>
        <v/>
      </c>
      <c r="AH8" s="26" t="str">
        <f t="shared" si="1"/>
        <v/>
      </c>
      <c r="AI8" s="26" cm="1">
        <f t="array" ref="AI8">IFERROR(SMALL(IF((COUNTIF($AI$3:AI7, $AH$4:$AH$203)=0)*ISNUMBER($AH$4:$AH$203), $AH$4:$AH$203, "A"), 1),INDEX($AH$4:$AH$203, MATCH(SMALL(IF(ISTEXT($AH$4:$AH$203)*(COUNTIF(AI$3:$AI7,$AH$4:$AH$203)=0), COUNTIF($AH$4:$AH$203, "&lt;"&amp;$AH$4:$AH$203), ""),1),IF(ISTEXT($AH$4:$AH$203), COUNTIF($AH$4:$AH$203, "&lt;"&amp;$AH$4:$AH$203), ""), 0)))</f>
        <v>89</v>
      </c>
      <c r="AJ8" s="26"/>
      <c r="AK8" s="26"/>
      <c r="AL8" s="26">
        <f t="shared" si="15"/>
        <v>2</v>
      </c>
      <c r="AM8" s="26">
        <f t="shared" si="16"/>
        <v>89</v>
      </c>
      <c r="AN8" s="26">
        <v>5</v>
      </c>
      <c r="AO8" s="67">
        <f t="shared" si="17"/>
        <v>5</v>
      </c>
      <c r="AP8" s="26" t="str">
        <f>_xlfn.IFNA(VLOOKUP(AM8,Kopā!$A$4:$Q$203,2,),"")</f>
        <v>Toms Rozenblats</v>
      </c>
      <c r="AQ8" s="68" t="str">
        <f>_xlfn.IFNA(VLOOKUP(AM8,Kopā!$A$4:$Q$203,3,),"")</f>
        <v>BJC "Laimīte"</v>
      </c>
      <c r="AR8" s="79">
        <f>_xlfn.IFNA(VLOOKUP(AM8,Kopā!$A$4:$Q$203,8,),"")</f>
        <v>10</v>
      </c>
      <c r="AS8" s="80">
        <f>_xlfn.IFNA(VLOOKUP(AM8,Kopā!$A$4:$Q$203,9,),"")</f>
        <v>6.134259259259259E-4</v>
      </c>
      <c r="AT8" s="79">
        <f>_xlfn.IFNA(VLOOKUP(AM8,Kopā!$A$4:$Q$203,10,),"")</f>
        <v>10</v>
      </c>
      <c r="AU8" s="80">
        <f>_xlfn.IFNA(VLOOKUP(AM8,Kopā!$A$4:$Q$203,11,),"")</f>
        <v>6.9444444444444447E-4</v>
      </c>
      <c r="AV8" s="79">
        <f>_xlfn.IFNA(VLOOKUP(AM8,Kopā!$A$4:$Q$203,12,),"")</f>
        <v>8</v>
      </c>
      <c r="AW8" s="80">
        <f>_xlfn.IFNA(VLOOKUP(AM8,Kopā!$A$4:$Q$203,13,),"")</f>
        <v>1.1342592592592591E-3</v>
      </c>
      <c r="AX8" s="79">
        <f>_xlfn.IFNA(VLOOKUP(AM8,Kopā!$A$4:$Q$203,14,),"")</f>
        <v>7</v>
      </c>
      <c r="AY8" s="80">
        <f>_xlfn.IFNA(VLOOKUP(AM8,Kopā!$A$4:$Q$203,15,),"")</f>
        <v>1.3541666666666667E-3</v>
      </c>
      <c r="AZ8" s="81">
        <f>_xlfn.IFNA(VLOOKUP(AM8,Kopā!$A$4:$Q$203,16,),"")</f>
        <v>35</v>
      </c>
      <c r="BA8" s="80">
        <f>_xlfn.IFNA(VLOOKUP(AM8,Kopā!$A$4:$Q$203,17,),"")</f>
        <v>3.7962962962962959E-3</v>
      </c>
      <c r="BB8" s="26">
        <f t="shared" si="18"/>
        <v>8</v>
      </c>
      <c r="BC8" s="26">
        <f t="shared" si="19"/>
        <v>3</v>
      </c>
      <c r="BD8" s="69">
        <f t="shared" si="20"/>
        <v>2</v>
      </c>
      <c r="BE8" s="26">
        <f>_xlfn.RANK.EQ(BB8,$BB$4:$BB$93,)+COUNTIF($BB$4:BB8,BB8)-1</f>
        <v>2</v>
      </c>
    </row>
    <row r="9" spans="1:57" x14ac:dyDescent="0.25">
      <c r="A9" s="26">
        <v>6</v>
      </c>
      <c r="B9" s="82">
        <f t="shared" si="2"/>
        <v>6</v>
      </c>
      <c r="C9" s="102" t="str">
        <f t="shared" si="0"/>
        <v>Dāvids Vītols</v>
      </c>
      <c r="D9" s="83" t="str">
        <f t="shared" si="21"/>
        <v>BJC Daugmale</v>
      </c>
      <c r="E9" s="84">
        <f t="shared" si="4"/>
        <v>2</v>
      </c>
      <c r="F9" s="85">
        <f t="shared" si="5"/>
        <v>5.0925925925925921E-4</v>
      </c>
      <c r="G9" s="86">
        <f t="shared" si="6"/>
        <v>9</v>
      </c>
      <c r="H9" s="85">
        <f t="shared" si="7"/>
        <v>1.4004629629629629E-3</v>
      </c>
      <c r="I9" s="84">
        <f t="shared" si="8"/>
        <v>2</v>
      </c>
      <c r="J9" s="85">
        <f t="shared" si="9"/>
        <v>7.8703703703703705E-4</v>
      </c>
      <c r="K9" s="84">
        <f t="shared" si="10"/>
        <v>0</v>
      </c>
      <c r="L9" s="85">
        <f t="shared" si="11"/>
        <v>0</v>
      </c>
      <c r="M9" s="87">
        <f t="shared" si="12"/>
        <v>13</v>
      </c>
      <c r="N9" s="88">
        <f t="shared" si="13"/>
        <v>2.696759259259259E-3</v>
      </c>
      <c r="O9" s="89">
        <f t="shared" si="14"/>
        <v>6</v>
      </c>
      <c r="P9" s="90"/>
      <c r="Q9" s="74"/>
      <c r="AD9" s="26">
        <v>8</v>
      </c>
      <c r="AE9" s="26"/>
      <c r="AF9" s="26" t="str">
        <f>IF(Kopā!F9=$R$3,Kopā!A9,"")</f>
        <v/>
      </c>
      <c r="AG9" s="26" t="str">
        <f>_xlfn.IFNA(VLOOKUP(AF9,Kopā!$A$4:$G$203,7,),"")</f>
        <v/>
      </c>
      <c r="AH9" s="26" t="str">
        <f t="shared" si="1"/>
        <v/>
      </c>
      <c r="AI9" s="26" cm="1">
        <f t="array" ref="AI9">IFERROR(SMALL(IF((COUNTIF($AI$3:AI8, $AH$4:$AH$203)=0)*ISNUMBER($AH$4:$AH$203), $AH$4:$AH$203, "A"), 1),INDEX($AH$4:$AH$203, MATCH(SMALL(IF(ISTEXT($AH$4:$AH$203)*(COUNTIF(AI$3:$AI8,$AH$4:$AH$203)=0), COUNTIF($AH$4:$AH$203, "&lt;"&amp;$AH$4:$AH$203), ""),1),IF(ISTEXT($AH$4:$AH$203), COUNTIF($AH$4:$AH$203, "&lt;"&amp;$AH$4:$AH$203), ""), 0)))</f>
        <v>90</v>
      </c>
      <c r="AJ9" s="26"/>
      <c r="AK9" s="26"/>
      <c r="AL9" s="26">
        <f t="shared" si="15"/>
        <v>1</v>
      </c>
      <c r="AM9" s="26">
        <f t="shared" si="16"/>
        <v>90</v>
      </c>
      <c r="AN9" s="26">
        <v>6</v>
      </c>
      <c r="AO9" s="67">
        <f t="shared" si="17"/>
        <v>6</v>
      </c>
      <c r="AP9" s="26" t="str">
        <f>_xlfn.IFNA(VLOOKUP(AM9,Kopā!$A$4:$Q$203,2,),"")</f>
        <v>Vladimirs Pētersons</v>
      </c>
      <c r="AQ9" s="68" t="str">
        <f>_xlfn.IFNA(VLOOKUP(AM9,Kopā!$A$4:$Q$203,3,),"")</f>
        <v>BJC "Laimīte"</v>
      </c>
      <c r="AR9" s="79">
        <f>_xlfn.IFNA(VLOOKUP(AM9,Kopā!$A$4:$Q$203,8,),"")</f>
        <v>10</v>
      </c>
      <c r="AS9" s="80">
        <f>_xlfn.IFNA(VLOOKUP(AM9,Kopā!$A$4:$Q$203,9,),"")</f>
        <v>6.8287037037037025E-4</v>
      </c>
      <c r="AT9" s="79">
        <f>_xlfn.IFNA(VLOOKUP(AM9,Kopā!$A$4:$Q$203,10,),"")</f>
        <v>10</v>
      </c>
      <c r="AU9" s="80">
        <f>_xlfn.IFNA(VLOOKUP(AM9,Kopā!$A$4:$Q$203,11,),"")</f>
        <v>6.8287037037037025E-4</v>
      </c>
      <c r="AV9" s="79">
        <f>_xlfn.IFNA(VLOOKUP(AM9,Kopā!$A$4:$Q$203,12,),"")</f>
        <v>10</v>
      </c>
      <c r="AW9" s="80">
        <f>_xlfn.IFNA(VLOOKUP(AM9,Kopā!$A$4:$Q$203,13,),"")</f>
        <v>7.0949074074074068E-4</v>
      </c>
      <c r="AX9" s="79">
        <f>_xlfn.IFNA(VLOOKUP(AM9,Kopā!$A$4:$Q$203,14,),"")</f>
        <v>10</v>
      </c>
      <c r="AY9" s="80">
        <f>_xlfn.IFNA(VLOOKUP(AM9,Kopā!$A$4:$Q$203,15,),"")</f>
        <v>1.1342592592592591E-3</v>
      </c>
      <c r="AZ9" s="81">
        <f>_xlfn.IFNA(VLOOKUP(AM9,Kopā!$A$4:$Q$203,16,),"")</f>
        <v>40</v>
      </c>
      <c r="BA9" s="80">
        <f>_xlfn.IFNA(VLOOKUP(AM9,Kopā!$A$4:$Q$203,17,),"")</f>
        <v>3.2094907407407402E-3</v>
      </c>
      <c r="BB9" s="26">
        <f t="shared" si="18"/>
        <v>9</v>
      </c>
      <c r="BC9" s="26">
        <f t="shared" si="19"/>
        <v>6</v>
      </c>
      <c r="BD9" s="69">
        <f t="shared" si="20"/>
        <v>1</v>
      </c>
      <c r="BE9" s="26">
        <f>_xlfn.RANK.EQ(BB9,$BB$4:$BB$93,)+COUNTIF($BB$4:BB9,BB9)-1</f>
        <v>1</v>
      </c>
    </row>
    <row r="10" spans="1:57" x14ac:dyDescent="0.25">
      <c r="A10" s="26">
        <v>7</v>
      </c>
      <c r="B10" s="17">
        <f t="shared" si="2"/>
        <v>7</v>
      </c>
      <c r="C10" s="101" t="str">
        <f t="shared" si="0"/>
        <v>Pēteris Barlo</v>
      </c>
      <c r="D10" s="28" t="str">
        <f t="shared" si="21"/>
        <v>Virsotne</v>
      </c>
      <c r="E10" s="60">
        <f t="shared" si="4"/>
        <v>6</v>
      </c>
      <c r="F10" s="61">
        <f t="shared" si="5"/>
        <v>2.7546296296296294E-3</v>
      </c>
      <c r="G10" s="62">
        <f t="shared" si="6"/>
        <v>6</v>
      </c>
      <c r="H10" s="61">
        <f t="shared" si="7"/>
        <v>1.8865740740740742E-3</v>
      </c>
      <c r="I10" s="60">
        <f t="shared" si="8"/>
        <v>0</v>
      </c>
      <c r="J10" s="61">
        <f t="shared" si="9"/>
        <v>0</v>
      </c>
      <c r="K10" s="60">
        <f t="shared" si="10"/>
        <v>1</v>
      </c>
      <c r="L10" s="61">
        <f t="shared" si="11"/>
        <v>4.7453703703703704E-4</v>
      </c>
      <c r="M10" s="72">
        <f t="shared" si="12"/>
        <v>13</v>
      </c>
      <c r="N10" s="73">
        <f t="shared" si="13"/>
        <v>5.115740740740741E-3</v>
      </c>
      <c r="O10" s="24">
        <f t="shared" si="14"/>
        <v>7</v>
      </c>
      <c r="P10" s="18"/>
      <c r="Q10" s="74"/>
      <c r="AD10" s="26">
        <v>9</v>
      </c>
      <c r="AE10" s="26"/>
      <c r="AF10" s="26">
        <f>IF(Kopā!F10=$R$3,Kopā!A10,"")</f>
        <v>7</v>
      </c>
      <c r="AG10" s="26" t="str">
        <f>_xlfn.IFNA(VLOOKUP(AF10,Kopā!$A$4:$G$203,7,),"")</f>
        <v>E</v>
      </c>
      <c r="AH10" s="26" t="str">
        <f t="shared" si="1"/>
        <v/>
      </c>
      <c r="AI10" s="26" cm="1">
        <f t="array" ref="AI10">IFERROR(SMALL(IF((COUNTIF($AI$3:AI9, $AH$4:$AH$203)=0)*ISNUMBER($AH$4:$AH$203), $AH$4:$AH$203, "A"), 1),INDEX($AH$4:$AH$203, MATCH(SMALL(IF(ISTEXT($AH$4:$AH$203)*(COUNTIF(AI$3:$AI9,$AH$4:$AH$203)=0), COUNTIF($AH$4:$AH$203, "&lt;"&amp;$AH$4:$AH$203), ""),1),IF(ISTEXT($AH$4:$AH$203), COUNTIF($AH$4:$AH$203, "&lt;"&amp;$AH$4:$AH$203), ""), 0)))</f>
        <v>91</v>
      </c>
      <c r="AJ10" s="26"/>
      <c r="AK10" s="26"/>
      <c r="AL10" s="26">
        <f t="shared" si="15"/>
        <v>4</v>
      </c>
      <c r="AM10" s="26">
        <f t="shared" si="16"/>
        <v>91</v>
      </c>
      <c r="AN10" s="26">
        <v>7</v>
      </c>
      <c r="AO10" s="67">
        <f t="shared" si="17"/>
        <v>7</v>
      </c>
      <c r="AP10" s="26" t="str">
        <f>_xlfn.IFNA(VLOOKUP(AM10,Kopā!$A$4:$Q$203,2,),"")</f>
        <v>Yaroslav Bublii</v>
      </c>
      <c r="AQ10" s="68" t="str">
        <f>_xlfn.IFNA(VLOOKUP(AM10,Kopā!$A$4:$Q$203,3,),"")</f>
        <v>Falkors</v>
      </c>
      <c r="AR10" s="79">
        <f>_xlfn.IFNA(VLOOKUP(AM10,Kopā!$A$4:$Q$203,8,),"")</f>
        <v>6</v>
      </c>
      <c r="AS10" s="80">
        <f>_xlfn.IFNA(VLOOKUP(AM10,Kopā!$A$4:$Q$203,9,),"")</f>
        <v>1.689814814814815E-3</v>
      </c>
      <c r="AT10" s="79">
        <f>_xlfn.IFNA(VLOOKUP(AM10,Kopā!$A$4:$Q$203,10,),"")</f>
        <v>8</v>
      </c>
      <c r="AU10" s="80">
        <f>_xlfn.IFNA(VLOOKUP(AM10,Kopā!$A$4:$Q$203,11,),"")</f>
        <v>1.9444444444444442E-3</v>
      </c>
      <c r="AV10" s="79">
        <f>_xlfn.IFNA(VLOOKUP(AM10,Kopā!$A$4:$Q$203,12,),"")</f>
        <v>0</v>
      </c>
      <c r="AW10" s="80">
        <f>_xlfn.IFNA(VLOOKUP(AM10,Kopā!$A$4:$Q$203,13,),"")</f>
        <v>0</v>
      </c>
      <c r="AX10" s="79">
        <f>_xlfn.IFNA(VLOOKUP(AM10,Kopā!$A$4:$Q$203,14,),"")</f>
        <v>0</v>
      </c>
      <c r="AY10" s="80">
        <f>_xlfn.IFNA(VLOOKUP(AM10,Kopā!$A$4:$Q$203,15,),"")</f>
        <v>0</v>
      </c>
      <c r="AZ10" s="81">
        <f>_xlfn.IFNA(VLOOKUP(AM10,Kopā!$A$4:$Q$203,16,),"")</f>
        <v>14</v>
      </c>
      <c r="BA10" s="80">
        <f>_xlfn.IFNA(VLOOKUP(AM10,Kopā!$A$4:$Q$203,17,),"")</f>
        <v>3.634259259259259E-3</v>
      </c>
      <c r="BB10" s="26">
        <f t="shared" si="18"/>
        <v>5</v>
      </c>
      <c r="BC10" s="26">
        <f t="shared" si="19"/>
        <v>4</v>
      </c>
      <c r="BD10" s="69">
        <f t="shared" si="20"/>
        <v>4</v>
      </c>
      <c r="BE10" s="26">
        <f>_xlfn.RANK.EQ(BB10,$BB$4:$BB$93,)+COUNTIF($BB$4:BB10,BB10)-1</f>
        <v>5</v>
      </c>
    </row>
    <row r="11" spans="1:57" x14ac:dyDescent="0.25">
      <c r="A11" s="26">
        <v>8</v>
      </c>
      <c r="B11" s="82">
        <f t="shared" si="2"/>
        <v>8</v>
      </c>
      <c r="C11" s="102" t="str">
        <f t="shared" si="0"/>
        <v>Ernests Lejiņš</v>
      </c>
      <c r="D11" s="83" t="str">
        <f t="shared" si="21"/>
        <v xml:space="preserve">BJC "Rīgas Skolenu pils" </v>
      </c>
      <c r="E11" s="84">
        <f t="shared" si="4"/>
        <v>1</v>
      </c>
      <c r="F11" s="85">
        <f t="shared" si="5"/>
        <v>7.407407407407407E-4</v>
      </c>
      <c r="G11" s="86">
        <f t="shared" si="6"/>
        <v>8</v>
      </c>
      <c r="H11" s="85">
        <f t="shared" si="7"/>
        <v>9.7222222222222209E-4</v>
      </c>
      <c r="I11" s="84">
        <f t="shared" si="8"/>
        <v>0</v>
      </c>
      <c r="J11" s="85">
        <f t="shared" si="9"/>
        <v>3.1250000000000001E-4</v>
      </c>
      <c r="K11" s="84">
        <f t="shared" si="10"/>
        <v>2</v>
      </c>
      <c r="L11" s="85">
        <f t="shared" si="11"/>
        <v>6.8287037037037025E-4</v>
      </c>
      <c r="M11" s="87">
        <f t="shared" si="12"/>
        <v>11</v>
      </c>
      <c r="N11" s="88">
        <f t="shared" si="13"/>
        <v>2.708333333333333E-3</v>
      </c>
      <c r="O11" s="89">
        <f t="shared" si="14"/>
        <v>8</v>
      </c>
      <c r="P11" s="90"/>
      <c r="Q11" s="74"/>
      <c r="AD11" s="26">
        <v>10</v>
      </c>
      <c r="AE11" s="26"/>
      <c r="AF11" s="26" t="str">
        <f>IF(Kopā!F11=$R$3,Kopā!A11,"")</f>
        <v/>
      </c>
      <c r="AG11" s="26" t="str">
        <f>_xlfn.IFNA(VLOOKUP(AF11,Kopā!$A$4:$G$203,7,),"")</f>
        <v/>
      </c>
      <c r="AH11" s="26" t="str">
        <f t="shared" si="1"/>
        <v/>
      </c>
      <c r="AI11" s="26" cm="1">
        <f t="array" ref="AI11">IFERROR(SMALL(IF((COUNTIF($AI$3:AI10, $AH$4:$AH$203)=0)*ISNUMBER($AH$4:$AH$203), $AH$4:$AH$203, "A"), 1),INDEX($AH$4:$AH$203, MATCH(SMALL(IF(ISTEXT($AH$4:$AH$203)*(COUNTIF(AI$3:$AI10,$AH$4:$AH$203)=0), COUNTIF($AH$4:$AH$203, "&lt;"&amp;$AH$4:$AH$203), ""),1),IF(ISTEXT($AH$4:$AH$203), COUNTIF($AH$4:$AH$203, "&lt;"&amp;$AH$4:$AH$203), ""), 0)))</f>
        <v>92</v>
      </c>
      <c r="AJ11" s="26"/>
      <c r="AK11" s="26"/>
      <c r="AL11" s="26">
        <f t="shared" si="15"/>
        <v>9</v>
      </c>
      <c r="AM11" s="26">
        <f t="shared" si="16"/>
        <v>92</v>
      </c>
      <c r="AN11" s="26">
        <v>8</v>
      </c>
      <c r="AO11" s="67">
        <f t="shared" si="17"/>
        <v>8</v>
      </c>
      <c r="AP11" s="26" t="str">
        <f>_xlfn.IFNA(VLOOKUP(AM11,Kopā!$A$4:$Q$203,2,),"")</f>
        <v>Artjoms Fomičevs</v>
      </c>
      <c r="AQ11" s="68" t="str">
        <f>_xlfn.IFNA(VLOOKUP(AM11,Kopā!$A$4:$Q$203,3,),"")</f>
        <v>Falkors</v>
      </c>
      <c r="AR11" s="79">
        <f>_xlfn.IFNA(VLOOKUP(AM11,Kopā!$A$4:$Q$203,8,),"")</f>
        <v>1</v>
      </c>
      <c r="AS11" s="80">
        <f>_xlfn.IFNA(VLOOKUP(AM11,Kopā!$A$4:$Q$203,9,),"")</f>
        <v>4.6296296296296293E-4</v>
      </c>
      <c r="AT11" s="79">
        <f>_xlfn.IFNA(VLOOKUP(AM11,Kopā!$A$4:$Q$203,10,),"")</f>
        <v>2</v>
      </c>
      <c r="AU11" s="80">
        <f>_xlfn.IFNA(VLOOKUP(AM11,Kopā!$A$4:$Q$203,11,),"")</f>
        <v>7.8703703703703705E-4</v>
      </c>
      <c r="AV11" s="79">
        <f>_xlfn.IFNA(VLOOKUP(AM11,Kopā!$A$4:$Q$203,12,),"")</f>
        <v>0</v>
      </c>
      <c r="AW11" s="80">
        <f>_xlfn.IFNA(VLOOKUP(AM11,Kopā!$A$4:$Q$203,13,),"")</f>
        <v>0</v>
      </c>
      <c r="AX11" s="79">
        <f>_xlfn.IFNA(VLOOKUP(AM11,Kopā!$A$4:$Q$203,14,),"")</f>
        <v>0</v>
      </c>
      <c r="AY11" s="80">
        <f>_xlfn.IFNA(VLOOKUP(AM11,Kopā!$A$4:$Q$203,15,),"")</f>
        <v>0</v>
      </c>
      <c r="AZ11" s="81">
        <f>_xlfn.IFNA(VLOOKUP(AM11,Kopā!$A$4:$Q$203,16,),"")</f>
        <v>3</v>
      </c>
      <c r="BA11" s="80">
        <f>_xlfn.IFNA(VLOOKUP(AM11,Kopā!$A$4:$Q$203,17,),"")</f>
        <v>1.25E-3</v>
      </c>
      <c r="BB11" s="26">
        <f t="shared" si="18"/>
        <v>1</v>
      </c>
      <c r="BC11" s="26">
        <f t="shared" si="19"/>
        <v>9</v>
      </c>
      <c r="BD11" s="69">
        <f t="shared" si="20"/>
        <v>9</v>
      </c>
      <c r="BE11" s="26">
        <f>_xlfn.RANK.EQ(BB11,$BB$4:$BB$93,)+COUNTIF($BB$4:BB11,BB11)-1</f>
        <v>9</v>
      </c>
    </row>
    <row r="12" spans="1:57" x14ac:dyDescent="0.25">
      <c r="A12" s="26">
        <v>9</v>
      </c>
      <c r="B12" s="17">
        <f t="shared" si="2"/>
        <v>9</v>
      </c>
      <c r="C12" s="101" t="str">
        <f t="shared" si="0"/>
        <v>Artjoms Fomičevs</v>
      </c>
      <c r="D12" s="28" t="str">
        <f t="shared" si="21"/>
        <v>Falkors</v>
      </c>
      <c r="E12" s="60">
        <f t="shared" si="4"/>
        <v>1</v>
      </c>
      <c r="F12" s="61">
        <f t="shared" si="5"/>
        <v>4.6296296296296293E-4</v>
      </c>
      <c r="G12" s="62">
        <f t="shared" si="6"/>
        <v>2</v>
      </c>
      <c r="H12" s="61">
        <f t="shared" si="7"/>
        <v>7.8703703703703705E-4</v>
      </c>
      <c r="I12" s="60">
        <f t="shared" si="8"/>
        <v>0</v>
      </c>
      <c r="J12" s="61">
        <f t="shared" si="9"/>
        <v>0</v>
      </c>
      <c r="K12" s="60">
        <f t="shared" si="10"/>
        <v>0</v>
      </c>
      <c r="L12" s="61">
        <f t="shared" si="11"/>
        <v>0</v>
      </c>
      <c r="M12" s="72">
        <f t="shared" si="12"/>
        <v>3</v>
      </c>
      <c r="N12" s="73">
        <f t="shared" si="13"/>
        <v>1.25E-3</v>
      </c>
      <c r="O12" s="24">
        <f t="shared" si="14"/>
        <v>9</v>
      </c>
      <c r="P12" s="18"/>
      <c r="Q12" s="74"/>
      <c r="AD12" s="26">
        <v>11</v>
      </c>
      <c r="AE12" s="26"/>
      <c r="AF12" s="26" t="str">
        <f>IF(Kopā!F12=$R$3,Kopā!A12,"")</f>
        <v/>
      </c>
      <c r="AG12" s="26" t="str">
        <f>_xlfn.IFNA(VLOOKUP(AF12,Kopā!$A$4:$G$203,7,),"")</f>
        <v/>
      </c>
      <c r="AH12" s="26" t="str">
        <f t="shared" si="1"/>
        <v/>
      </c>
      <c r="AI12" s="26" cm="1">
        <f t="array" ref="AI12">IFERROR(SMALL(IF((COUNTIF($AI$3:AI11, $AH$4:$AH$203)=0)*ISNUMBER($AH$4:$AH$203), $AH$4:$AH$203, "A"), 1),INDEX($AH$4:$AH$203, MATCH(SMALL(IF(ISTEXT($AH$4:$AH$203)*(COUNTIF(AI$3:$AI11,$AH$4:$AH$203)=0), COUNTIF($AH$4:$AH$203, "&lt;"&amp;$AH$4:$AH$203), ""),1),IF(ISTEXT($AH$4:$AH$203), COUNTIF($AH$4:$AH$203, "&lt;"&amp;$AH$4:$AH$203), ""), 0)))</f>
        <v>101</v>
      </c>
      <c r="AJ12" s="26"/>
      <c r="AK12" s="26"/>
      <c r="AL12" s="26">
        <f t="shared" si="15"/>
        <v>8</v>
      </c>
      <c r="AM12" s="26">
        <f t="shared" si="16"/>
        <v>101</v>
      </c>
      <c r="AN12" s="26">
        <v>9</v>
      </c>
      <c r="AO12" s="67">
        <f t="shared" si="17"/>
        <v>9</v>
      </c>
      <c r="AP12" s="26" t="str">
        <f>_xlfn.IFNA(VLOOKUP(AM12,Kopā!$A$4:$Q$203,2,),"")</f>
        <v>Ernests Lejiņš</v>
      </c>
      <c r="AQ12" s="68" t="str">
        <f>_xlfn.IFNA(VLOOKUP(AM12,Kopā!$A$4:$Q$203,3,),"")</f>
        <v xml:space="preserve">BJC "Rīgas Skolenu pils" </v>
      </c>
      <c r="AR12" s="79">
        <f>_xlfn.IFNA(VLOOKUP(AM12,Kopā!$A$4:$Q$203,8,),"")</f>
        <v>1</v>
      </c>
      <c r="AS12" s="80">
        <f>_xlfn.IFNA(VLOOKUP(AM12,Kopā!$A$4:$Q$203,9,),"")</f>
        <v>7.407407407407407E-4</v>
      </c>
      <c r="AT12" s="79">
        <f>_xlfn.IFNA(VLOOKUP(AM12,Kopā!$A$4:$Q$203,10,),"")</f>
        <v>8</v>
      </c>
      <c r="AU12" s="80">
        <f>_xlfn.IFNA(VLOOKUP(AM12,Kopā!$A$4:$Q$203,11,),"")</f>
        <v>9.7222222222222209E-4</v>
      </c>
      <c r="AV12" s="79">
        <f>_xlfn.IFNA(VLOOKUP(AM12,Kopā!$A$4:$Q$203,12,),"")</f>
        <v>0</v>
      </c>
      <c r="AW12" s="80">
        <f>_xlfn.IFNA(VLOOKUP(AM12,Kopā!$A$4:$Q$203,13,),"")</f>
        <v>3.1250000000000001E-4</v>
      </c>
      <c r="AX12" s="79">
        <f>_xlfn.IFNA(VLOOKUP(AM12,Kopā!$A$4:$Q$203,14,),"")</f>
        <v>2</v>
      </c>
      <c r="AY12" s="80">
        <f>_xlfn.IFNA(VLOOKUP(AM12,Kopā!$A$4:$Q$203,15,),"")</f>
        <v>6.8287037037037025E-4</v>
      </c>
      <c r="AZ12" s="81">
        <f>_xlfn.IFNA(VLOOKUP(AM12,Kopā!$A$4:$Q$203,16,),"")</f>
        <v>11</v>
      </c>
      <c r="BA12" s="80">
        <f>_xlfn.IFNA(VLOOKUP(AM12,Kopā!$A$4:$Q$203,17,),"")</f>
        <v>2.708333333333333E-3</v>
      </c>
      <c r="BB12" s="26">
        <f t="shared" si="18"/>
        <v>2</v>
      </c>
      <c r="BC12" s="26">
        <f t="shared" si="19"/>
        <v>7</v>
      </c>
      <c r="BD12" s="69">
        <f t="shared" si="20"/>
        <v>8</v>
      </c>
      <c r="BE12" s="26">
        <f>_xlfn.RANK.EQ(BB12,$BB$4:$BB$93,)+COUNTIF($BB$4:BB12,BB12)-1</f>
        <v>8</v>
      </c>
    </row>
    <row r="13" spans="1:57" x14ac:dyDescent="0.25">
      <c r="A13" s="26">
        <v>10</v>
      </c>
      <c r="B13" s="82" t="str">
        <f t="shared" si="2"/>
        <v/>
      </c>
      <c r="C13" s="102" t="str">
        <f t="shared" si="0"/>
        <v/>
      </c>
      <c r="D13" s="83" t="str">
        <f t="shared" si="21"/>
        <v/>
      </c>
      <c r="E13" s="84" t="str">
        <f t="shared" si="4"/>
        <v/>
      </c>
      <c r="F13" s="85" t="str">
        <f t="shared" si="5"/>
        <v/>
      </c>
      <c r="G13" s="86" t="str">
        <f t="shared" si="6"/>
        <v/>
      </c>
      <c r="H13" s="85" t="str">
        <f t="shared" si="7"/>
        <v/>
      </c>
      <c r="I13" s="84" t="str">
        <f t="shared" si="8"/>
        <v/>
      </c>
      <c r="J13" s="85" t="str">
        <f t="shared" si="9"/>
        <v/>
      </c>
      <c r="K13" s="84" t="str">
        <f t="shared" si="10"/>
        <v/>
      </c>
      <c r="L13" s="85" t="str">
        <f t="shared" si="11"/>
        <v/>
      </c>
      <c r="M13" s="87" t="str">
        <f t="shared" si="12"/>
        <v/>
      </c>
      <c r="N13" s="88" t="str">
        <f t="shared" si="13"/>
        <v/>
      </c>
      <c r="O13" s="89" t="str">
        <f t="shared" si="14"/>
        <v/>
      </c>
      <c r="P13" s="90"/>
      <c r="Q13" s="74"/>
      <c r="AD13" s="26">
        <v>12</v>
      </c>
      <c r="AE13" s="26"/>
      <c r="AF13" s="26" t="str">
        <f>IF(Kopā!F13=$R$3,Kopā!A13,"")</f>
        <v/>
      </c>
      <c r="AG13" s="26" t="str">
        <f>_xlfn.IFNA(VLOOKUP(AF13,Kopā!$A$4:$G$203,7,),"")</f>
        <v/>
      </c>
      <c r="AH13" s="26" t="str">
        <f t="shared" si="1"/>
        <v/>
      </c>
      <c r="AI13" s="26" t="e" cm="1">
        <f t="array" ref="AI13">IFERROR(SMALL(IF((COUNTIF($AI$3:AI12, $AH$4:$AH$203)=0)*ISNUMBER($AH$4:$AH$203), $AH$4:$AH$203, "A"), 1),INDEX($AH$4:$AH$203, MATCH(SMALL(IF(ISTEXT($AH$4:$AH$203)*(COUNTIF(AI$3:$AI12,$AH$4:$AH$203)=0), COUNTIF($AH$4:$AH$203, "&lt;"&amp;$AH$4:$AH$203), ""),1),IF(ISTEXT($AH$4:$AH$203), COUNTIF($AH$4:$AH$203, "&lt;"&amp;$AH$4:$AH$203), ""), 0)))</f>
        <v>#NUM!</v>
      </c>
      <c r="AJ13" s="26"/>
      <c r="AK13" s="26"/>
      <c r="AL13" s="26" t="str">
        <f t="shared" si="15"/>
        <v/>
      </c>
      <c r="AM13" s="26" t="str">
        <f t="shared" si="16"/>
        <v/>
      </c>
      <c r="AN13" s="26">
        <v>10</v>
      </c>
      <c r="AO13" s="67" t="str">
        <f t="shared" si="17"/>
        <v/>
      </c>
      <c r="AP13" s="26" t="str">
        <f>_xlfn.IFNA(VLOOKUP(AM13,Kopā!$A$4:$Q$203,2,),"")</f>
        <v/>
      </c>
      <c r="AQ13" s="68" t="str">
        <f>_xlfn.IFNA(VLOOKUP(AM13,Kopā!$A$4:$Q$203,3,),"")</f>
        <v/>
      </c>
      <c r="AR13" s="79" t="str">
        <f>_xlfn.IFNA(VLOOKUP(AM13,Kopā!$A$4:$Q$203,8,),"")</f>
        <v/>
      </c>
      <c r="AS13" s="80" t="str">
        <f>_xlfn.IFNA(VLOOKUP(AM13,Kopā!$A$4:$Q$203,9,),"")</f>
        <v/>
      </c>
      <c r="AT13" s="79" t="str">
        <f>_xlfn.IFNA(VLOOKUP(AM13,Kopā!$A$4:$Q$203,10,),"")</f>
        <v/>
      </c>
      <c r="AU13" s="80" t="str">
        <f>_xlfn.IFNA(VLOOKUP(AM13,Kopā!$A$4:$Q$203,11,),"")</f>
        <v/>
      </c>
      <c r="AV13" s="79" t="str">
        <f>_xlfn.IFNA(VLOOKUP(AM13,Kopā!$A$4:$Q$203,12,),"")</f>
        <v/>
      </c>
      <c r="AW13" s="80" t="str">
        <f>_xlfn.IFNA(VLOOKUP(AM13,Kopā!$A$4:$Q$203,13,),"")</f>
        <v/>
      </c>
      <c r="AX13" s="79" t="str">
        <f>_xlfn.IFNA(VLOOKUP(AM13,Kopā!$A$4:$Q$203,14,),"")</f>
        <v/>
      </c>
      <c r="AY13" s="80" t="str">
        <f>_xlfn.IFNA(VLOOKUP(AM13,Kopā!$A$4:$Q$203,15,),"")</f>
        <v/>
      </c>
      <c r="AZ13" s="81" t="str">
        <f>_xlfn.IFNA(VLOOKUP(AM13,Kopā!$A$4:$Q$203,16,),"")</f>
        <v/>
      </c>
      <c r="BA13" s="80" t="str">
        <f>_xlfn.IFNA(VLOOKUP(AM13,Kopā!$A$4:$Q$203,17,),"")</f>
        <v/>
      </c>
      <c r="BB13" s="26" t="str">
        <f t="shared" si="18"/>
        <v/>
      </c>
      <c r="BC13" s="26" t="str">
        <f t="shared" si="19"/>
        <v/>
      </c>
      <c r="BD13" s="69" t="str">
        <f t="shared" si="20"/>
        <v/>
      </c>
      <c r="BE13" s="26" t="e">
        <f>_xlfn.RANK.EQ(BB13,$BB$4:$BB$93,)+COUNTIF($BB$4:BB13,BB13)-1</f>
        <v>#VALUE!</v>
      </c>
    </row>
    <row r="14" spans="1:57" x14ac:dyDescent="0.25">
      <c r="A14" s="26">
        <v>11</v>
      </c>
      <c r="B14" s="17" t="str">
        <f t="shared" si="2"/>
        <v/>
      </c>
      <c r="C14" s="101" t="str">
        <f t="shared" si="0"/>
        <v/>
      </c>
      <c r="D14" s="28" t="str">
        <f t="shared" si="21"/>
        <v/>
      </c>
      <c r="E14" s="60" t="str">
        <f t="shared" si="4"/>
        <v/>
      </c>
      <c r="F14" s="61" t="str">
        <f t="shared" si="5"/>
        <v/>
      </c>
      <c r="G14" s="62" t="str">
        <f t="shared" si="6"/>
        <v/>
      </c>
      <c r="H14" s="61" t="str">
        <f t="shared" si="7"/>
        <v/>
      </c>
      <c r="I14" s="60" t="str">
        <f t="shared" si="8"/>
        <v/>
      </c>
      <c r="J14" s="61" t="str">
        <f t="shared" si="9"/>
        <v/>
      </c>
      <c r="K14" s="60" t="str">
        <f t="shared" si="10"/>
        <v/>
      </c>
      <c r="L14" s="61" t="str">
        <f t="shared" si="11"/>
        <v/>
      </c>
      <c r="M14" s="72" t="str">
        <f t="shared" si="12"/>
        <v/>
      </c>
      <c r="N14" s="73" t="str">
        <f t="shared" si="13"/>
        <v/>
      </c>
      <c r="O14" s="24" t="str">
        <f t="shared" si="14"/>
        <v/>
      </c>
      <c r="P14" s="18"/>
      <c r="Q14" s="74"/>
      <c r="AD14" s="26">
        <v>13</v>
      </c>
      <c r="AE14" s="26"/>
      <c r="AF14" s="26" t="str">
        <f>IF(Kopā!F14=$R$3,Kopā!A14,"")</f>
        <v/>
      </c>
      <c r="AG14" s="26" t="str">
        <f>_xlfn.IFNA(VLOOKUP(AF14,Kopā!$A$4:$G$203,7,),"")</f>
        <v/>
      </c>
      <c r="AH14" s="26" t="str">
        <f t="shared" si="1"/>
        <v/>
      </c>
      <c r="AI14" s="26" t="e" cm="1">
        <f t="array" ref="AI14">IFERROR(SMALL(IF((COUNTIF($AI$3:AI13, $AH$4:$AH$203)=0)*ISNUMBER($AH$4:$AH$203), $AH$4:$AH$203, "A"), 1),INDEX($AH$4:$AH$203, MATCH(SMALL(IF(ISTEXT($AH$4:$AH$203)*(COUNTIF(AI$3:$AI13,$AH$4:$AH$203)=0), COUNTIF($AH$4:$AH$203, "&lt;"&amp;$AH$4:$AH$203), ""),1),IF(ISTEXT($AH$4:$AH$203), COUNTIF($AH$4:$AH$203, "&lt;"&amp;$AH$4:$AH$203), ""), 0)))</f>
        <v>#NUM!</v>
      </c>
      <c r="AJ14" s="26"/>
      <c r="AK14" s="26"/>
      <c r="AL14" s="26" t="str">
        <f t="shared" si="15"/>
        <v/>
      </c>
      <c r="AM14" s="26" t="str">
        <f t="shared" si="16"/>
        <v/>
      </c>
      <c r="AN14" s="26">
        <v>11</v>
      </c>
      <c r="AO14" s="67" t="str">
        <f t="shared" si="17"/>
        <v/>
      </c>
      <c r="AP14" s="26" t="str">
        <f>_xlfn.IFNA(VLOOKUP(AM14,Kopā!$A$4:$Q$203,2,),"")</f>
        <v/>
      </c>
      <c r="AQ14" s="68" t="str">
        <f>_xlfn.IFNA(VLOOKUP(AM14,Kopā!$A$4:$Q$203,3,),"")</f>
        <v/>
      </c>
      <c r="AR14" s="79" t="str">
        <f>_xlfn.IFNA(VLOOKUP(AM14,Kopā!$A$4:$Q$203,8,),"")</f>
        <v/>
      </c>
      <c r="AS14" s="80" t="str">
        <f>_xlfn.IFNA(VLOOKUP(AM14,Kopā!$A$4:$Q$203,9,),"")</f>
        <v/>
      </c>
      <c r="AT14" s="79" t="str">
        <f>_xlfn.IFNA(VLOOKUP(AM14,Kopā!$A$4:$Q$203,10,),"")</f>
        <v/>
      </c>
      <c r="AU14" s="80" t="str">
        <f>_xlfn.IFNA(VLOOKUP(AM14,Kopā!$A$4:$Q$203,11,),"")</f>
        <v/>
      </c>
      <c r="AV14" s="79" t="str">
        <f>_xlfn.IFNA(VLOOKUP(AM14,Kopā!$A$4:$Q$203,12,),"")</f>
        <v/>
      </c>
      <c r="AW14" s="80" t="str">
        <f>_xlfn.IFNA(VLOOKUP(AM14,Kopā!$A$4:$Q$203,13,),"")</f>
        <v/>
      </c>
      <c r="AX14" s="79" t="str">
        <f>_xlfn.IFNA(VLOOKUP(AM14,Kopā!$A$4:$Q$203,14,),"")</f>
        <v/>
      </c>
      <c r="AY14" s="80" t="str">
        <f>_xlfn.IFNA(VLOOKUP(AM14,Kopā!$A$4:$Q$203,15,),"")</f>
        <v/>
      </c>
      <c r="AZ14" s="81" t="str">
        <f>_xlfn.IFNA(VLOOKUP(AM14,Kopā!$A$4:$Q$203,16,),"")</f>
        <v/>
      </c>
      <c r="BA14" s="80" t="str">
        <f>_xlfn.IFNA(VLOOKUP(AM14,Kopā!$A$4:$Q$203,17,),"")</f>
        <v/>
      </c>
      <c r="BB14" s="26" t="str">
        <f t="shared" si="18"/>
        <v/>
      </c>
      <c r="BC14" s="26" t="str">
        <f t="shared" si="19"/>
        <v/>
      </c>
      <c r="BD14" s="69" t="str">
        <f t="shared" si="20"/>
        <v/>
      </c>
      <c r="BE14" s="26" t="e">
        <f>_xlfn.RANK.EQ(BB14,$BB$4:$BB$93,)+COUNTIF($BB$4:BB14,BB14)-1</f>
        <v>#VALUE!</v>
      </c>
    </row>
    <row r="15" spans="1:57" x14ac:dyDescent="0.25">
      <c r="A15" s="26">
        <v>12</v>
      </c>
      <c r="B15" s="82" t="str">
        <f t="shared" si="2"/>
        <v/>
      </c>
      <c r="C15" s="102" t="str">
        <f t="shared" si="0"/>
        <v/>
      </c>
      <c r="D15" s="83" t="str">
        <f t="shared" si="21"/>
        <v/>
      </c>
      <c r="E15" s="84" t="str">
        <f t="shared" si="4"/>
        <v/>
      </c>
      <c r="F15" s="85" t="str">
        <f t="shared" si="5"/>
        <v/>
      </c>
      <c r="G15" s="86" t="str">
        <f t="shared" si="6"/>
        <v/>
      </c>
      <c r="H15" s="85" t="str">
        <f t="shared" si="7"/>
        <v/>
      </c>
      <c r="I15" s="84" t="str">
        <f t="shared" si="8"/>
        <v/>
      </c>
      <c r="J15" s="85" t="str">
        <f t="shared" si="9"/>
        <v/>
      </c>
      <c r="K15" s="84" t="str">
        <f t="shared" si="10"/>
        <v/>
      </c>
      <c r="L15" s="85" t="str">
        <f t="shared" si="11"/>
        <v/>
      </c>
      <c r="M15" s="87" t="str">
        <f t="shared" si="12"/>
        <v/>
      </c>
      <c r="N15" s="88" t="str">
        <f t="shared" si="13"/>
        <v/>
      </c>
      <c r="O15" s="89" t="str">
        <f t="shared" si="14"/>
        <v/>
      </c>
      <c r="P15" s="90"/>
      <c r="Q15" s="74"/>
      <c r="AD15" s="26">
        <v>14</v>
      </c>
      <c r="AE15" s="26"/>
      <c r="AF15" s="26" t="str">
        <f>IF(Kopā!F15=$R$3,Kopā!A15,"")</f>
        <v/>
      </c>
      <c r="AG15" s="26" t="str">
        <f>_xlfn.IFNA(VLOOKUP(AF15,Kopā!$A$4:$G$203,7,),"")</f>
        <v/>
      </c>
      <c r="AH15" s="26" t="str">
        <f t="shared" si="1"/>
        <v/>
      </c>
      <c r="AI15" s="26" t="e" cm="1">
        <f t="array" ref="AI15">IFERROR(SMALL(IF((COUNTIF($AI$3:AI14, $AH$4:$AH$203)=0)*ISNUMBER($AH$4:$AH$203), $AH$4:$AH$203, "A"), 1),INDEX($AH$4:$AH$203, MATCH(SMALL(IF(ISTEXT($AH$4:$AH$203)*(COUNTIF(AI$3:$AI14,$AH$4:$AH$203)=0), COUNTIF($AH$4:$AH$203, "&lt;"&amp;$AH$4:$AH$203), ""),1),IF(ISTEXT($AH$4:$AH$203), COUNTIF($AH$4:$AH$203, "&lt;"&amp;$AH$4:$AH$203), ""), 0)))</f>
        <v>#NUM!</v>
      </c>
      <c r="AJ15" s="26"/>
      <c r="AK15" s="26"/>
      <c r="AL15" s="26" t="str">
        <f t="shared" si="15"/>
        <v/>
      </c>
      <c r="AM15" s="26" t="str">
        <f t="shared" si="16"/>
        <v/>
      </c>
      <c r="AN15" s="26">
        <v>12</v>
      </c>
      <c r="AO15" s="67" t="str">
        <f t="shared" si="17"/>
        <v/>
      </c>
      <c r="AP15" s="26" t="str">
        <f>_xlfn.IFNA(VLOOKUP(AM15,Kopā!$A$4:$Q$203,2,),"")</f>
        <v/>
      </c>
      <c r="AQ15" s="68" t="str">
        <f>_xlfn.IFNA(VLOOKUP(AM15,Kopā!$A$4:$Q$203,3,),"")</f>
        <v/>
      </c>
      <c r="AR15" s="79" t="str">
        <f>_xlfn.IFNA(VLOOKUP(AM15,Kopā!$A$4:$Q$203,8,),"")</f>
        <v/>
      </c>
      <c r="AS15" s="80" t="str">
        <f>_xlfn.IFNA(VLOOKUP(AM15,Kopā!$A$4:$Q$203,9,),"")</f>
        <v/>
      </c>
      <c r="AT15" s="79" t="str">
        <f>_xlfn.IFNA(VLOOKUP(AM15,Kopā!$A$4:$Q$203,10,),"")</f>
        <v/>
      </c>
      <c r="AU15" s="80" t="str">
        <f>_xlfn.IFNA(VLOOKUP(AM15,Kopā!$A$4:$Q$203,11,),"")</f>
        <v/>
      </c>
      <c r="AV15" s="79" t="str">
        <f>_xlfn.IFNA(VLOOKUP(AM15,Kopā!$A$4:$Q$203,12,),"")</f>
        <v/>
      </c>
      <c r="AW15" s="80" t="str">
        <f>_xlfn.IFNA(VLOOKUP(AM15,Kopā!$A$4:$Q$203,13,),"")</f>
        <v/>
      </c>
      <c r="AX15" s="79" t="str">
        <f>_xlfn.IFNA(VLOOKUP(AM15,Kopā!$A$4:$Q$203,14,),"")</f>
        <v/>
      </c>
      <c r="AY15" s="80" t="str">
        <f>_xlfn.IFNA(VLOOKUP(AM15,Kopā!$A$4:$Q$203,15,),"")</f>
        <v/>
      </c>
      <c r="AZ15" s="81" t="str">
        <f>_xlfn.IFNA(VLOOKUP(AM15,Kopā!$A$4:$Q$203,16,),"")</f>
        <v/>
      </c>
      <c r="BA15" s="80" t="str">
        <f>_xlfn.IFNA(VLOOKUP(AM15,Kopā!$A$4:$Q$203,17,),"")</f>
        <v/>
      </c>
      <c r="BB15" s="26" t="str">
        <f t="shared" si="18"/>
        <v/>
      </c>
      <c r="BC15" s="26" t="str">
        <f t="shared" si="19"/>
        <v/>
      </c>
      <c r="BD15" s="69" t="str">
        <f t="shared" si="20"/>
        <v/>
      </c>
      <c r="BE15" s="26" t="e">
        <f>_xlfn.RANK.EQ(BB15,$BB$4:$BB$93,)+COUNTIF($BB$4:BB15,BB15)-1</f>
        <v>#VALUE!</v>
      </c>
    </row>
    <row r="16" spans="1:57" x14ac:dyDescent="0.25">
      <c r="A16" s="26">
        <v>13</v>
      </c>
      <c r="B16" s="17" t="str">
        <f t="shared" si="2"/>
        <v/>
      </c>
      <c r="C16" s="101" t="str">
        <f t="shared" si="0"/>
        <v/>
      </c>
      <c r="D16" s="28" t="str">
        <f t="shared" si="21"/>
        <v/>
      </c>
      <c r="E16" s="60" t="str">
        <f t="shared" si="4"/>
        <v/>
      </c>
      <c r="F16" s="61" t="str">
        <f t="shared" si="5"/>
        <v/>
      </c>
      <c r="G16" s="62" t="str">
        <f t="shared" si="6"/>
        <v/>
      </c>
      <c r="H16" s="61" t="str">
        <f t="shared" si="7"/>
        <v/>
      </c>
      <c r="I16" s="60" t="str">
        <f t="shared" si="8"/>
        <v/>
      </c>
      <c r="J16" s="61" t="str">
        <f t="shared" si="9"/>
        <v/>
      </c>
      <c r="K16" s="60" t="str">
        <f t="shared" si="10"/>
        <v/>
      </c>
      <c r="L16" s="61" t="str">
        <f t="shared" si="11"/>
        <v/>
      </c>
      <c r="M16" s="72" t="str">
        <f t="shared" si="12"/>
        <v/>
      </c>
      <c r="N16" s="73" t="str">
        <f t="shared" si="13"/>
        <v/>
      </c>
      <c r="O16" s="24" t="str">
        <f t="shared" si="14"/>
        <v/>
      </c>
      <c r="P16" s="18"/>
      <c r="Q16" s="74"/>
      <c r="AD16" s="26">
        <v>15</v>
      </c>
      <c r="AE16" s="26"/>
      <c r="AF16" s="26" t="str">
        <f>IF(Kopā!F16=$R$3,Kopā!A16,"")</f>
        <v/>
      </c>
      <c r="AG16" s="26" t="str">
        <f>_xlfn.IFNA(VLOOKUP(AF16,Kopā!$A$4:$G$203,7,),"")</f>
        <v/>
      </c>
      <c r="AH16" s="26" t="str">
        <f t="shared" si="1"/>
        <v/>
      </c>
      <c r="AI16" s="26" t="e" cm="1">
        <f t="array" ref="AI16">IFERROR(SMALL(IF((COUNTIF($AI$3:AI15, $AH$4:$AH$203)=0)*ISNUMBER($AH$4:$AH$203), $AH$4:$AH$203, "A"), 1),INDEX($AH$4:$AH$203, MATCH(SMALL(IF(ISTEXT($AH$4:$AH$203)*(COUNTIF(AI$3:$AI15,$AH$4:$AH$203)=0), COUNTIF($AH$4:$AH$203, "&lt;"&amp;$AH$4:$AH$203), ""),1),IF(ISTEXT($AH$4:$AH$203), COUNTIF($AH$4:$AH$203, "&lt;"&amp;$AH$4:$AH$203), ""), 0)))</f>
        <v>#NUM!</v>
      </c>
      <c r="AJ16" s="26"/>
      <c r="AK16" s="26"/>
      <c r="AL16" s="26" t="str">
        <f t="shared" si="15"/>
        <v/>
      </c>
      <c r="AM16" s="26" t="str">
        <f t="shared" si="16"/>
        <v/>
      </c>
      <c r="AN16" s="26">
        <v>13</v>
      </c>
      <c r="AO16" s="67" t="str">
        <f t="shared" si="17"/>
        <v/>
      </c>
      <c r="AP16" s="26" t="str">
        <f>_xlfn.IFNA(VLOOKUP(AM16,Kopā!$A$4:$Q$203,2,),"")</f>
        <v/>
      </c>
      <c r="AQ16" s="68" t="str">
        <f>_xlfn.IFNA(VLOOKUP(AM16,Kopā!$A$4:$Q$203,3,),"")</f>
        <v/>
      </c>
      <c r="AR16" s="79" t="str">
        <f>_xlfn.IFNA(VLOOKUP(AM16,Kopā!$A$4:$Q$203,8,),"")</f>
        <v/>
      </c>
      <c r="AS16" s="80" t="str">
        <f>_xlfn.IFNA(VLOOKUP(AM16,Kopā!$A$4:$Q$203,9,),"")</f>
        <v/>
      </c>
      <c r="AT16" s="79" t="str">
        <f>_xlfn.IFNA(VLOOKUP(AM16,Kopā!$A$4:$Q$203,10,),"")</f>
        <v/>
      </c>
      <c r="AU16" s="80" t="str">
        <f>_xlfn.IFNA(VLOOKUP(AM16,Kopā!$A$4:$Q$203,11,),"")</f>
        <v/>
      </c>
      <c r="AV16" s="79" t="str">
        <f>_xlfn.IFNA(VLOOKUP(AM16,Kopā!$A$4:$Q$203,12,),"")</f>
        <v/>
      </c>
      <c r="AW16" s="80" t="str">
        <f>_xlfn.IFNA(VLOOKUP(AM16,Kopā!$A$4:$Q$203,13,),"")</f>
        <v/>
      </c>
      <c r="AX16" s="79" t="str">
        <f>_xlfn.IFNA(VLOOKUP(AM16,Kopā!$A$4:$Q$203,14,),"")</f>
        <v/>
      </c>
      <c r="AY16" s="80" t="str">
        <f>_xlfn.IFNA(VLOOKUP(AM16,Kopā!$A$4:$Q$203,15,),"")</f>
        <v/>
      </c>
      <c r="AZ16" s="81" t="str">
        <f>_xlfn.IFNA(VLOOKUP(AM16,Kopā!$A$4:$Q$203,16,),"")</f>
        <v/>
      </c>
      <c r="BA16" s="80" t="str">
        <f>_xlfn.IFNA(VLOOKUP(AM16,Kopā!$A$4:$Q$203,17,),"")</f>
        <v/>
      </c>
      <c r="BB16" s="26" t="str">
        <f t="shared" si="18"/>
        <v/>
      </c>
      <c r="BC16" s="26" t="str">
        <f t="shared" si="19"/>
        <v/>
      </c>
      <c r="BD16" s="69" t="str">
        <f t="shared" si="20"/>
        <v/>
      </c>
      <c r="BE16" s="26" t="e">
        <f>_xlfn.RANK.EQ(BB16,$BB$4:$BB$93,)+COUNTIF($BB$4:BB16,BB16)-1</f>
        <v>#VALUE!</v>
      </c>
    </row>
    <row r="17" spans="1:57" x14ac:dyDescent="0.25">
      <c r="A17" s="26">
        <v>14</v>
      </c>
      <c r="B17" s="82" t="str">
        <f t="shared" si="2"/>
        <v/>
      </c>
      <c r="C17" s="102" t="str">
        <f t="shared" si="0"/>
        <v/>
      </c>
      <c r="D17" s="83" t="str">
        <f t="shared" si="21"/>
        <v/>
      </c>
      <c r="E17" s="84" t="str">
        <f t="shared" si="4"/>
        <v/>
      </c>
      <c r="F17" s="85" t="str">
        <f t="shared" si="5"/>
        <v/>
      </c>
      <c r="G17" s="86" t="str">
        <f t="shared" si="6"/>
        <v/>
      </c>
      <c r="H17" s="85" t="str">
        <f t="shared" si="7"/>
        <v/>
      </c>
      <c r="I17" s="84" t="str">
        <f t="shared" si="8"/>
        <v/>
      </c>
      <c r="J17" s="85" t="str">
        <f t="shared" si="9"/>
        <v/>
      </c>
      <c r="K17" s="84" t="str">
        <f t="shared" si="10"/>
        <v/>
      </c>
      <c r="L17" s="85" t="str">
        <f t="shared" si="11"/>
        <v/>
      </c>
      <c r="M17" s="87" t="str">
        <f t="shared" si="12"/>
        <v/>
      </c>
      <c r="N17" s="88" t="str">
        <f t="shared" si="13"/>
        <v/>
      </c>
      <c r="O17" s="89" t="str">
        <f t="shared" si="14"/>
        <v/>
      </c>
      <c r="P17" s="90"/>
      <c r="Q17" s="74"/>
      <c r="AD17" s="26">
        <v>16</v>
      </c>
      <c r="AE17" s="26"/>
      <c r="AF17" s="26" t="str">
        <f>IF(Kopā!F17=$R$3,Kopā!A17,"")</f>
        <v/>
      </c>
      <c r="AG17" s="26" t="str">
        <f>_xlfn.IFNA(VLOOKUP(AF17,Kopā!$A$4:$G$203,7,),"")</f>
        <v/>
      </c>
      <c r="AH17" s="26" t="str">
        <f t="shared" si="1"/>
        <v/>
      </c>
      <c r="AI17" s="26" t="e" cm="1">
        <f t="array" ref="AI17">IFERROR(SMALL(IF((COUNTIF($AI$3:AI16, $AH$4:$AH$203)=0)*ISNUMBER($AH$4:$AH$203), $AH$4:$AH$203, "A"), 1),INDEX($AH$4:$AH$203, MATCH(SMALL(IF(ISTEXT($AH$4:$AH$203)*(COUNTIF(AI$3:$AI16,$AH$4:$AH$203)=0), COUNTIF($AH$4:$AH$203, "&lt;"&amp;$AH$4:$AH$203), ""),1),IF(ISTEXT($AH$4:$AH$203), COUNTIF($AH$4:$AH$203, "&lt;"&amp;$AH$4:$AH$203), ""), 0)))</f>
        <v>#NUM!</v>
      </c>
      <c r="AJ17" s="26"/>
      <c r="AK17" s="26"/>
      <c r="AL17" s="26" t="str">
        <f t="shared" si="15"/>
        <v/>
      </c>
      <c r="AM17" s="26" t="str">
        <f t="shared" si="16"/>
        <v/>
      </c>
      <c r="AN17" s="26">
        <v>14</v>
      </c>
      <c r="AO17" s="67" t="str">
        <f t="shared" si="17"/>
        <v/>
      </c>
      <c r="AP17" s="26" t="str">
        <f>_xlfn.IFNA(VLOOKUP(AM17,Kopā!$A$4:$Q$203,2,),"")</f>
        <v/>
      </c>
      <c r="AQ17" s="68" t="str">
        <f>_xlfn.IFNA(VLOOKUP(AM17,Kopā!$A$4:$Q$203,3,),"")</f>
        <v/>
      </c>
      <c r="AR17" s="79" t="str">
        <f>_xlfn.IFNA(VLOOKUP(AM17,Kopā!$A$4:$Q$203,8,),"")</f>
        <v/>
      </c>
      <c r="AS17" s="80" t="str">
        <f>_xlfn.IFNA(VLOOKUP(AM17,Kopā!$A$4:$Q$203,9,),"")</f>
        <v/>
      </c>
      <c r="AT17" s="79" t="str">
        <f>_xlfn.IFNA(VLOOKUP(AM17,Kopā!$A$4:$Q$203,10,),"")</f>
        <v/>
      </c>
      <c r="AU17" s="80" t="str">
        <f>_xlfn.IFNA(VLOOKUP(AM17,Kopā!$A$4:$Q$203,11,),"")</f>
        <v/>
      </c>
      <c r="AV17" s="79" t="str">
        <f>_xlfn.IFNA(VLOOKUP(AM17,Kopā!$A$4:$Q$203,12,),"")</f>
        <v/>
      </c>
      <c r="AW17" s="80" t="str">
        <f>_xlfn.IFNA(VLOOKUP(AM17,Kopā!$A$4:$Q$203,13,),"")</f>
        <v/>
      </c>
      <c r="AX17" s="79" t="str">
        <f>_xlfn.IFNA(VLOOKUP(AM17,Kopā!$A$4:$Q$203,14,),"")</f>
        <v/>
      </c>
      <c r="AY17" s="80" t="str">
        <f>_xlfn.IFNA(VLOOKUP(AM17,Kopā!$A$4:$Q$203,15,),"")</f>
        <v/>
      </c>
      <c r="AZ17" s="81" t="str">
        <f>_xlfn.IFNA(VLOOKUP(AM17,Kopā!$A$4:$Q$203,16,),"")</f>
        <v/>
      </c>
      <c r="BA17" s="80" t="str">
        <f>_xlfn.IFNA(VLOOKUP(AM17,Kopā!$A$4:$Q$203,17,),"")</f>
        <v/>
      </c>
      <c r="BB17" s="26" t="str">
        <f t="shared" si="18"/>
        <v/>
      </c>
      <c r="BC17" s="26" t="str">
        <f t="shared" si="19"/>
        <v/>
      </c>
      <c r="BD17" s="69" t="str">
        <f t="shared" si="20"/>
        <v/>
      </c>
      <c r="BE17" s="26" t="e">
        <f>_xlfn.RANK.EQ(BB17,$BB$4:$BB$93,)+COUNTIF($BB$4:BB17,BB17)-1</f>
        <v>#VALUE!</v>
      </c>
    </row>
    <row r="18" spans="1:57" x14ac:dyDescent="0.25">
      <c r="A18" s="26">
        <v>15</v>
      </c>
      <c r="B18" s="17" t="str">
        <f t="shared" si="2"/>
        <v/>
      </c>
      <c r="C18" s="101" t="str">
        <f t="shared" si="0"/>
        <v/>
      </c>
      <c r="D18" s="28" t="str">
        <f t="shared" si="21"/>
        <v/>
      </c>
      <c r="E18" s="60" t="str">
        <f t="shared" si="4"/>
        <v/>
      </c>
      <c r="F18" s="61" t="str">
        <f t="shared" si="5"/>
        <v/>
      </c>
      <c r="G18" s="62" t="str">
        <f t="shared" si="6"/>
        <v/>
      </c>
      <c r="H18" s="61" t="str">
        <f t="shared" si="7"/>
        <v/>
      </c>
      <c r="I18" s="60" t="str">
        <f t="shared" si="8"/>
        <v/>
      </c>
      <c r="J18" s="61" t="str">
        <f t="shared" si="9"/>
        <v/>
      </c>
      <c r="K18" s="60" t="str">
        <f t="shared" si="10"/>
        <v/>
      </c>
      <c r="L18" s="61" t="str">
        <f t="shared" si="11"/>
        <v/>
      </c>
      <c r="M18" s="72" t="str">
        <f t="shared" si="12"/>
        <v/>
      </c>
      <c r="N18" s="73" t="str">
        <f t="shared" si="13"/>
        <v/>
      </c>
      <c r="O18" s="24" t="str">
        <f t="shared" si="14"/>
        <v/>
      </c>
      <c r="P18" s="18"/>
      <c r="Q18" s="74"/>
      <c r="AD18" s="26">
        <v>17</v>
      </c>
      <c r="AE18" s="26"/>
      <c r="AF18" s="26" t="str">
        <f>IF(Kopā!F18=$R$3,Kopā!A18,"")</f>
        <v/>
      </c>
      <c r="AG18" s="26" t="str">
        <f>_xlfn.IFNA(VLOOKUP(AF18,Kopā!$A$4:$G$203,7,),"")</f>
        <v/>
      </c>
      <c r="AH18" s="26" t="str">
        <f t="shared" si="1"/>
        <v/>
      </c>
      <c r="AI18" s="26" t="e" cm="1">
        <f t="array" ref="AI18">IFERROR(SMALL(IF((COUNTIF($AI$3:AI17, $AH$4:$AH$203)=0)*ISNUMBER($AH$4:$AH$203), $AH$4:$AH$203, "A"), 1),INDEX($AH$4:$AH$203, MATCH(SMALL(IF(ISTEXT($AH$4:$AH$203)*(COUNTIF(AI$3:$AI17,$AH$4:$AH$203)=0), COUNTIF($AH$4:$AH$203, "&lt;"&amp;$AH$4:$AH$203), ""),1),IF(ISTEXT($AH$4:$AH$203), COUNTIF($AH$4:$AH$203, "&lt;"&amp;$AH$4:$AH$203), ""), 0)))</f>
        <v>#NUM!</v>
      </c>
      <c r="AJ18" s="26"/>
      <c r="AK18" s="26"/>
      <c r="AL18" s="26" t="str">
        <f t="shared" si="15"/>
        <v/>
      </c>
      <c r="AM18" s="26" t="str">
        <f t="shared" si="16"/>
        <v/>
      </c>
      <c r="AN18" s="26">
        <v>15</v>
      </c>
      <c r="AO18" s="67" t="str">
        <f t="shared" si="17"/>
        <v/>
      </c>
      <c r="AP18" s="26" t="str">
        <f>_xlfn.IFNA(VLOOKUP(AM18,Kopā!$A$4:$Q$203,2,),"")</f>
        <v/>
      </c>
      <c r="AQ18" s="68" t="str">
        <f>_xlfn.IFNA(VLOOKUP(AM18,Kopā!$A$4:$Q$203,3,),"")</f>
        <v/>
      </c>
      <c r="AR18" s="79" t="str">
        <f>_xlfn.IFNA(VLOOKUP(AM18,Kopā!$A$4:$Q$203,8,),"")</f>
        <v/>
      </c>
      <c r="AS18" s="80" t="str">
        <f>_xlfn.IFNA(VLOOKUP(AM18,Kopā!$A$4:$Q$203,9,),"")</f>
        <v/>
      </c>
      <c r="AT18" s="79" t="str">
        <f>_xlfn.IFNA(VLOOKUP(AM18,Kopā!$A$4:$Q$203,10,),"")</f>
        <v/>
      </c>
      <c r="AU18" s="80" t="str">
        <f>_xlfn.IFNA(VLOOKUP(AM18,Kopā!$A$4:$Q$203,11,),"")</f>
        <v/>
      </c>
      <c r="AV18" s="79" t="str">
        <f>_xlfn.IFNA(VLOOKUP(AM18,Kopā!$A$4:$Q$203,12,),"")</f>
        <v/>
      </c>
      <c r="AW18" s="80" t="str">
        <f>_xlfn.IFNA(VLOOKUP(AM18,Kopā!$A$4:$Q$203,13,),"")</f>
        <v/>
      </c>
      <c r="AX18" s="79" t="str">
        <f>_xlfn.IFNA(VLOOKUP(AM18,Kopā!$A$4:$Q$203,14,),"")</f>
        <v/>
      </c>
      <c r="AY18" s="80" t="str">
        <f>_xlfn.IFNA(VLOOKUP(AM18,Kopā!$A$4:$Q$203,15,),"")</f>
        <v/>
      </c>
      <c r="AZ18" s="81" t="str">
        <f>_xlfn.IFNA(VLOOKUP(AM18,Kopā!$A$4:$Q$203,16,),"")</f>
        <v/>
      </c>
      <c r="BA18" s="80" t="str">
        <f>_xlfn.IFNA(VLOOKUP(AM18,Kopā!$A$4:$Q$203,17,),"")</f>
        <v/>
      </c>
      <c r="BB18" s="26" t="str">
        <f t="shared" si="18"/>
        <v/>
      </c>
      <c r="BC18" s="26" t="str">
        <f t="shared" si="19"/>
        <v/>
      </c>
      <c r="BD18" s="69" t="str">
        <f t="shared" si="20"/>
        <v/>
      </c>
      <c r="BE18" s="26" t="e">
        <f>_xlfn.RANK.EQ(BB18,$BB$4:$BB$93,)+COUNTIF($BB$4:BB18,BB18)-1</f>
        <v>#VALUE!</v>
      </c>
    </row>
    <row r="19" spans="1:57" x14ac:dyDescent="0.25">
      <c r="A19" s="26">
        <v>16</v>
      </c>
      <c r="B19" s="82" t="str">
        <f t="shared" si="2"/>
        <v/>
      </c>
      <c r="C19" s="102" t="str">
        <f t="shared" si="0"/>
        <v/>
      </c>
      <c r="D19" s="83" t="str">
        <f t="shared" si="21"/>
        <v/>
      </c>
      <c r="E19" s="84" t="str">
        <f t="shared" si="4"/>
        <v/>
      </c>
      <c r="F19" s="85" t="str">
        <f t="shared" si="5"/>
        <v/>
      </c>
      <c r="G19" s="86" t="str">
        <f t="shared" si="6"/>
        <v/>
      </c>
      <c r="H19" s="85" t="str">
        <f t="shared" si="7"/>
        <v/>
      </c>
      <c r="I19" s="84" t="str">
        <f t="shared" si="8"/>
        <v/>
      </c>
      <c r="J19" s="85" t="str">
        <f t="shared" si="9"/>
        <v/>
      </c>
      <c r="K19" s="84" t="str">
        <f t="shared" si="10"/>
        <v/>
      </c>
      <c r="L19" s="85" t="str">
        <f t="shared" si="11"/>
        <v/>
      </c>
      <c r="M19" s="87" t="str">
        <f t="shared" si="12"/>
        <v/>
      </c>
      <c r="N19" s="88" t="str">
        <f t="shared" si="13"/>
        <v/>
      </c>
      <c r="O19" s="89" t="str">
        <f t="shared" si="14"/>
        <v/>
      </c>
      <c r="P19" s="90"/>
      <c r="Q19" s="74"/>
      <c r="AD19" s="26">
        <v>18</v>
      </c>
      <c r="AE19" s="26"/>
      <c r="AF19" s="26" t="str">
        <f>IF(Kopā!F19=$R$3,Kopā!A19,"")</f>
        <v/>
      </c>
      <c r="AG19" s="26" t="str">
        <f>_xlfn.IFNA(VLOOKUP(AF19,Kopā!$A$4:$G$203,7,),"")</f>
        <v/>
      </c>
      <c r="AH19" s="26" t="str">
        <f t="shared" si="1"/>
        <v/>
      </c>
      <c r="AI19" s="26" t="e" cm="1">
        <f t="array" ref="AI19">IFERROR(SMALL(IF((COUNTIF($AI$3:AI18, $AH$4:$AH$203)=0)*ISNUMBER($AH$4:$AH$203), $AH$4:$AH$203, "A"), 1),INDEX($AH$4:$AH$203, MATCH(SMALL(IF(ISTEXT($AH$4:$AH$203)*(COUNTIF(AI$3:$AI18,$AH$4:$AH$203)=0), COUNTIF($AH$4:$AH$203, "&lt;"&amp;$AH$4:$AH$203), ""),1),IF(ISTEXT($AH$4:$AH$203), COUNTIF($AH$4:$AH$203, "&lt;"&amp;$AH$4:$AH$203), ""), 0)))</f>
        <v>#NUM!</v>
      </c>
      <c r="AJ19" s="26"/>
      <c r="AK19" s="26"/>
      <c r="AL19" s="26" t="str">
        <f t="shared" si="15"/>
        <v/>
      </c>
      <c r="AM19" s="26" t="str">
        <f t="shared" si="16"/>
        <v/>
      </c>
      <c r="AN19" s="26">
        <v>16</v>
      </c>
      <c r="AO19" s="67" t="str">
        <f t="shared" si="17"/>
        <v/>
      </c>
      <c r="AP19" s="26" t="str">
        <f>_xlfn.IFNA(VLOOKUP(AM19,Kopā!$A$4:$Q$203,2,),"")</f>
        <v/>
      </c>
      <c r="AQ19" s="68" t="str">
        <f>_xlfn.IFNA(VLOOKUP(AM19,Kopā!$A$4:$Q$203,3,),"")</f>
        <v/>
      </c>
      <c r="AR19" s="79" t="str">
        <f>_xlfn.IFNA(VLOOKUP(AM19,Kopā!$A$4:$Q$203,8,),"")</f>
        <v/>
      </c>
      <c r="AS19" s="80" t="str">
        <f>_xlfn.IFNA(VLOOKUP(AM19,Kopā!$A$4:$Q$203,9,),"")</f>
        <v/>
      </c>
      <c r="AT19" s="79" t="str">
        <f>_xlfn.IFNA(VLOOKUP(AM19,Kopā!$A$4:$Q$203,10,),"")</f>
        <v/>
      </c>
      <c r="AU19" s="80" t="str">
        <f>_xlfn.IFNA(VLOOKUP(AM19,Kopā!$A$4:$Q$203,11,),"")</f>
        <v/>
      </c>
      <c r="AV19" s="79" t="str">
        <f>_xlfn.IFNA(VLOOKUP(AM19,Kopā!$A$4:$Q$203,12,),"")</f>
        <v/>
      </c>
      <c r="AW19" s="80" t="str">
        <f>_xlfn.IFNA(VLOOKUP(AM19,Kopā!$A$4:$Q$203,13,),"")</f>
        <v/>
      </c>
      <c r="AX19" s="79" t="str">
        <f>_xlfn.IFNA(VLOOKUP(AM19,Kopā!$A$4:$Q$203,14,),"")</f>
        <v/>
      </c>
      <c r="AY19" s="80" t="str">
        <f>_xlfn.IFNA(VLOOKUP(AM19,Kopā!$A$4:$Q$203,15,),"")</f>
        <v/>
      </c>
      <c r="AZ19" s="81" t="str">
        <f>_xlfn.IFNA(VLOOKUP(AM19,Kopā!$A$4:$Q$203,16,),"")</f>
        <v/>
      </c>
      <c r="BA19" s="80" t="str">
        <f>_xlfn.IFNA(VLOOKUP(AM19,Kopā!$A$4:$Q$203,17,),"")</f>
        <v/>
      </c>
      <c r="BB19" s="26" t="str">
        <f t="shared" si="18"/>
        <v/>
      </c>
      <c r="BC19" s="26" t="str">
        <f t="shared" si="19"/>
        <v/>
      </c>
      <c r="BD19" s="69" t="str">
        <f t="shared" si="20"/>
        <v/>
      </c>
      <c r="BE19" s="26" t="e">
        <f>_xlfn.RANK.EQ(BB19,$BB$4:$BB$93,)+COUNTIF($BB$4:BB19,BB19)-1</f>
        <v>#VALUE!</v>
      </c>
    </row>
    <row r="20" spans="1:57" x14ac:dyDescent="0.25">
      <c r="A20" s="26">
        <v>17</v>
      </c>
      <c r="B20" s="17" t="str">
        <f t="shared" si="2"/>
        <v/>
      </c>
      <c r="C20" s="101" t="str">
        <f t="shared" si="0"/>
        <v/>
      </c>
      <c r="D20" s="28" t="str">
        <f t="shared" si="21"/>
        <v/>
      </c>
      <c r="E20" s="60" t="str">
        <f t="shared" si="4"/>
        <v/>
      </c>
      <c r="F20" s="61" t="str">
        <f t="shared" si="5"/>
        <v/>
      </c>
      <c r="G20" s="62" t="str">
        <f t="shared" si="6"/>
        <v/>
      </c>
      <c r="H20" s="61" t="str">
        <f t="shared" si="7"/>
        <v/>
      </c>
      <c r="I20" s="60" t="str">
        <f t="shared" si="8"/>
        <v/>
      </c>
      <c r="J20" s="61" t="str">
        <f t="shared" si="9"/>
        <v/>
      </c>
      <c r="K20" s="60" t="str">
        <f t="shared" si="10"/>
        <v/>
      </c>
      <c r="L20" s="61" t="str">
        <f t="shared" si="11"/>
        <v/>
      </c>
      <c r="M20" s="72" t="str">
        <f t="shared" si="12"/>
        <v/>
      </c>
      <c r="N20" s="73" t="str">
        <f t="shared" si="13"/>
        <v/>
      </c>
      <c r="O20" s="24" t="str">
        <f t="shared" si="14"/>
        <v/>
      </c>
      <c r="P20" s="18"/>
      <c r="Q20" s="74"/>
      <c r="AD20" s="26">
        <v>19</v>
      </c>
      <c r="AE20" s="26"/>
      <c r="AF20" s="26" t="str">
        <f>IF(Kopā!F20=$R$3,Kopā!A20,"")</f>
        <v/>
      </c>
      <c r="AG20" s="26" t="str">
        <f>_xlfn.IFNA(VLOOKUP(AF20,Kopā!$A$4:$G$203,7,),"")</f>
        <v/>
      </c>
      <c r="AH20" s="26" t="str">
        <f t="shared" si="1"/>
        <v/>
      </c>
      <c r="AI20" s="26" t="e" cm="1">
        <f t="array" ref="AI20">IFERROR(SMALL(IF((COUNTIF($AI$3:AI19, $AH$4:$AH$203)=0)*ISNUMBER($AH$4:$AH$203), $AH$4:$AH$203, "A"), 1),INDEX($AH$4:$AH$203, MATCH(SMALL(IF(ISTEXT($AH$4:$AH$203)*(COUNTIF(AI$3:$AI19,$AH$4:$AH$203)=0), COUNTIF($AH$4:$AH$203, "&lt;"&amp;$AH$4:$AH$203), ""),1),IF(ISTEXT($AH$4:$AH$203), COUNTIF($AH$4:$AH$203, "&lt;"&amp;$AH$4:$AH$203), ""), 0)))</f>
        <v>#NUM!</v>
      </c>
      <c r="AJ20" s="26"/>
      <c r="AK20" s="26"/>
      <c r="AL20" s="26" t="str">
        <f t="shared" si="15"/>
        <v/>
      </c>
      <c r="AM20" s="26" t="str">
        <f t="shared" si="16"/>
        <v/>
      </c>
      <c r="AN20" s="26">
        <v>17</v>
      </c>
      <c r="AO20" s="67" t="str">
        <f t="shared" si="17"/>
        <v/>
      </c>
      <c r="AP20" s="26" t="str">
        <f>_xlfn.IFNA(VLOOKUP(AM20,Kopā!$A$4:$Q$203,2,),"")</f>
        <v/>
      </c>
      <c r="AQ20" s="68" t="str">
        <f>_xlfn.IFNA(VLOOKUP(AM20,Kopā!$A$4:$Q$203,3,),"")</f>
        <v/>
      </c>
      <c r="AR20" s="79" t="str">
        <f>_xlfn.IFNA(VLOOKUP(AM20,Kopā!$A$4:$Q$203,8,),"")</f>
        <v/>
      </c>
      <c r="AS20" s="80" t="str">
        <f>_xlfn.IFNA(VLOOKUP(AM20,Kopā!$A$4:$Q$203,9,),"")</f>
        <v/>
      </c>
      <c r="AT20" s="79" t="str">
        <f>_xlfn.IFNA(VLOOKUP(AM20,Kopā!$A$4:$Q$203,10,),"")</f>
        <v/>
      </c>
      <c r="AU20" s="80" t="str">
        <f>_xlfn.IFNA(VLOOKUP(AM20,Kopā!$A$4:$Q$203,11,),"")</f>
        <v/>
      </c>
      <c r="AV20" s="79" t="str">
        <f>_xlfn.IFNA(VLOOKUP(AM20,Kopā!$A$4:$Q$203,12,),"")</f>
        <v/>
      </c>
      <c r="AW20" s="80" t="str">
        <f>_xlfn.IFNA(VLOOKUP(AM20,Kopā!$A$4:$Q$203,13,),"")</f>
        <v/>
      </c>
      <c r="AX20" s="79" t="str">
        <f>_xlfn.IFNA(VLOOKUP(AM20,Kopā!$A$4:$Q$203,14,),"")</f>
        <v/>
      </c>
      <c r="AY20" s="80" t="str">
        <f>_xlfn.IFNA(VLOOKUP(AM20,Kopā!$A$4:$Q$203,15,),"")</f>
        <v/>
      </c>
      <c r="AZ20" s="81" t="str">
        <f>_xlfn.IFNA(VLOOKUP(AM20,Kopā!$A$4:$Q$203,16,),"")</f>
        <v/>
      </c>
      <c r="BA20" s="80" t="str">
        <f>_xlfn.IFNA(VLOOKUP(AM20,Kopā!$A$4:$Q$203,17,),"")</f>
        <v/>
      </c>
      <c r="BB20" s="26" t="str">
        <f t="shared" si="18"/>
        <v/>
      </c>
      <c r="BC20" s="26" t="str">
        <f t="shared" si="19"/>
        <v/>
      </c>
      <c r="BD20" s="69" t="str">
        <f t="shared" si="20"/>
        <v/>
      </c>
      <c r="BE20" s="26" t="e">
        <f>_xlfn.RANK.EQ(BB20,$BB$4:$BB$93,)+COUNTIF($BB$4:BB20,BB20)-1</f>
        <v>#VALUE!</v>
      </c>
    </row>
    <row r="21" spans="1:57" x14ac:dyDescent="0.25">
      <c r="A21" s="26">
        <v>18</v>
      </c>
      <c r="B21" s="82" t="str">
        <f t="shared" si="2"/>
        <v/>
      </c>
      <c r="C21" s="102" t="str">
        <f t="shared" si="0"/>
        <v/>
      </c>
      <c r="D21" s="83" t="str">
        <f t="shared" si="21"/>
        <v/>
      </c>
      <c r="E21" s="84" t="str">
        <f t="shared" si="4"/>
        <v/>
      </c>
      <c r="F21" s="85" t="str">
        <f t="shared" si="5"/>
        <v/>
      </c>
      <c r="G21" s="86" t="str">
        <f t="shared" si="6"/>
        <v/>
      </c>
      <c r="H21" s="85" t="str">
        <f t="shared" si="7"/>
        <v/>
      </c>
      <c r="I21" s="84" t="str">
        <f t="shared" si="8"/>
        <v/>
      </c>
      <c r="J21" s="85" t="str">
        <f t="shared" si="9"/>
        <v/>
      </c>
      <c r="K21" s="84" t="str">
        <f t="shared" si="10"/>
        <v/>
      </c>
      <c r="L21" s="85" t="str">
        <f t="shared" si="11"/>
        <v/>
      </c>
      <c r="M21" s="87" t="str">
        <f t="shared" si="12"/>
        <v/>
      </c>
      <c r="N21" s="88" t="str">
        <f t="shared" si="13"/>
        <v/>
      </c>
      <c r="O21" s="89" t="str">
        <f t="shared" si="14"/>
        <v/>
      </c>
      <c r="P21" s="90"/>
      <c r="Q21" s="74"/>
      <c r="AD21" s="26">
        <v>20</v>
      </c>
      <c r="AE21" s="26"/>
      <c r="AF21" s="26">
        <f>IF(Kopā!F21=$R$3,Kopā!A21,"")</f>
        <v>18</v>
      </c>
      <c r="AG21" s="26" t="str">
        <f>_xlfn.IFNA(VLOOKUP(AF21,Kopā!$A$4:$G$203,7,),"")</f>
        <v>D</v>
      </c>
      <c r="AH21" s="26" t="str">
        <f t="shared" si="1"/>
        <v/>
      </c>
      <c r="AI21" s="26" t="e" cm="1">
        <f t="array" ref="AI21">IFERROR(SMALL(IF((COUNTIF($AI$3:AI20, $AH$4:$AH$203)=0)*ISNUMBER($AH$4:$AH$203), $AH$4:$AH$203, "A"), 1),INDEX($AH$4:$AH$203, MATCH(SMALL(IF(ISTEXT($AH$4:$AH$203)*(COUNTIF(AI$3:$AI20,$AH$4:$AH$203)=0), COUNTIF($AH$4:$AH$203, "&lt;"&amp;$AH$4:$AH$203), ""),1),IF(ISTEXT($AH$4:$AH$203), COUNTIF($AH$4:$AH$203, "&lt;"&amp;$AH$4:$AH$203), ""), 0)))</f>
        <v>#NUM!</v>
      </c>
      <c r="AJ21" s="26"/>
      <c r="AK21" s="26"/>
      <c r="AL21" s="26" t="str">
        <f t="shared" si="15"/>
        <v/>
      </c>
      <c r="AM21" s="26" t="str">
        <f t="shared" si="16"/>
        <v/>
      </c>
      <c r="AN21" s="26">
        <v>18</v>
      </c>
      <c r="AO21" s="67" t="str">
        <f t="shared" si="17"/>
        <v/>
      </c>
      <c r="AP21" s="26" t="str">
        <f>_xlfn.IFNA(VLOOKUP(AM21,Kopā!$A$4:$Q$203,2,),"")</f>
        <v/>
      </c>
      <c r="AQ21" s="68" t="str">
        <f>_xlfn.IFNA(VLOOKUP(AM21,Kopā!$A$4:$Q$203,3,),"")</f>
        <v/>
      </c>
      <c r="AR21" s="79" t="str">
        <f>_xlfn.IFNA(VLOOKUP(AM21,Kopā!$A$4:$Q$203,8,),"")</f>
        <v/>
      </c>
      <c r="AS21" s="80" t="str">
        <f>_xlfn.IFNA(VLOOKUP(AM21,Kopā!$A$4:$Q$203,9,),"")</f>
        <v/>
      </c>
      <c r="AT21" s="79" t="str">
        <f>_xlfn.IFNA(VLOOKUP(AM21,Kopā!$A$4:$Q$203,10,),"")</f>
        <v/>
      </c>
      <c r="AU21" s="80" t="str">
        <f>_xlfn.IFNA(VLOOKUP(AM21,Kopā!$A$4:$Q$203,11,),"")</f>
        <v/>
      </c>
      <c r="AV21" s="79" t="str">
        <f>_xlfn.IFNA(VLOOKUP(AM21,Kopā!$A$4:$Q$203,12,),"")</f>
        <v/>
      </c>
      <c r="AW21" s="80" t="str">
        <f>_xlfn.IFNA(VLOOKUP(AM21,Kopā!$A$4:$Q$203,13,),"")</f>
        <v/>
      </c>
      <c r="AX21" s="79" t="str">
        <f>_xlfn.IFNA(VLOOKUP(AM21,Kopā!$A$4:$Q$203,14,),"")</f>
        <v/>
      </c>
      <c r="AY21" s="80" t="str">
        <f>_xlfn.IFNA(VLOOKUP(AM21,Kopā!$A$4:$Q$203,15,),"")</f>
        <v/>
      </c>
      <c r="AZ21" s="81" t="str">
        <f>_xlfn.IFNA(VLOOKUP(AM21,Kopā!$A$4:$Q$203,16,),"")</f>
        <v/>
      </c>
      <c r="BA21" s="80" t="str">
        <f>_xlfn.IFNA(VLOOKUP(AM21,Kopā!$A$4:$Q$203,17,),"")</f>
        <v/>
      </c>
      <c r="BB21" s="26" t="str">
        <f t="shared" si="18"/>
        <v/>
      </c>
      <c r="BC21" s="26" t="str">
        <f t="shared" si="19"/>
        <v/>
      </c>
      <c r="BD21" s="69" t="str">
        <f t="shared" si="20"/>
        <v/>
      </c>
      <c r="BE21" s="26" t="e">
        <f>_xlfn.RANK.EQ(BB21,$BB$4:$BB$93,)+COUNTIF($BB$4:BB21,BB21)-1</f>
        <v>#VALUE!</v>
      </c>
    </row>
    <row r="22" spans="1:57" x14ac:dyDescent="0.25">
      <c r="A22" s="26">
        <v>19</v>
      </c>
      <c r="B22" s="17" t="str">
        <f t="shared" si="2"/>
        <v/>
      </c>
      <c r="C22" s="101" t="str">
        <f t="shared" si="0"/>
        <v/>
      </c>
      <c r="D22" s="28" t="str">
        <f t="shared" si="21"/>
        <v/>
      </c>
      <c r="E22" s="60" t="str">
        <f t="shared" si="4"/>
        <v/>
      </c>
      <c r="F22" s="61" t="str">
        <f t="shared" si="5"/>
        <v/>
      </c>
      <c r="G22" s="62" t="str">
        <f t="shared" si="6"/>
        <v/>
      </c>
      <c r="H22" s="61" t="str">
        <f t="shared" si="7"/>
        <v/>
      </c>
      <c r="I22" s="60" t="str">
        <f t="shared" si="8"/>
        <v/>
      </c>
      <c r="J22" s="61" t="str">
        <f t="shared" si="9"/>
        <v/>
      </c>
      <c r="K22" s="60" t="str">
        <f t="shared" si="10"/>
        <v/>
      </c>
      <c r="L22" s="61" t="str">
        <f t="shared" si="11"/>
        <v/>
      </c>
      <c r="M22" s="72" t="str">
        <f t="shared" si="12"/>
        <v/>
      </c>
      <c r="N22" s="73" t="str">
        <f t="shared" si="13"/>
        <v/>
      </c>
      <c r="O22" s="24" t="str">
        <f t="shared" si="14"/>
        <v/>
      </c>
      <c r="P22" s="18"/>
      <c r="Q22" s="74"/>
      <c r="AD22" s="26">
        <v>21</v>
      </c>
      <c r="AE22" s="26"/>
      <c r="AF22" s="26">
        <f>IF(Kopā!F22=$R$3,Kopā!A22,"")</f>
        <v>19</v>
      </c>
      <c r="AG22" s="26" t="str">
        <f>_xlfn.IFNA(VLOOKUP(AF22,Kopā!$A$4:$G$203,7,),"")</f>
        <v>Hm</v>
      </c>
      <c r="AH22" s="26" t="str">
        <f t="shared" si="1"/>
        <v/>
      </c>
      <c r="AI22" s="26" t="e" cm="1">
        <f t="array" ref="AI22">IFERROR(SMALL(IF((COUNTIF($AI$3:AI21, $AH$4:$AH$203)=0)*ISNUMBER($AH$4:$AH$203), $AH$4:$AH$203, "A"), 1),INDEX($AH$4:$AH$203, MATCH(SMALL(IF(ISTEXT($AH$4:$AH$203)*(COUNTIF(AI$3:$AI21,$AH$4:$AH$203)=0), COUNTIF($AH$4:$AH$203, "&lt;"&amp;$AH$4:$AH$203), ""),1),IF(ISTEXT($AH$4:$AH$203), COUNTIF($AH$4:$AH$203, "&lt;"&amp;$AH$4:$AH$203), ""), 0)))</f>
        <v>#NUM!</v>
      </c>
      <c r="AJ22" s="26"/>
      <c r="AK22" s="26"/>
      <c r="AL22" s="26" t="str">
        <f t="shared" si="15"/>
        <v/>
      </c>
      <c r="AM22" s="26" t="str">
        <f t="shared" si="16"/>
        <v/>
      </c>
      <c r="AN22" s="26">
        <v>19</v>
      </c>
      <c r="AO22" s="67" t="str">
        <f t="shared" si="17"/>
        <v/>
      </c>
      <c r="AP22" s="26" t="str">
        <f>_xlfn.IFNA(VLOOKUP(AM22,Kopā!$A$4:$Q$203,2,),"")</f>
        <v/>
      </c>
      <c r="AQ22" s="68" t="str">
        <f>_xlfn.IFNA(VLOOKUP(AM22,Kopā!$A$4:$Q$203,3,),"")</f>
        <v/>
      </c>
      <c r="AR22" s="79" t="str">
        <f>_xlfn.IFNA(VLOOKUP(AM22,Kopā!$A$4:$Q$203,8,),"")</f>
        <v/>
      </c>
      <c r="AS22" s="80" t="str">
        <f>_xlfn.IFNA(VLOOKUP(AM22,Kopā!$A$4:$Q$203,9,),"")</f>
        <v/>
      </c>
      <c r="AT22" s="79" t="str">
        <f>_xlfn.IFNA(VLOOKUP(AM22,Kopā!$A$4:$Q$203,10,),"")</f>
        <v/>
      </c>
      <c r="AU22" s="80" t="str">
        <f>_xlfn.IFNA(VLOOKUP(AM22,Kopā!$A$4:$Q$203,11,),"")</f>
        <v/>
      </c>
      <c r="AV22" s="79" t="str">
        <f>_xlfn.IFNA(VLOOKUP(AM22,Kopā!$A$4:$Q$203,12,),"")</f>
        <v/>
      </c>
      <c r="AW22" s="80" t="str">
        <f>_xlfn.IFNA(VLOOKUP(AM22,Kopā!$A$4:$Q$203,13,),"")</f>
        <v/>
      </c>
      <c r="AX22" s="79" t="str">
        <f>_xlfn.IFNA(VLOOKUP(AM22,Kopā!$A$4:$Q$203,14,),"")</f>
        <v/>
      </c>
      <c r="AY22" s="80" t="str">
        <f>_xlfn.IFNA(VLOOKUP(AM22,Kopā!$A$4:$Q$203,15,),"")</f>
        <v/>
      </c>
      <c r="AZ22" s="81" t="str">
        <f>_xlfn.IFNA(VLOOKUP(AM22,Kopā!$A$4:$Q$203,16,),"")</f>
        <v/>
      </c>
      <c r="BA22" s="80" t="str">
        <f>_xlfn.IFNA(VLOOKUP(AM22,Kopā!$A$4:$Q$203,17,),"")</f>
        <v/>
      </c>
      <c r="BB22" s="26" t="str">
        <f t="shared" si="18"/>
        <v/>
      </c>
      <c r="BC22" s="26" t="str">
        <f t="shared" si="19"/>
        <v/>
      </c>
      <c r="BD22" s="69" t="str">
        <f t="shared" si="20"/>
        <v/>
      </c>
      <c r="BE22" s="26" t="e">
        <f>_xlfn.RANK.EQ(BB22,$BB$4:$BB$93,)+COUNTIF($BB$4:BB22,BB22)-1</f>
        <v>#VALUE!</v>
      </c>
    </row>
    <row r="23" spans="1:57" x14ac:dyDescent="0.25">
      <c r="A23" s="26">
        <v>20</v>
      </c>
      <c r="B23" s="82" t="str">
        <f t="shared" si="2"/>
        <v/>
      </c>
      <c r="C23" s="102" t="str">
        <f t="shared" si="0"/>
        <v/>
      </c>
      <c r="D23" s="83" t="str">
        <f t="shared" si="21"/>
        <v/>
      </c>
      <c r="E23" s="84" t="str">
        <f t="shared" si="4"/>
        <v/>
      </c>
      <c r="F23" s="85" t="str">
        <f t="shared" si="5"/>
        <v/>
      </c>
      <c r="G23" s="86" t="str">
        <f t="shared" si="6"/>
        <v/>
      </c>
      <c r="H23" s="85" t="str">
        <f t="shared" si="7"/>
        <v/>
      </c>
      <c r="I23" s="84" t="str">
        <f t="shared" si="8"/>
        <v/>
      </c>
      <c r="J23" s="85" t="str">
        <f t="shared" si="9"/>
        <v/>
      </c>
      <c r="K23" s="84" t="str">
        <f t="shared" si="10"/>
        <v/>
      </c>
      <c r="L23" s="85" t="str">
        <f t="shared" si="11"/>
        <v/>
      </c>
      <c r="M23" s="87" t="str">
        <f t="shared" si="12"/>
        <v/>
      </c>
      <c r="N23" s="88" t="str">
        <f t="shared" si="13"/>
        <v/>
      </c>
      <c r="O23" s="89" t="str">
        <f t="shared" si="14"/>
        <v/>
      </c>
      <c r="P23" s="90"/>
      <c r="Q23" s="74"/>
      <c r="AD23" s="26">
        <v>22</v>
      </c>
      <c r="AE23" s="26"/>
      <c r="AF23" s="26">
        <f>IF(Kopā!F23=$R$3,Kopā!A23,"")</f>
        <v>20</v>
      </c>
      <c r="AG23" s="26" t="str">
        <f>_xlfn.IFNA(VLOOKUP(AF23,Kopā!$A$4:$G$203,7,),"")</f>
        <v>E</v>
      </c>
      <c r="AH23" s="26" t="str">
        <f t="shared" si="1"/>
        <v/>
      </c>
      <c r="AI23" s="26" t="e" cm="1">
        <f t="array" ref="AI23">IFERROR(SMALL(IF((COUNTIF($AI$3:AI22, $AH$4:$AH$203)=0)*ISNUMBER($AH$4:$AH$203), $AH$4:$AH$203, "A"), 1),INDEX($AH$4:$AH$203, MATCH(SMALL(IF(ISTEXT($AH$4:$AH$203)*(COUNTIF(AI$3:$AI22,$AH$4:$AH$203)=0), COUNTIF($AH$4:$AH$203, "&lt;"&amp;$AH$4:$AH$203), ""),1),IF(ISTEXT($AH$4:$AH$203), COUNTIF($AH$4:$AH$203, "&lt;"&amp;$AH$4:$AH$203), ""), 0)))</f>
        <v>#NUM!</v>
      </c>
      <c r="AJ23" s="26"/>
      <c r="AK23" s="26"/>
      <c r="AL23" s="26" t="str">
        <f t="shared" si="15"/>
        <v/>
      </c>
      <c r="AM23" s="26" t="str">
        <f t="shared" si="16"/>
        <v/>
      </c>
      <c r="AN23" s="26">
        <v>20</v>
      </c>
      <c r="AO23" s="67" t="str">
        <f t="shared" si="17"/>
        <v/>
      </c>
      <c r="AP23" s="26" t="str">
        <f>_xlfn.IFNA(VLOOKUP(AM23,Kopā!$A$4:$Q$203,2,),"")</f>
        <v/>
      </c>
      <c r="AQ23" s="68" t="str">
        <f>_xlfn.IFNA(VLOOKUP(AM23,Kopā!$A$4:$Q$203,3,),"")</f>
        <v/>
      </c>
      <c r="AR23" s="79" t="str">
        <f>_xlfn.IFNA(VLOOKUP(AM23,Kopā!$A$4:$Q$203,8,),"")</f>
        <v/>
      </c>
      <c r="AS23" s="80" t="str">
        <f>_xlfn.IFNA(VLOOKUP(AM23,Kopā!$A$4:$Q$203,9,),"")</f>
        <v/>
      </c>
      <c r="AT23" s="79" t="str">
        <f>_xlfn.IFNA(VLOOKUP(AM23,Kopā!$A$4:$Q$203,10,),"")</f>
        <v/>
      </c>
      <c r="AU23" s="80" t="str">
        <f>_xlfn.IFNA(VLOOKUP(AM23,Kopā!$A$4:$Q$203,11,),"")</f>
        <v/>
      </c>
      <c r="AV23" s="79" t="str">
        <f>_xlfn.IFNA(VLOOKUP(AM23,Kopā!$A$4:$Q$203,12,),"")</f>
        <v/>
      </c>
      <c r="AW23" s="80" t="str">
        <f>_xlfn.IFNA(VLOOKUP(AM23,Kopā!$A$4:$Q$203,13,),"")</f>
        <v/>
      </c>
      <c r="AX23" s="79" t="str">
        <f>_xlfn.IFNA(VLOOKUP(AM23,Kopā!$A$4:$Q$203,14,),"")</f>
        <v/>
      </c>
      <c r="AY23" s="80" t="str">
        <f>_xlfn.IFNA(VLOOKUP(AM23,Kopā!$A$4:$Q$203,15,),"")</f>
        <v/>
      </c>
      <c r="AZ23" s="81" t="str">
        <f>_xlfn.IFNA(VLOOKUP(AM23,Kopā!$A$4:$Q$203,16,),"")</f>
        <v/>
      </c>
      <c r="BA23" s="80" t="str">
        <f>_xlfn.IFNA(VLOOKUP(AM23,Kopā!$A$4:$Q$203,17,),"")</f>
        <v/>
      </c>
      <c r="BB23" s="26" t="str">
        <f t="shared" si="18"/>
        <v/>
      </c>
      <c r="BC23" s="26" t="str">
        <f t="shared" si="19"/>
        <v/>
      </c>
      <c r="BD23" s="69" t="str">
        <f t="shared" si="20"/>
        <v/>
      </c>
      <c r="BE23" s="26" t="e">
        <f>_xlfn.RANK.EQ(BB23,$BB$4:$BB$93,)+COUNTIF($BB$4:BB23,BB23)-1</f>
        <v>#VALUE!</v>
      </c>
    </row>
    <row r="24" spans="1:57" x14ac:dyDescent="0.25">
      <c r="A24" s="26">
        <v>21</v>
      </c>
      <c r="B24" s="17" t="str">
        <f t="shared" si="2"/>
        <v/>
      </c>
      <c r="C24" s="101" t="str">
        <f t="shared" si="0"/>
        <v/>
      </c>
      <c r="D24" s="28" t="str">
        <f t="shared" si="21"/>
        <v/>
      </c>
      <c r="E24" s="60" t="str">
        <f t="shared" si="4"/>
        <v/>
      </c>
      <c r="F24" s="61" t="str">
        <f t="shared" si="5"/>
        <v/>
      </c>
      <c r="G24" s="62" t="str">
        <f t="shared" si="6"/>
        <v/>
      </c>
      <c r="H24" s="61" t="str">
        <f t="shared" si="7"/>
        <v/>
      </c>
      <c r="I24" s="60" t="str">
        <f t="shared" si="8"/>
        <v/>
      </c>
      <c r="J24" s="61" t="str">
        <f t="shared" si="9"/>
        <v/>
      </c>
      <c r="K24" s="60" t="str">
        <f t="shared" si="10"/>
        <v/>
      </c>
      <c r="L24" s="61" t="str">
        <f t="shared" si="11"/>
        <v/>
      </c>
      <c r="M24" s="72" t="str">
        <f t="shared" si="12"/>
        <v/>
      </c>
      <c r="N24" s="73" t="str">
        <f t="shared" si="13"/>
        <v/>
      </c>
      <c r="O24" s="24" t="str">
        <f t="shared" si="14"/>
        <v/>
      </c>
      <c r="P24" s="18"/>
      <c r="Q24" s="74"/>
      <c r="AD24" s="26">
        <v>23</v>
      </c>
      <c r="AE24" s="26"/>
      <c r="AF24" s="26" t="str">
        <f>IF(Kopā!F24=$R$3,Kopā!A24,"")</f>
        <v/>
      </c>
      <c r="AG24" s="26" t="str">
        <f>_xlfn.IFNA(VLOOKUP(AF24,Kopā!$A$4:$G$203,7,),"")</f>
        <v/>
      </c>
      <c r="AH24" s="26" t="str">
        <f t="shared" si="1"/>
        <v/>
      </c>
      <c r="AI24" s="26" t="e" cm="1">
        <f t="array" ref="AI24">IFERROR(SMALL(IF((COUNTIF($AI$3:AI23, $AH$4:$AH$203)=0)*ISNUMBER($AH$4:$AH$203), $AH$4:$AH$203, "A"), 1),INDEX($AH$4:$AH$203, MATCH(SMALL(IF(ISTEXT($AH$4:$AH$203)*(COUNTIF(AI$3:$AI23,$AH$4:$AH$203)=0), COUNTIF($AH$4:$AH$203, "&lt;"&amp;$AH$4:$AH$203), ""),1),IF(ISTEXT($AH$4:$AH$203), COUNTIF($AH$4:$AH$203, "&lt;"&amp;$AH$4:$AH$203), ""), 0)))</f>
        <v>#NUM!</v>
      </c>
      <c r="AJ24" s="26"/>
      <c r="AK24" s="26"/>
      <c r="AL24" s="26" t="str">
        <f t="shared" si="15"/>
        <v/>
      </c>
      <c r="AM24" s="26" t="str">
        <f t="shared" si="16"/>
        <v/>
      </c>
      <c r="AN24" s="26">
        <v>21</v>
      </c>
      <c r="AO24" s="67" t="str">
        <f t="shared" si="17"/>
        <v/>
      </c>
      <c r="AP24" s="26" t="str">
        <f>_xlfn.IFNA(VLOOKUP(AM24,Kopā!$A$4:$Q$203,2,),"")</f>
        <v/>
      </c>
      <c r="AQ24" s="68" t="str">
        <f>_xlfn.IFNA(VLOOKUP(AM24,Kopā!$A$4:$Q$203,3,),"")</f>
        <v/>
      </c>
      <c r="AR24" s="79" t="str">
        <f>_xlfn.IFNA(VLOOKUP(AM24,Kopā!$A$4:$Q$203,8,),"")</f>
        <v/>
      </c>
      <c r="AS24" s="80" t="str">
        <f>_xlfn.IFNA(VLOOKUP(AM24,Kopā!$A$4:$Q$203,9,),"")</f>
        <v/>
      </c>
      <c r="AT24" s="79" t="str">
        <f>_xlfn.IFNA(VLOOKUP(AM24,Kopā!$A$4:$Q$203,10,),"")</f>
        <v/>
      </c>
      <c r="AU24" s="80" t="str">
        <f>_xlfn.IFNA(VLOOKUP(AM24,Kopā!$A$4:$Q$203,11,),"")</f>
        <v/>
      </c>
      <c r="AV24" s="79" t="str">
        <f>_xlfn.IFNA(VLOOKUP(AM24,Kopā!$A$4:$Q$203,12,),"")</f>
        <v/>
      </c>
      <c r="AW24" s="80" t="str">
        <f>_xlfn.IFNA(VLOOKUP(AM24,Kopā!$A$4:$Q$203,13,),"")</f>
        <v/>
      </c>
      <c r="AX24" s="79" t="str">
        <f>_xlfn.IFNA(VLOOKUP(AM24,Kopā!$A$4:$Q$203,14,),"")</f>
        <v/>
      </c>
      <c r="AY24" s="80" t="str">
        <f>_xlfn.IFNA(VLOOKUP(AM24,Kopā!$A$4:$Q$203,15,),"")</f>
        <v/>
      </c>
      <c r="AZ24" s="81" t="str">
        <f>_xlfn.IFNA(VLOOKUP(AM24,Kopā!$A$4:$Q$203,16,),"")</f>
        <v/>
      </c>
      <c r="BA24" s="80" t="str">
        <f>_xlfn.IFNA(VLOOKUP(AM24,Kopā!$A$4:$Q$203,17,),"")</f>
        <v/>
      </c>
      <c r="BB24" s="26" t="str">
        <f t="shared" si="18"/>
        <v/>
      </c>
      <c r="BC24" s="26" t="str">
        <f t="shared" si="19"/>
        <v/>
      </c>
      <c r="BD24" s="69" t="str">
        <f t="shared" si="20"/>
        <v/>
      </c>
      <c r="BE24" s="26" t="e">
        <f>_xlfn.RANK.EQ(BB24,$BB$4:$BB$93,)+COUNTIF($BB$4:BB24,BB24)-1</f>
        <v>#VALUE!</v>
      </c>
    </row>
    <row r="25" spans="1:57" x14ac:dyDescent="0.25">
      <c r="A25" s="26">
        <v>22</v>
      </c>
      <c r="B25" s="82" t="str">
        <f t="shared" si="2"/>
        <v/>
      </c>
      <c r="C25" s="102" t="str">
        <f t="shared" si="0"/>
        <v/>
      </c>
      <c r="D25" s="83" t="str">
        <f t="shared" si="21"/>
        <v/>
      </c>
      <c r="E25" s="84" t="str">
        <f t="shared" si="4"/>
        <v/>
      </c>
      <c r="F25" s="85" t="str">
        <f t="shared" si="5"/>
        <v/>
      </c>
      <c r="G25" s="86" t="str">
        <f t="shared" si="6"/>
        <v/>
      </c>
      <c r="H25" s="85" t="str">
        <f t="shared" si="7"/>
        <v/>
      </c>
      <c r="I25" s="84" t="str">
        <f t="shared" si="8"/>
        <v/>
      </c>
      <c r="J25" s="85" t="str">
        <f t="shared" si="9"/>
        <v/>
      </c>
      <c r="K25" s="84" t="str">
        <f t="shared" si="10"/>
        <v/>
      </c>
      <c r="L25" s="85" t="str">
        <f t="shared" si="11"/>
        <v/>
      </c>
      <c r="M25" s="87" t="str">
        <f t="shared" si="12"/>
        <v/>
      </c>
      <c r="N25" s="88" t="str">
        <f t="shared" si="13"/>
        <v/>
      </c>
      <c r="O25" s="89" t="str">
        <f t="shared" si="14"/>
        <v/>
      </c>
      <c r="P25" s="90"/>
      <c r="Q25" s="74"/>
      <c r="AD25" s="26">
        <v>24</v>
      </c>
      <c r="AE25" s="26"/>
      <c r="AF25" s="26">
        <f>IF(Kopā!F25=$R$3,Kopā!A25,"")</f>
        <v>22</v>
      </c>
      <c r="AG25" s="26" t="str">
        <f>_xlfn.IFNA(VLOOKUP(AF25,Kopā!$A$4:$G$203,7,),"")</f>
        <v>E</v>
      </c>
      <c r="AH25" s="26" t="str">
        <f t="shared" si="1"/>
        <v/>
      </c>
      <c r="AI25" s="26" t="e" cm="1">
        <f t="array" ref="AI25">IFERROR(SMALL(IF((COUNTIF($AI$3:AI24, $AH$4:$AH$203)=0)*ISNUMBER($AH$4:$AH$203), $AH$4:$AH$203, "A"), 1),INDEX($AH$4:$AH$203, MATCH(SMALL(IF(ISTEXT($AH$4:$AH$203)*(COUNTIF(AI$3:$AI24,$AH$4:$AH$203)=0), COUNTIF($AH$4:$AH$203, "&lt;"&amp;$AH$4:$AH$203), ""),1),IF(ISTEXT($AH$4:$AH$203), COUNTIF($AH$4:$AH$203, "&lt;"&amp;$AH$4:$AH$203), ""), 0)))</f>
        <v>#NUM!</v>
      </c>
      <c r="AJ25" s="26"/>
      <c r="AK25" s="26"/>
      <c r="AL25" s="26" t="str">
        <f t="shared" si="15"/>
        <v/>
      </c>
      <c r="AM25" s="26" t="str">
        <f t="shared" si="16"/>
        <v/>
      </c>
      <c r="AN25" s="26">
        <v>22</v>
      </c>
      <c r="AO25" s="67" t="str">
        <f t="shared" si="17"/>
        <v/>
      </c>
      <c r="AP25" s="26" t="str">
        <f>_xlfn.IFNA(VLOOKUP(AM25,Kopā!$A$4:$Q$203,2,),"")</f>
        <v/>
      </c>
      <c r="AQ25" s="68" t="str">
        <f>_xlfn.IFNA(VLOOKUP(AM25,Kopā!$A$4:$Q$203,3,),"")</f>
        <v/>
      </c>
      <c r="AR25" s="79" t="str">
        <f>_xlfn.IFNA(VLOOKUP(AM25,Kopā!$A$4:$Q$203,8,),"")</f>
        <v/>
      </c>
      <c r="AS25" s="80" t="str">
        <f>_xlfn.IFNA(VLOOKUP(AM25,Kopā!$A$4:$Q$203,9,),"")</f>
        <v/>
      </c>
      <c r="AT25" s="79" t="str">
        <f>_xlfn.IFNA(VLOOKUP(AM25,Kopā!$A$4:$Q$203,10,),"")</f>
        <v/>
      </c>
      <c r="AU25" s="80" t="str">
        <f>_xlfn.IFNA(VLOOKUP(AM25,Kopā!$A$4:$Q$203,11,),"")</f>
        <v/>
      </c>
      <c r="AV25" s="79" t="str">
        <f>_xlfn.IFNA(VLOOKUP(AM25,Kopā!$A$4:$Q$203,12,),"")</f>
        <v/>
      </c>
      <c r="AW25" s="80" t="str">
        <f>_xlfn.IFNA(VLOOKUP(AM25,Kopā!$A$4:$Q$203,13,),"")</f>
        <v/>
      </c>
      <c r="AX25" s="79" t="str">
        <f>_xlfn.IFNA(VLOOKUP(AM25,Kopā!$A$4:$Q$203,14,),"")</f>
        <v/>
      </c>
      <c r="AY25" s="80" t="str">
        <f>_xlfn.IFNA(VLOOKUP(AM25,Kopā!$A$4:$Q$203,15,),"")</f>
        <v/>
      </c>
      <c r="AZ25" s="81" t="str">
        <f>_xlfn.IFNA(VLOOKUP(AM25,Kopā!$A$4:$Q$203,16,),"")</f>
        <v/>
      </c>
      <c r="BA25" s="80" t="str">
        <f>_xlfn.IFNA(VLOOKUP(AM25,Kopā!$A$4:$Q$203,17,),"")</f>
        <v/>
      </c>
      <c r="BB25" s="26" t="str">
        <f t="shared" si="18"/>
        <v/>
      </c>
      <c r="BC25" s="26" t="str">
        <f t="shared" si="19"/>
        <v/>
      </c>
      <c r="BD25" s="69" t="str">
        <f t="shared" si="20"/>
        <v/>
      </c>
      <c r="BE25" s="26" t="e">
        <f>_xlfn.RANK.EQ(BB25,$BB$4:$BB$93,)+COUNTIF($BB$4:BB25,BB25)-1</f>
        <v>#VALUE!</v>
      </c>
    </row>
    <row r="26" spans="1:57" x14ac:dyDescent="0.25">
      <c r="A26" s="26">
        <v>23</v>
      </c>
      <c r="B26" s="17" t="str">
        <f t="shared" si="2"/>
        <v/>
      </c>
      <c r="C26" s="101" t="str">
        <f t="shared" si="0"/>
        <v/>
      </c>
      <c r="D26" s="28" t="str">
        <f t="shared" si="21"/>
        <v/>
      </c>
      <c r="E26" s="60" t="str">
        <f t="shared" si="4"/>
        <v/>
      </c>
      <c r="F26" s="61" t="str">
        <f t="shared" si="5"/>
        <v/>
      </c>
      <c r="G26" s="62" t="str">
        <f t="shared" si="6"/>
        <v/>
      </c>
      <c r="H26" s="61" t="str">
        <f t="shared" si="7"/>
        <v/>
      </c>
      <c r="I26" s="60" t="str">
        <f t="shared" si="8"/>
        <v/>
      </c>
      <c r="J26" s="61" t="str">
        <f t="shared" si="9"/>
        <v/>
      </c>
      <c r="K26" s="60" t="str">
        <f t="shared" si="10"/>
        <v/>
      </c>
      <c r="L26" s="61" t="str">
        <f t="shared" si="11"/>
        <v/>
      </c>
      <c r="M26" s="72" t="str">
        <f t="shared" si="12"/>
        <v/>
      </c>
      <c r="N26" s="73" t="str">
        <f t="shared" si="13"/>
        <v/>
      </c>
      <c r="O26" s="24" t="str">
        <f t="shared" si="14"/>
        <v/>
      </c>
      <c r="P26" s="18"/>
      <c r="Q26" s="74"/>
      <c r="AD26" s="26">
        <v>25</v>
      </c>
      <c r="AE26" s="26"/>
      <c r="AF26" s="26">
        <f>IF(Kopā!F26=$R$3,Kopā!A26,"")</f>
        <v>23</v>
      </c>
      <c r="AG26" s="26" t="str">
        <f>_xlfn.IFNA(VLOOKUP(AF26,Kopā!$A$4:$G$203,7,),"")</f>
        <v>Hm</v>
      </c>
      <c r="AH26" s="26" t="str">
        <f t="shared" si="1"/>
        <v/>
      </c>
      <c r="AI26" s="26" t="e" cm="1">
        <f t="array" ref="AI26">IFERROR(SMALL(IF((COUNTIF($AI$3:AI25, $AH$4:$AH$203)=0)*ISNUMBER($AH$4:$AH$203), $AH$4:$AH$203, "A"), 1),INDEX($AH$4:$AH$203, MATCH(SMALL(IF(ISTEXT($AH$4:$AH$203)*(COUNTIF(AI$3:$AI25,$AH$4:$AH$203)=0), COUNTIF($AH$4:$AH$203, "&lt;"&amp;$AH$4:$AH$203), ""),1),IF(ISTEXT($AH$4:$AH$203), COUNTIF($AH$4:$AH$203, "&lt;"&amp;$AH$4:$AH$203), ""), 0)))</f>
        <v>#NUM!</v>
      </c>
      <c r="AJ26" s="26"/>
      <c r="AK26" s="26"/>
      <c r="AL26" s="26" t="str">
        <f t="shared" si="15"/>
        <v/>
      </c>
      <c r="AM26" s="26" t="str">
        <f t="shared" si="16"/>
        <v/>
      </c>
      <c r="AN26" s="26">
        <v>23</v>
      </c>
      <c r="AO26" s="67" t="str">
        <f t="shared" si="17"/>
        <v/>
      </c>
      <c r="AP26" s="26" t="str">
        <f>_xlfn.IFNA(VLOOKUP(AM26,Kopā!$A$4:$Q$203,2,),"")</f>
        <v/>
      </c>
      <c r="AQ26" s="68" t="str">
        <f>_xlfn.IFNA(VLOOKUP(AM26,Kopā!$A$4:$Q$203,3,),"")</f>
        <v/>
      </c>
      <c r="AR26" s="79" t="str">
        <f>_xlfn.IFNA(VLOOKUP(AM26,Kopā!$A$4:$Q$203,8,),"")</f>
        <v/>
      </c>
      <c r="AS26" s="80" t="str">
        <f>_xlfn.IFNA(VLOOKUP(AM26,Kopā!$A$4:$Q$203,9,),"")</f>
        <v/>
      </c>
      <c r="AT26" s="79" t="str">
        <f>_xlfn.IFNA(VLOOKUP(AM26,Kopā!$A$4:$Q$203,10,),"")</f>
        <v/>
      </c>
      <c r="AU26" s="80" t="str">
        <f>_xlfn.IFNA(VLOOKUP(AM26,Kopā!$A$4:$Q$203,11,),"")</f>
        <v/>
      </c>
      <c r="AV26" s="79" t="str">
        <f>_xlfn.IFNA(VLOOKUP(AM26,Kopā!$A$4:$Q$203,12,),"")</f>
        <v/>
      </c>
      <c r="AW26" s="80" t="str">
        <f>_xlfn.IFNA(VLOOKUP(AM26,Kopā!$A$4:$Q$203,13,),"")</f>
        <v/>
      </c>
      <c r="AX26" s="79" t="str">
        <f>_xlfn.IFNA(VLOOKUP(AM26,Kopā!$A$4:$Q$203,14,),"")</f>
        <v/>
      </c>
      <c r="AY26" s="80" t="str">
        <f>_xlfn.IFNA(VLOOKUP(AM26,Kopā!$A$4:$Q$203,15,),"")</f>
        <v/>
      </c>
      <c r="AZ26" s="81" t="str">
        <f>_xlfn.IFNA(VLOOKUP(AM26,Kopā!$A$4:$Q$203,16,),"")</f>
        <v/>
      </c>
      <c r="BA26" s="80" t="str">
        <f>_xlfn.IFNA(VLOOKUP(AM26,Kopā!$A$4:$Q$203,17,),"")</f>
        <v/>
      </c>
      <c r="BB26" s="26" t="str">
        <f t="shared" si="18"/>
        <v/>
      </c>
      <c r="BC26" s="26" t="str">
        <f t="shared" si="19"/>
        <v/>
      </c>
      <c r="BD26" s="69" t="str">
        <f t="shared" si="20"/>
        <v/>
      </c>
      <c r="BE26" s="26" t="e">
        <f>_xlfn.RANK.EQ(BB26,$BB$4:$BB$93,)+COUNTIF($BB$4:BB26,BB26)-1</f>
        <v>#VALUE!</v>
      </c>
    </row>
    <row r="27" spans="1:57" x14ac:dyDescent="0.25">
      <c r="A27" s="26">
        <v>24</v>
      </c>
      <c r="B27" s="82" t="str">
        <f t="shared" si="2"/>
        <v/>
      </c>
      <c r="C27" s="102" t="str">
        <f t="shared" si="0"/>
        <v/>
      </c>
      <c r="D27" s="83" t="str">
        <f t="shared" si="21"/>
        <v/>
      </c>
      <c r="E27" s="84" t="str">
        <f t="shared" si="4"/>
        <v/>
      </c>
      <c r="F27" s="85" t="str">
        <f t="shared" si="5"/>
        <v/>
      </c>
      <c r="G27" s="86" t="str">
        <f t="shared" si="6"/>
        <v/>
      </c>
      <c r="H27" s="85" t="str">
        <f t="shared" si="7"/>
        <v/>
      </c>
      <c r="I27" s="84" t="str">
        <f t="shared" si="8"/>
        <v/>
      </c>
      <c r="J27" s="85" t="str">
        <f t="shared" si="9"/>
        <v/>
      </c>
      <c r="K27" s="84" t="str">
        <f t="shared" si="10"/>
        <v/>
      </c>
      <c r="L27" s="85" t="str">
        <f t="shared" si="11"/>
        <v/>
      </c>
      <c r="M27" s="87" t="str">
        <f t="shared" si="12"/>
        <v/>
      </c>
      <c r="N27" s="88" t="str">
        <f t="shared" si="13"/>
        <v/>
      </c>
      <c r="O27" s="89" t="str">
        <f t="shared" si="14"/>
        <v/>
      </c>
      <c r="P27" s="90"/>
      <c r="Q27" s="74"/>
      <c r="AD27" s="26">
        <v>26</v>
      </c>
      <c r="AE27" s="26"/>
      <c r="AF27" s="26" t="str">
        <f>IF(Kopā!F27=$R$3,Kopā!A27,"")</f>
        <v/>
      </c>
      <c r="AG27" s="26" t="str">
        <f>_xlfn.IFNA(VLOOKUP(AF27,Kopā!$A$4:$G$203,7,),"")</f>
        <v/>
      </c>
      <c r="AH27" s="26" t="str">
        <f t="shared" si="1"/>
        <v/>
      </c>
      <c r="AI27" s="26" t="e" cm="1">
        <f t="array" ref="AI27">IFERROR(SMALL(IF((COUNTIF($AI$3:AI26, $AH$4:$AH$203)=0)*ISNUMBER($AH$4:$AH$203), $AH$4:$AH$203, "A"), 1),INDEX($AH$4:$AH$203, MATCH(SMALL(IF(ISTEXT($AH$4:$AH$203)*(COUNTIF(AI$3:$AI26,$AH$4:$AH$203)=0), COUNTIF($AH$4:$AH$203, "&lt;"&amp;$AH$4:$AH$203), ""),1),IF(ISTEXT($AH$4:$AH$203), COUNTIF($AH$4:$AH$203, "&lt;"&amp;$AH$4:$AH$203), ""), 0)))</f>
        <v>#NUM!</v>
      </c>
      <c r="AJ27" s="26"/>
      <c r="AK27" s="26"/>
      <c r="AL27" s="26" t="str">
        <f t="shared" si="15"/>
        <v/>
      </c>
      <c r="AM27" s="26" t="str">
        <f t="shared" si="16"/>
        <v/>
      </c>
      <c r="AN27" s="26">
        <v>24</v>
      </c>
      <c r="AO27" s="67" t="str">
        <f t="shared" si="17"/>
        <v/>
      </c>
      <c r="AP27" s="26" t="str">
        <f>_xlfn.IFNA(VLOOKUP(AM27,Kopā!$A$4:$Q$203,2,),"")</f>
        <v/>
      </c>
      <c r="AQ27" s="68" t="str">
        <f>_xlfn.IFNA(VLOOKUP(AM27,Kopā!$A$4:$Q$203,3,),"")</f>
        <v/>
      </c>
      <c r="AR27" s="79" t="str">
        <f>_xlfn.IFNA(VLOOKUP(AM27,Kopā!$A$4:$Q$203,8,),"")</f>
        <v/>
      </c>
      <c r="AS27" s="80" t="str">
        <f>_xlfn.IFNA(VLOOKUP(AM27,Kopā!$A$4:$Q$203,9,),"")</f>
        <v/>
      </c>
      <c r="AT27" s="79" t="str">
        <f>_xlfn.IFNA(VLOOKUP(AM27,Kopā!$A$4:$Q$203,10,),"")</f>
        <v/>
      </c>
      <c r="AU27" s="80" t="str">
        <f>_xlfn.IFNA(VLOOKUP(AM27,Kopā!$A$4:$Q$203,11,),"")</f>
        <v/>
      </c>
      <c r="AV27" s="79" t="str">
        <f>_xlfn.IFNA(VLOOKUP(AM27,Kopā!$A$4:$Q$203,12,),"")</f>
        <v/>
      </c>
      <c r="AW27" s="80" t="str">
        <f>_xlfn.IFNA(VLOOKUP(AM27,Kopā!$A$4:$Q$203,13,),"")</f>
        <v/>
      </c>
      <c r="AX27" s="79" t="str">
        <f>_xlfn.IFNA(VLOOKUP(AM27,Kopā!$A$4:$Q$203,14,),"")</f>
        <v/>
      </c>
      <c r="AY27" s="80" t="str">
        <f>_xlfn.IFNA(VLOOKUP(AM27,Kopā!$A$4:$Q$203,15,),"")</f>
        <v/>
      </c>
      <c r="AZ27" s="81" t="str">
        <f>_xlfn.IFNA(VLOOKUP(AM27,Kopā!$A$4:$Q$203,16,),"")</f>
        <v/>
      </c>
      <c r="BA27" s="80" t="str">
        <f>_xlfn.IFNA(VLOOKUP(AM27,Kopā!$A$4:$Q$203,17,),"")</f>
        <v/>
      </c>
      <c r="BB27" s="26" t="str">
        <f t="shared" si="18"/>
        <v/>
      </c>
      <c r="BC27" s="26" t="str">
        <f t="shared" si="19"/>
        <v/>
      </c>
      <c r="BD27" s="69" t="str">
        <f t="shared" si="20"/>
        <v/>
      </c>
      <c r="BE27" s="26" t="e">
        <f>_xlfn.RANK.EQ(BB27,$BB$4:$BB$93,)+COUNTIF($BB$4:BB27,BB27)-1</f>
        <v>#VALUE!</v>
      </c>
    </row>
    <row r="28" spans="1:57" x14ac:dyDescent="0.25">
      <c r="A28" s="26">
        <v>25</v>
      </c>
      <c r="B28" s="17" t="str">
        <f t="shared" si="2"/>
        <v/>
      </c>
      <c r="C28" s="101" t="str">
        <f t="shared" si="0"/>
        <v/>
      </c>
      <c r="D28" s="28" t="str">
        <f t="shared" si="21"/>
        <v/>
      </c>
      <c r="E28" s="60" t="str">
        <f t="shared" si="4"/>
        <v/>
      </c>
      <c r="F28" s="61" t="str">
        <f t="shared" si="5"/>
        <v/>
      </c>
      <c r="G28" s="62" t="str">
        <f t="shared" si="6"/>
        <v/>
      </c>
      <c r="H28" s="61" t="str">
        <f t="shared" si="7"/>
        <v/>
      </c>
      <c r="I28" s="60" t="str">
        <f t="shared" si="8"/>
        <v/>
      </c>
      <c r="J28" s="61" t="str">
        <f t="shared" si="9"/>
        <v/>
      </c>
      <c r="K28" s="60" t="str">
        <f t="shared" si="10"/>
        <v/>
      </c>
      <c r="L28" s="61" t="str">
        <f t="shared" si="11"/>
        <v/>
      </c>
      <c r="M28" s="72" t="str">
        <f t="shared" si="12"/>
        <v/>
      </c>
      <c r="N28" s="73" t="str">
        <f t="shared" si="13"/>
        <v/>
      </c>
      <c r="O28" s="24" t="str">
        <f t="shared" si="14"/>
        <v/>
      </c>
      <c r="P28" s="18"/>
      <c r="Q28" s="74"/>
      <c r="AD28" s="26">
        <v>27</v>
      </c>
      <c r="AE28" s="26"/>
      <c r="AF28" s="26" t="str">
        <f>IF(Kopā!F28=$R$3,Kopā!A28,"")</f>
        <v/>
      </c>
      <c r="AG28" s="26" t="str">
        <f>_xlfn.IFNA(VLOOKUP(AF28,Kopā!$A$4:$G$203,7,),"")</f>
        <v/>
      </c>
      <c r="AH28" s="26" t="str">
        <f t="shared" si="1"/>
        <v/>
      </c>
      <c r="AI28" s="26" t="e" cm="1">
        <f t="array" ref="AI28">IFERROR(SMALL(IF((COUNTIF($AI$3:AI27, $AH$4:$AH$203)=0)*ISNUMBER($AH$4:$AH$203), $AH$4:$AH$203, "A"), 1),INDEX($AH$4:$AH$203, MATCH(SMALL(IF(ISTEXT($AH$4:$AH$203)*(COUNTIF(AI$3:$AI27,$AH$4:$AH$203)=0), COUNTIF($AH$4:$AH$203, "&lt;"&amp;$AH$4:$AH$203), ""),1),IF(ISTEXT($AH$4:$AH$203), COUNTIF($AH$4:$AH$203, "&lt;"&amp;$AH$4:$AH$203), ""), 0)))</f>
        <v>#NUM!</v>
      </c>
      <c r="AJ28" s="26"/>
      <c r="AK28" s="26"/>
      <c r="AL28" s="26" t="str">
        <f t="shared" si="15"/>
        <v/>
      </c>
      <c r="AM28" s="26" t="str">
        <f t="shared" si="16"/>
        <v/>
      </c>
      <c r="AN28" s="26">
        <v>25</v>
      </c>
      <c r="AO28" s="67" t="str">
        <f t="shared" si="17"/>
        <v/>
      </c>
      <c r="AP28" s="26" t="str">
        <f>_xlfn.IFNA(VLOOKUP(AM28,Kopā!$A$4:$Q$203,2,),"")</f>
        <v/>
      </c>
      <c r="AQ28" s="68" t="str">
        <f>_xlfn.IFNA(VLOOKUP(AM28,Kopā!$A$4:$Q$203,3,),"")</f>
        <v/>
      </c>
      <c r="AR28" s="79" t="str">
        <f>_xlfn.IFNA(VLOOKUP(AM28,Kopā!$A$4:$Q$203,8,),"")</f>
        <v/>
      </c>
      <c r="AS28" s="80" t="str">
        <f>_xlfn.IFNA(VLOOKUP(AM28,Kopā!$A$4:$Q$203,9,),"")</f>
        <v/>
      </c>
      <c r="AT28" s="79" t="str">
        <f>_xlfn.IFNA(VLOOKUP(AM28,Kopā!$A$4:$Q$203,10,),"")</f>
        <v/>
      </c>
      <c r="AU28" s="80" t="str">
        <f>_xlfn.IFNA(VLOOKUP(AM28,Kopā!$A$4:$Q$203,11,),"")</f>
        <v/>
      </c>
      <c r="AV28" s="79" t="str">
        <f>_xlfn.IFNA(VLOOKUP(AM28,Kopā!$A$4:$Q$203,12,),"")</f>
        <v/>
      </c>
      <c r="AW28" s="80" t="str">
        <f>_xlfn.IFNA(VLOOKUP(AM28,Kopā!$A$4:$Q$203,13,),"")</f>
        <v/>
      </c>
      <c r="AX28" s="79" t="str">
        <f>_xlfn.IFNA(VLOOKUP(AM28,Kopā!$A$4:$Q$203,14,),"")</f>
        <v/>
      </c>
      <c r="AY28" s="80" t="str">
        <f>_xlfn.IFNA(VLOOKUP(AM28,Kopā!$A$4:$Q$203,15,),"")</f>
        <v/>
      </c>
      <c r="AZ28" s="81" t="str">
        <f>_xlfn.IFNA(VLOOKUP(AM28,Kopā!$A$4:$Q$203,16,),"")</f>
        <v/>
      </c>
      <c r="BA28" s="80" t="str">
        <f>_xlfn.IFNA(VLOOKUP(AM28,Kopā!$A$4:$Q$203,17,),"")</f>
        <v/>
      </c>
      <c r="BB28" s="26" t="str">
        <f t="shared" si="18"/>
        <v/>
      </c>
      <c r="BC28" s="26" t="str">
        <f t="shared" si="19"/>
        <v/>
      </c>
      <c r="BD28" s="69" t="str">
        <f t="shared" si="20"/>
        <v/>
      </c>
      <c r="BE28" s="26" t="e">
        <f>_xlfn.RANK.EQ(BB28,$BB$4:$BB$93,)+COUNTIF($BB$4:BB28,BB28)-1</f>
        <v>#VALUE!</v>
      </c>
    </row>
    <row r="29" spans="1:57" x14ac:dyDescent="0.25">
      <c r="A29" s="26">
        <v>26</v>
      </c>
      <c r="B29" s="82" t="str">
        <f t="shared" si="2"/>
        <v/>
      </c>
      <c r="C29" s="102" t="str">
        <f t="shared" si="0"/>
        <v/>
      </c>
      <c r="D29" s="83" t="str">
        <f t="shared" si="21"/>
        <v/>
      </c>
      <c r="E29" s="84" t="str">
        <f t="shared" si="4"/>
        <v/>
      </c>
      <c r="F29" s="85" t="str">
        <f t="shared" si="5"/>
        <v/>
      </c>
      <c r="G29" s="86" t="str">
        <f t="shared" si="6"/>
        <v/>
      </c>
      <c r="H29" s="85" t="str">
        <f t="shared" si="7"/>
        <v/>
      </c>
      <c r="I29" s="84" t="str">
        <f t="shared" si="8"/>
        <v/>
      </c>
      <c r="J29" s="85" t="str">
        <f t="shared" si="9"/>
        <v/>
      </c>
      <c r="K29" s="84" t="str">
        <f t="shared" si="10"/>
        <v/>
      </c>
      <c r="L29" s="85" t="str">
        <f t="shared" si="11"/>
        <v/>
      </c>
      <c r="M29" s="87" t="str">
        <f t="shared" si="12"/>
        <v/>
      </c>
      <c r="N29" s="88" t="str">
        <f t="shared" si="13"/>
        <v/>
      </c>
      <c r="O29" s="89" t="str">
        <f t="shared" si="14"/>
        <v/>
      </c>
      <c r="P29" s="90"/>
      <c r="Q29" s="74"/>
      <c r="AD29" s="26">
        <v>28</v>
      </c>
      <c r="AE29" s="26"/>
      <c r="AF29" s="26" t="str">
        <f>IF(Kopā!F29=$R$3,Kopā!A29,"")</f>
        <v/>
      </c>
      <c r="AG29" s="26" t="str">
        <f>_xlfn.IFNA(VLOOKUP(AF29,Kopā!$A$4:$G$203,7,),"")</f>
        <v/>
      </c>
      <c r="AH29" s="26" t="str">
        <f t="shared" si="1"/>
        <v/>
      </c>
      <c r="AI29" s="26" t="e" cm="1">
        <f t="array" ref="AI29">IFERROR(SMALL(IF((COUNTIF($AI$3:AI28, $AH$4:$AH$203)=0)*ISNUMBER($AH$4:$AH$203), $AH$4:$AH$203, "A"), 1),INDEX($AH$4:$AH$203, MATCH(SMALL(IF(ISTEXT($AH$4:$AH$203)*(COUNTIF(AI$3:$AI28,$AH$4:$AH$203)=0), COUNTIF($AH$4:$AH$203, "&lt;"&amp;$AH$4:$AH$203), ""),1),IF(ISTEXT($AH$4:$AH$203), COUNTIF($AH$4:$AH$203, "&lt;"&amp;$AH$4:$AH$203), ""), 0)))</f>
        <v>#NUM!</v>
      </c>
      <c r="AJ29" s="26"/>
      <c r="AK29" s="26"/>
      <c r="AL29" s="26" t="str">
        <f t="shared" si="15"/>
        <v/>
      </c>
      <c r="AM29" s="26" t="str">
        <f t="shared" si="16"/>
        <v/>
      </c>
      <c r="AN29" s="26">
        <v>26</v>
      </c>
      <c r="AO29" s="67" t="str">
        <f t="shared" si="17"/>
        <v/>
      </c>
      <c r="AP29" s="26" t="str">
        <f>_xlfn.IFNA(VLOOKUP(AM29,Kopā!$A$4:$Q$203,2,),"")</f>
        <v/>
      </c>
      <c r="AQ29" s="68" t="str">
        <f>_xlfn.IFNA(VLOOKUP(AM29,Kopā!$A$4:$Q$203,3,),"")</f>
        <v/>
      </c>
      <c r="AR29" s="79" t="str">
        <f>_xlfn.IFNA(VLOOKUP(AM29,Kopā!$A$4:$Q$203,8,),"")</f>
        <v/>
      </c>
      <c r="AS29" s="80" t="str">
        <f>_xlfn.IFNA(VLOOKUP(AM29,Kopā!$A$4:$Q$203,9,),"")</f>
        <v/>
      </c>
      <c r="AT29" s="79" t="str">
        <f>_xlfn.IFNA(VLOOKUP(AM29,Kopā!$A$4:$Q$203,10,),"")</f>
        <v/>
      </c>
      <c r="AU29" s="80" t="str">
        <f>_xlfn.IFNA(VLOOKUP(AM29,Kopā!$A$4:$Q$203,11,),"")</f>
        <v/>
      </c>
      <c r="AV29" s="79" t="str">
        <f>_xlfn.IFNA(VLOOKUP(AM29,Kopā!$A$4:$Q$203,12,),"")</f>
        <v/>
      </c>
      <c r="AW29" s="80" t="str">
        <f>_xlfn.IFNA(VLOOKUP(AM29,Kopā!$A$4:$Q$203,13,),"")</f>
        <v/>
      </c>
      <c r="AX29" s="79" t="str">
        <f>_xlfn.IFNA(VLOOKUP(AM29,Kopā!$A$4:$Q$203,14,),"")</f>
        <v/>
      </c>
      <c r="AY29" s="80" t="str">
        <f>_xlfn.IFNA(VLOOKUP(AM29,Kopā!$A$4:$Q$203,15,),"")</f>
        <v/>
      </c>
      <c r="AZ29" s="81" t="str">
        <f>_xlfn.IFNA(VLOOKUP(AM29,Kopā!$A$4:$Q$203,16,),"")</f>
        <v/>
      </c>
      <c r="BA29" s="80" t="str">
        <f>_xlfn.IFNA(VLOOKUP(AM29,Kopā!$A$4:$Q$203,17,),"")</f>
        <v/>
      </c>
      <c r="BB29" s="26" t="str">
        <f t="shared" si="18"/>
        <v/>
      </c>
      <c r="BC29" s="26" t="str">
        <f t="shared" si="19"/>
        <v/>
      </c>
      <c r="BD29" s="69" t="str">
        <f t="shared" si="20"/>
        <v/>
      </c>
      <c r="BE29" s="26" t="e">
        <f>_xlfn.RANK.EQ(BB29,$BB$4:$BB$93,)+COUNTIF($BB$4:BB29,BB29)-1</f>
        <v>#VALUE!</v>
      </c>
    </row>
    <row r="30" spans="1:57" x14ac:dyDescent="0.25">
      <c r="A30" s="26">
        <v>27</v>
      </c>
      <c r="B30" s="17" t="str">
        <f t="shared" si="2"/>
        <v/>
      </c>
      <c r="C30" s="101" t="str">
        <f t="shared" si="0"/>
        <v/>
      </c>
      <c r="D30" s="28" t="str">
        <f t="shared" si="21"/>
        <v/>
      </c>
      <c r="E30" s="60" t="str">
        <f t="shared" si="4"/>
        <v/>
      </c>
      <c r="F30" s="61" t="str">
        <f t="shared" si="5"/>
        <v/>
      </c>
      <c r="G30" s="62" t="str">
        <f t="shared" si="6"/>
        <v/>
      </c>
      <c r="H30" s="61" t="str">
        <f t="shared" si="7"/>
        <v/>
      </c>
      <c r="I30" s="60" t="str">
        <f t="shared" si="8"/>
        <v/>
      </c>
      <c r="J30" s="61" t="str">
        <f t="shared" si="9"/>
        <v/>
      </c>
      <c r="K30" s="60" t="str">
        <f t="shared" si="10"/>
        <v/>
      </c>
      <c r="L30" s="61" t="str">
        <f t="shared" si="11"/>
        <v/>
      </c>
      <c r="M30" s="72" t="str">
        <f t="shared" si="12"/>
        <v/>
      </c>
      <c r="N30" s="73" t="str">
        <f t="shared" si="13"/>
        <v/>
      </c>
      <c r="O30" s="24" t="str">
        <f t="shared" si="14"/>
        <v/>
      </c>
      <c r="P30" s="18"/>
      <c r="Q30" s="74"/>
      <c r="AD30" s="26">
        <v>29</v>
      </c>
      <c r="AE30" s="26"/>
      <c r="AF30" s="26">
        <f>IF(Kopā!F30=$R$3,Kopā!A30,"")</f>
        <v>27</v>
      </c>
      <c r="AG30" s="26" t="str">
        <f>_xlfn.IFNA(VLOOKUP(AF30,Kopā!$A$4:$G$203,7,),"")</f>
        <v>E</v>
      </c>
      <c r="AH30" s="26" t="str">
        <f t="shared" si="1"/>
        <v/>
      </c>
      <c r="AI30" s="26" t="e" cm="1">
        <f t="array" ref="AI30">IFERROR(SMALL(IF((COUNTIF($AI$3:AI29, $AH$4:$AH$203)=0)*ISNUMBER($AH$4:$AH$203), $AH$4:$AH$203, "A"), 1),INDEX($AH$4:$AH$203, MATCH(SMALL(IF(ISTEXT($AH$4:$AH$203)*(COUNTIF(AI$3:$AI29,$AH$4:$AH$203)=0), COUNTIF($AH$4:$AH$203, "&lt;"&amp;$AH$4:$AH$203), ""),1),IF(ISTEXT($AH$4:$AH$203), COUNTIF($AH$4:$AH$203, "&lt;"&amp;$AH$4:$AH$203), ""), 0)))</f>
        <v>#NUM!</v>
      </c>
      <c r="AJ30" s="26"/>
      <c r="AK30" s="26"/>
      <c r="AL30" s="26" t="str">
        <f t="shared" si="15"/>
        <v/>
      </c>
      <c r="AM30" s="26" t="str">
        <f t="shared" si="16"/>
        <v/>
      </c>
      <c r="AN30" s="26">
        <v>27</v>
      </c>
      <c r="AO30" s="67" t="str">
        <f t="shared" si="17"/>
        <v/>
      </c>
      <c r="AP30" s="26" t="str">
        <f>_xlfn.IFNA(VLOOKUP(AM30,Kopā!$A$4:$Q$203,2,),"")</f>
        <v/>
      </c>
      <c r="AQ30" s="68" t="str">
        <f>_xlfn.IFNA(VLOOKUP(AM30,Kopā!$A$4:$Q$203,3,),"")</f>
        <v/>
      </c>
      <c r="AR30" s="79" t="str">
        <f>_xlfn.IFNA(VLOOKUP(AM30,Kopā!$A$4:$Q$203,8,),"")</f>
        <v/>
      </c>
      <c r="AS30" s="80" t="str">
        <f>_xlfn.IFNA(VLOOKUP(AM30,Kopā!$A$4:$Q$203,9,),"")</f>
        <v/>
      </c>
      <c r="AT30" s="79" t="str">
        <f>_xlfn.IFNA(VLOOKUP(AM30,Kopā!$A$4:$Q$203,10,),"")</f>
        <v/>
      </c>
      <c r="AU30" s="80" t="str">
        <f>_xlfn.IFNA(VLOOKUP(AM30,Kopā!$A$4:$Q$203,11,),"")</f>
        <v/>
      </c>
      <c r="AV30" s="79" t="str">
        <f>_xlfn.IFNA(VLOOKUP(AM30,Kopā!$A$4:$Q$203,12,),"")</f>
        <v/>
      </c>
      <c r="AW30" s="80" t="str">
        <f>_xlfn.IFNA(VLOOKUP(AM30,Kopā!$A$4:$Q$203,13,),"")</f>
        <v/>
      </c>
      <c r="AX30" s="79" t="str">
        <f>_xlfn.IFNA(VLOOKUP(AM30,Kopā!$A$4:$Q$203,14,),"")</f>
        <v/>
      </c>
      <c r="AY30" s="80" t="str">
        <f>_xlfn.IFNA(VLOOKUP(AM30,Kopā!$A$4:$Q$203,15,),"")</f>
        <v/>
      </c>
      <c r="AZ30" s="81" t="str">
        <f>_xlfn.IFNA(VLOOKUP(AM30,Kopā!$A$4:$Q$203,16,),"")</f>
        <v/>
      </c>
      <c r="BA30" s="80" t="str">
        <f>_xlfn.IFNA(VLOOKUP(AM30,Kopā!$A$4:$Q$203,17,),"")</f>
        <v/>
      </c>
      <c r="BB30" s="26" t="str">
        <f t="shared" si="18"/>
        <v/>
      </c>
      <c r="BC30" s="26" t="str">
        <f t="shared" si="19"/>
        <v/>
      </c>
      <c r="BD30" s="69" t="str">
        <f t="shared" si="20"/>
        <v/>
      </c>
      <c r="BE30" s="26" t="e">
        <f>_xlfn.RANK.EQ(BB30,$BB$4:$BB$93,)+COUNTIF($BB$4:BB30,BB30)-1</f>
        <v>#VALUE!</v>
      </c>
    </row>
    <row r="31" spans="1:57" x14ac:dyDescent="0.25">
      <c r="A31" s="26">
        <v>28</v>
      </c>
      <c r="B31" s="82" t="str">
        <f t="shared" si="2"/>
        <v/>
      </c>
      <c r="C31" s="102" t="str">
        <f t="shared" si="0"/>
        <v/>
      </c>
      <c r="D31" s="83" t="str">
        <f t="shared" si="21"/>
        <v/>
      </c>
      <c r="E31" s="84" t="str">
        <f t="shared" si="4"/>
        <v/>
      </c>
      <c r="F31" s="85" t="str">
        <f t="shared" si="5"/>
        <v/>
      </c>
      <c r="G31" s="86" t="str">
        <f t="shared" si="6"/>
        <v/>
      </c>
      <c r="H31" s="85" t="str">
        <f t="shared" si="7"/>
        <v/>
      </c>
      <c r="I31" s="84" t="str">
        <f t="shared" si="8"/>
        <v/>
      </c>
      <c r="J31" s="85" t="str">
        <f t="shared" si="9"/>
        <v/>
      </c>
      <c r="K31" s="84" t="str">
        <f t="shared" si="10"/>
        <v/>
      </c>
      <c r="L31" s="85" t="str">
        <f t="shared" si="11"/>
        <v/>
      </c>
      <c r="M31" s="87" t="str">
        <f t="shared" si="12"/>
        <v/>
      </c>
      <c r="N31" s="88" t="str">
        <f t="shared" si="13"/>
        <v/>
      </c>
      <c r="O31" s="89" t="str">
        <f t="shared" si="14"/>
        <v/>
      </c>
      <c r="P31" s="90"/>
      <c r="Q31" s="74"/>
      <c r="AD31" s="26">
        <v>30</v>
      </c>
      <c r="AE31" s="26"/>
      <c r="AF31" s="26">
        <f>IF(Kopā!F31=$R$3,Kopā!A31,"")</f>
        <v>28</v>
      </c>
      <c r="AG31" s="26" t="str">
        <f>_xlfn.IFNA(VLOOKUP(AF31,Kopā!$A$4:$G$203,7,),"")</f>
        <v>Hm</v>
      </c>
      <c r="AH31" s="26" t="str">
        <f t="shared" si="1"/>
        <v/>
      </c>
      <c r="AI31" s="26" t="e" cm="1">
        <f t="array" ref="AI31">IFERROR(SMALL(IF((COUNTIF($AI$3:AI30, $AH$4:$AH$203)=0)*ISNUMBER($AH$4:$AH$203), $AH$4:$AH$203, "A"), 1),INDEX($AH$4:$AH$203, MATCH(SMALL(IF(ISTEXT($AH$4:$AH$203)*(COUNTIF(AI$3:$AI30,$AH$4:$AH$203)=0), COUNTIF($AH$4:$AH$203, "&lt;"&amp;$AH$4:$AH$203), ""),1),IF(ISTEXT($AH$4:$AH$203), COUNTIF($AH$4:$AH$203, "&lt;"&amp;$AH$4:$AH$203), ""), 0)))</f>
        <v>#NUM!</v>
      </c>
      <c r="AJ31" s="26"/>
      <c r="AK31" s="26"/>
      <c r="AL31" s="26" t="str">
        <f t="shared" si="15"/>
        <v/>
      </c>
      <c r="AM31" s="26" t="str">
        <f t="shared" si="16"/>
        <v/>
      </c>
      <c r="AN31" s="26">
        <v>28</v>
      </c>
      <c r="AO31" s="67" t="str">
        <f t="shared" si="17"/>
        <v/>
      </c>
      <c r="AP31" s="26" t="str">
        <f>_xlfn.IFNA(VLOOKUP(AM31,Kopā!$A$4:$Q$203,2,),"")</f>
        <v/>
      </c>
      <c r="AQ31" s="68" t="str">
        <f>_xlfn.IFNA(VLOOKUP(AM31,Kopā!$A$4:$Q$203,3,),"")</f>
        <v/>
      </c>
      <c r="AR31" s="79" t="str">
        <f>_xlfn.IFNA(VLOOKUP(AM31,Kopā!$A$4:$Q$203,8,),"")</f>
        <v/>
      </c>
      <c r="AS31" s="80" t="str">
        <f>_xlfn.IFNA(VLOOKUP(AM31,Kopā!$A$4:$Q$203,9,),"")</f>
        <v/>
      </c>
      <c r="AT31" s="79" t="str">
        <f>_xlfn.IFNA(VLOOKUP(AM31,Kopā!$A$4:$Q$203,10,),"")</f>
        <v/>
      </c>
      <c r="AU31" s="80" t="str">
        <f>_xlfn.IFNA(VLOOKUP(AM31,Kopā!$A$4:$Q$203,11,),"")</f>
        <v/>
      </c>
      <c r="AV31" s="79" t="str">
        <f>_xlfn.IFNA(VLOOKUP(AM31,Kopā!$A$4:$Q$203,12,),"")</f>
        <v/>
      </c>
      <c r="AW31" s="80" t="str">
        <f>_xlfn.IFNA(VLOOKUP(AM31,Kopā!$A$4:$Q$203,13,),"")</f>
        <v/>
      </c>
      <c r="AX31" s="79" t="str">
        <f>_xlfn.IFNA(VLOOKUP(AM31,Kopā!$A$4:$Q$203,14,),"")</f>
        <v/>
      </c>
      <c r="AY31" s="80" t="str">
        <f>_xlfn.IFNA(VLOOKUP(AM31,Kopā!$A$4:$Q$203,15,),"")</f>
        <v/>
      </c>
      <c r="AZ31" s="81" t="str">
        <f>_xlfn.IFNA(VLOOKUP(AM31,Kopā!$A$4:$Q$203,16,),"")</f>
        <v/>
      </c>
      <c r="BA31" s="80" t="str">
        <f>_xlfn.IFNA(VLOOKUP(AM31,Kopā!$A$4:$Q$203,17,),"")</f>
        <v/>
      </c>
      <c r="BB31" s="26" t="str">
        <f t="shared" si="18"/>
        <v/>
      </c>
      <c r="BC31" s="26" t="str">
        <f t="shared" si="19"/>
        <v/>
      </c>
      <c r="BD31" s="69" t="str">
        <f t="shared" si="20"/>
        <v/>
      </c>
      <c r="BE31" s="26" t="e">
        <f>_xlfn.RANK.EQ(BB31,$BB$4:$BB$93,)+COUNTIF($BB$4:BB31,BB31)-1</f>
        <v>#VALUE!</v>
      </c>
    </row>
    <row r="32" spans="1:57" x14ac:dyDescent="0.25">
      <c r="A32" s="26">
        <v>29</v>
      </c>
      <c r="B32" s="17" t="str">
        <f t="shared" si="2"/>
        <v/>
      </c>
      <c r="C32" s="101" t="str">
        <f t="shared" si="0"/>
        <v/>
      </c>
      <c r="D32" s="28" t="str">
        <f t="shared" si="21"/>
        <v/>
      </c>
      <c r="E32" s="60" t="str">
        <f t="shared" si="4"/>
        <v/>
      </c>
      <c r="F32" s="61" t="str">
        <f t="shared" si="5"/>
        <v/>
      </c>
      <c r="G32" s="62" t="str">
        <f t="shared" si="6"/>
        <v/>
      </c>
      <c r="H32" s="61" t="str">
        <f t="shared" si="7"/>
        <v/>
      </c>
      <c r="I32" s="60" t="str">
        <f t="shared" si="8"/>
        <v/>
      </c>
      <c r="J32" s="61" t="str">
        <f t="shared" si="9"/>
        <v/>
      </c>
      <c r="K32" s="60" t="str">
        <f t="shared" si="10"/>
        <v/>
      </c>
      <c r="L32" s="61" t="str">
        <f t="shared" si="11"/>
        <v/>
      </c>
      <c r="M32" s="72" t="str">
        <f t="shared" si="12"/>
        <v/>
      </c>
      <c r="N32" s="73" t="str">
        <f t="shared" si="13"/>
        <v/>
      </c>
      <c r="O32" s="24" t="str">
        <f t="shared" si="14"/>
        <v/>
      </c>
      <c r="P32" s="18"/>
      <c r="Q32" s="74"/>
      <c r="AD32" s="26">
        <v>31</v>
      </c>
      <c r="AE32" s="26"/>
      <c r="AF32" s="26" t="str">
        <f>IF(Kopā!F32=$R$3,Kopā!A32,"")</f>
        <v/>
      </c>
      <c r="AG32" s="26" t="str">
        <f>_xlfn.IFNA(VLOOKUP(AF32,Kopā!$A$4:$G$203,7,),"")</f>
        <v/>
      </c>
      <c r="AH32" s="26" t="str">
        <f t="shared" si="1"/>
        <v/>
      </c>
      <c r="AI32" s="26" t="e" cm="1">
        <f t="array" ref="AI32">IFERROR(SMALL(IF((COUNTIF($AI$3:AI31, $AH$4:$AH$203)=0)*ISNUMBER($AH$4:$AH$203), $AH$4:$AH$203, "A"), 1),INDEX($AH$4:$AH$203, MATCH(SMALL(IF(ISTEXT($AH$4:$AH$203)*(COUNTIF(AI$3:$AI31,$AH$4:$AH$203)=0), COUNTIF($AH$4:$AH$203, "&lt;"&amp;$AH$4:$AH$203), ""),1),IF(ISTEXT($AH$4:$AH$203), COUNTIF($AH$4:$AH$203, "&lt;"&amp;$AH$4:$AH$203), ""), 0)))</f>
        <v>#NUM!</v>
      </c>
      <c r="AJ32" s="26"/>
      <c r="AK32" s="26"/>
      <c r="AL32" s="26" t="str">
        <f t="shared" si="15"/>
        <v/>
      </c>
      <c r="AM32" s="26" t="str">
        <f t="shared" si="16"/>
        <v/>
      </c>
      <c r="AN32" s="26">
        <v>29</v>
      </c>
      <c r="AO32" s="67" t="str">
        <f t="shared" si="17"/>
        <v/>
      </c>
      <c r="AP32" s="26" t="str">
        <f>_xlfn.IFNA(VLOOKUP(AM32,Kopā!$A$4:$Q$203,2,),"")</f>
        <v/>
      </c>
      <c r="AQ32" s="68" t="str">
        <f>_xlfn.IFNA(VLOOKUP(AM32,Kopā!$A$4:$Q$203,3,),"")</f>
        <v/>
      </c>
      <c r="AR32" s="79" t="str">
        <f>_xlfn.IFNA(VLOOKUP(AM32,Kopā!$A$4:$Q$203,8,),"")</f>
        <v/>
      </c>
      <c r="AS32" s="80" t="str">
        <f>_xlfn.IFNA(VLOOKUP(AM32,Kopā!$A$4:$Q$203,9,),"")</f>
        <v/>
      </c>
      <c r="AT32" s="79" t="str">
        <f>_xlfn.IFNA(VLOOKUP(AM32,Kopā!$A$4:$Q$203,10,),"")</f>
        <v/>
      </c>
      <c r="AU32" s="80" t="str">
        <f>_xlfn.IFNA(VLOOKUP(AM32,Kopā!$A$4:$Q$203,11,),"")</f>
        <v/>
      </c>
      <c r="AV32" s="79" t="str">
        <f>_xlfn.IFNA(VLOOKUP(AM32,Kopā!$A$4:$Q$203,12,),"")</f>
        <v/>
      </c>
      <c r="AW32" s="80" t="str">
        <f>_xlfn.IFNA(VLOOKUP(AM32,Kopā!$A$4:$Q$203,13,),"")</f>
        <v/>
      </c>
      <c r="AX32" s="79" t="str">
        <f>_xlfn.IFNA(VLOOKUP(AM32,Kopā!$A$4:$Q$203,14,),"")</f>
        <v/>
      </c>
      <c r="AY32" s="80" t="str">
        <f>_xlfn.IFNA(VLOOKUP(AM32,Kopā!$A$4:$Q$203,15,),"")</f>
        <v/>
      </c>
      <c r="AZ32" s="81" t="str">
        <f>_xlfn.IFNA(VLOOKUP(AM32,Kopā!$A$4:$Q$203,16,),"")</f>
        <v/>
      </c>
      <c r="BA32" s="80" t="str">
        <f>_xlfn.IFNA(VLOOKUP(AM32,Kopā!$A$4:$Q$203,17,),"")</f>
        <v/>
      </c>
      <c r="BB32" s="26" t="str">
        <f t="shared" si="18"/>
        <v/>
      </c>
      <c r="BC32" s="26" t="str">
        <f t="shared" si="19"/>
        <v/>
      </c>
      <c r="BD32" s="69" t="str">
        <f t="shared" si="20"/>
        <v/>
      </c>
      <c r="BE32" s="26" t="e">
        <f>_xlfn.RANK.EQ(BB32,$BB$4:$BB$93,)+COUNTIF($BB$4:BB32,BB32)-1</f>
        <v>#VALUE!</v>
      </c>
    </row>
    <row r="33" spans="1:57" x14ac:dyDescent="0.25">
      <c r="A33" s="26">
        <v>30</v>
      </c>
      <c r="B33" s="82" t="str">
        <f t="shared" si="2"/>
        <v/>
      </c>
      <c r="C33" s="102" t="str">
        <f t="shared" si="0"/>
        <v/>
      </c>
      <c r="D33" s="83" t="str">
        <f t="shared" si="21"/>
        <v/>
      </c>
      <c r="E33" s="84" t="str">
        <f t="shared" si="4"/>
        <v/>
      </c>
      <c r="F33" s="85" t="str">
        <f t="shared" si="5"/>
        <v/>
      </c>
      <c r="G33" s="86" t="str">
        <f t="shared" si="6"/>
        <v/>
      </c>
      <c r="H33" s="85" t="str">
        <f t="shared" si="7"/>
        <v/>
      </c>
      <c r="I33" s="84" t="str">
        <f t="shared" si="8"/>
        <v/>
      </c>
      <c r="J33" s="85" t="str">
        <f t="shared" si="9"/>
        <v/>
      </c>
      <c r="K33" s="84" t="str">
        <f t="shared" si="10"/>
        <v/>
      </c>
      <c r="L33" s="85" t="str">
        <f t="shared" si="11"/>
        <v/>
      </c>
      <c r="M33" s="87" t="str">
        <f t="shared" si="12"/>
        <v/>
      </c>
      <c r="N33" s="88" t="str">
        <f t="shared" si="13"/>
        <v/>
      </c>
      <c r="O33" s="89" t="str">
        <f t="shared" si="14"/>
        <v/>
      </c>
      <c r="P33" s="90"/>
      <c r="Q33" s="74"/>
      <c r="AD33" s="26">
        <v>32</v>
      </c>
      <c r="AE33" s="26"/>
      <c r="AF33" s="26" t="str">
        <f>IF(Kopā!F33=$R$3,Kopā!A33,"")</f>
        <v/>
      </c>
      <c r="AG33" s="26" t="str">
        <f>_xlfn.IFNA(VLOOKUP(AF33,Kopā!$A$4:$G$203,7,),"")</f>
        <v/>
      </c>
      <c r="AH33" s="26" t="str">
        <f t="shared" si="1"/>
        <v/>
      </c>
      <c r="AI33" s="26" t="e" cm="1">
        <f t="array" ref="AI33">IFERROR(SMALL(IF((COUNTIF($AI$3:AI32, $AH$4:$AH$203)=0)*ISNUMBER($AH$4:$AH$203), $AH$4:$AH$203, "A"), 1),INDEX($AH$4:$AH$203, MATCH(SMALL(IF(ISTEXT($AH$4:$AH$203)*(COUNTIF(AI$3:$AI32,$AH$4:$AH$203)=0), COUNTIF($AH$4:$AH$203, "&lt;"&amp;$AH$4:$AH$203), ""),1),IF(ISTEXT($AH$4:$AH$203), COUNTIF($AH$4:$AH$203, "&lt;"&amp;$AH$4:$AH$203), ""), 0)))</f>
        <v>#NUM!</v>
      </c>
      <c r="AJ33" s="26"/>
      <c r="AK33" s="26"/>
      <c r="AL33" s="26" t="str">
        <f t="shared" si="15"/>
        <v/>
      </c>
      <c r="AM33" s="26" t="str">
        <f t="shared" si="16"/>
        <v/>
      </c>
      <c r="AN33" s="26">
        <v>30</v>
      </c>
      <c r="AO33" s="67" t="str">
        <f t="shared" si="17"/>
        <v/>
      </c>
      <c r="AP33" s="26" t="str">
        <f>_xlfn.IFNA(VLOOKUP(AM33,Kopā!$A$4:$Q$203,2,),"")</f>
        <v/>
      </c>
      <c r="AQ33" s="68" t="str">
        <f>_xlfn.IFNA(VLOOKUP(AM33,Kopā!$A$4:$Q$203,3,),"")</f>
        <v/>
      </c>
      <c r="AR33" s="79" t="str">
        <f>_xlfn.IFNA(VLOOKUP(AM33,Kopā!$A$4:$Q$203,8,),"")</f>
        <v/>
      </c>
      <c r="AS33" s="80" t="str">
        <f>_xlfn.IFNA(VLOOKUP(AM33,Kopā!$A$4:$Q$203,9,),"")</f>
        <v/>
      </c>
      <c r="AT33" s="79" t="str">
        <f>_xlfn.IFNA(VLOOKUP(AM33,Kopā!$A$4:$Q$203,10,),"")</f>
        <v/>
      </c>
      <c r="AU33" s="80" t="str">
        <f>_xlfn.IFNA(VLOOKUP(AM33,Kopā!$A$4:$Q$203,11,),"")</f>
        <v/>
      </c>
      <c r="AV33" s="79" t="str">
        <f>_xlfn.IFNA(VLOOKUP(AM33,Kopā!$A$4:$Q$203,12,),"")</f>
        <v/>
      </c>
      <c r="AW33" s="80" t="str">
        <f>_xlfn.IFNA(VLOOKUP(AM33,Kopā!$A$4:$Q$203,13,),"")</f>
        <v/>
      </c>
      <c r="AX33" s="79" t="str">
        <f>_xlfn.IFNA(VLOOKUP(AM33,Kopā!$A$4:$Q$203,14,),"")</f>
        <v/>
      </c>
      <c r="AY33" s="80" t="str">
        <f>_xlfn.IFNA(VLOOKUP(AM33,Kopā!$A$4:$Q$203,15,),"")</f>
        <v/>
      </c>
      <c r="AZ33" s="81" t="str">
        <f>_xlfn.IFNA(VLOOKUP(AM33,Kopā!$A$4:$Q$203,16,),"")</f>
        <v/>
      </c>
      <c r="BA33" s="80" t="str">
        <f>_xlfn.IFNA(VLOOKUP(AM33,Kopā!$A$4:$Q$203,17,),"")</f>
        <v/>
      </c>
      <c r="BB33" s="26" t="str">
        <f t="shared" si="18"/>
        <v/>
      </c>
      <c r="BC33" s="26" t="str">
        <f t="shared" si="19"/>
        <v/>
      </c>
      <c r="BD33" s="69" t="str">
        <f t="shared" si="20"/>
        <v/>
      </c>
      <c r="BE33" s="26" t="e">
        <f>_xlfn.RANK.EQ(BB33,$BB$4:$BB$93,)+COUNTIF($BB$4:BB33,BB33)-1</f>
        <v>#VALUE!</v>
      </c>
    </row>
    <row r="34" spans="1:57" x14ac:dyDescent="0.25">
      <c r="A34" s="26">
        <v>31</v>
      </c>
      <c r="B34" s="17" t="str">
        <f t="shared" si="2"/>
        <v/>
      </c>
      <c r="C34" s="101" t="str">
        <f t="shared" si="0"/>
        <v/>
      </c>
      <c r="D34" s="28" t="str">
        <f t="shared" si="21"/>
        <v/>
      </c>
      <c r="E34" s="60" t="str">
        <f t="shared" si="4"/>
        <v/>
      </c>
      <c r="F34" s="61" t="str">
        <f t="shared" si="5"/>
        <v/>
      </c>
      <c r="G34" s="62" t="str">
        <f t="shared" si="6"/>
        <v/>
      </c>
      <c r="H34" s="61" t="str">
        <f t="shared" si="7"/>
        <v/>
      </c>
      <c r="I34" s="60" t="str">
        <f t="shared" si="8"/>
        <v/>
      </c>
      <c r="J34" s="61" t="str">
        <f t="shared" si="9"/>
        <v/>
      </c>
      <c r="K34" s="60" t="str">
        <f t="shared" si="10"/>
        <v/>
      </c>
      <c r="L34" s="61" t="str">
        <f t="shared" si="11"/>
        <v/>
      </c>
      <c r="M34" s="72" t="str">
        <f t="shared" si="12"/>
        <v/>
      </c>
      <c r="N34" s="73" t="str">
        <f t="shared" si="13"/>
        <v/>
      </c>
      <c r="O34" s="24" t="str">
        <f t="shared" si="14"/>
        <v/>
      </c>
      <c r="P34" s="18"/>
      <c r="Q34" s="74"/>
      <c r="AD34" s="26">
        <v>33</v>
      </c>
      <c r="AE34" s="26"/>
      <c r="AF34" s="26" t="str">
        <f>IF(Kopā!F34=$R$3,Kopā!A34,"")</f>
        <v/>
      </c>
      <c r="AG34" s="26" t="str">
        <f>_xlfn.IFNA(VLOOKUP(AF34,Kopā!$A$4:$G$203,7,),"")</f>
        <v/>
      </c>
      <c r="AH34" s="26" t="str">
        <f t="shared" si="1"/>
        <v/>
      </c>
      <c r="AI34" s="26" t="e" cm="1">
        <f t="array" ref="AI34">IFERROR(SMALL(IF((COUNTIF($AI$3:AI33, $AH$4:$AH$203)=0)*ISNUMBER($AH$4:$AH$203), $AH$4:$AH$203, "A"), 1),INDEX($AH$4:$AH$203, MATCH(SMALL(IF(ISTEXT($AH$4:$AH$203)*(COUNTIF(AI$3:$AI33,$AH$4:$AH$203)=0), COUNTIF($AH$4:$AH$203, "&lt;"&amp;$AH$4:$AH$203), ""),1),IF(ISTEXT($AH$4:$AH$203), COUNTIF($AH$4:$AH$203, "&lt;"&amp;$AH$4:$AH$203), ""), 0)))</f>
        <v>#NUM!</v>
      </c>
      <c r="AJ34" s="26"/>
      <c r="AK34" s="26"/>
      <c r="AL34" s="26" t="str">
        <f t="shared" si="15"/>
        <v/>
      </c>
      <c r="AM34" s="26" t="str">
        <f t="shared" si="16"/>
        <v/>
      </c>
      <c r="AN34" s="26">
        <v>31</v>
      </c>
      <c r="AO34" s="67" t="str">
        <f t="shared" si="17"/>
        <v/>
      </c>
      <c r="AP34" s="26" t="str">
        <f>_xlfn.IFNA(VLOOKUP(AM34,Kopā!$A$4:$Q$203,2,),"")</f>
        <v/>
      </c>
      <c r="AQ34" s="68" t="str">
        <f>_xlfn.IFNA(VLOOKUP(AM34,Kopā!$A$4:$Q$203,3,),"")</f>
        <v/>
      </c>
      <c r="AR34" s="79" t="str">
        <f>_xlfn.IFNA(VLOOKUP(AM34,Kopā!$A$4:$Q$203,8,),"")</f>
        <v/>
      </c>
      <c r="AS34" s="80" t="str">
        <f>_xlfn.IFNA(VLOOKUP(AM34,Kopā!$A$4:$Q$203,9,),"")</f>
        <v/>
      </c>
      <c r="AT34" s="79" t="str">
        <f>_xlfn.IFNA(VLOOKUP(AM34,Kopā!$A$4:$Q$203,10,),"")</f>
        <v/>
      </c>
      <c r="AU34" s="80" t="str">
        <f>_xlfn.IFNA(VLOOKUP(AM34,Kopā!$A$4:$Q$203,11,),"")</f>
        <v/>
      </c>
      <c r="AV34" s="79" t="str">
        <f>_xlfn.IFNA(VLOOKUP(AM34,Kopā!$A$4:$Q$203,12,),"")</f>
        <v/>
      </c>
      <c r="AW34" s="80" t="str">
        <f>_xlfn.IFNA(VLOOKUP(AM34,Kopā!$A$4:$Q$203,13,),"")</f>
        <v/>
      </c>
      <c r="AX34" s="79" t="str">
        <f>_xlfn.IFNA(VLOOKUP(AM34,Kopā!$A$4:$Q$203,14,),"")</f>
        <v/>
      </c>
      <c r="AY34" s="80" t="str">
        <f>_xlfn.IFNA(VLOOKUP(AM34,Kopā!$A$4:$Q$203,15,),"")</f>
        <v/>
      </c>
      <c r="AZ34" s="81" t="str">
        <f>_xlfn.IFNA(VLOOKUP(AM34,Kopā!$A$4:$Q$203,16,),"")</f>
        <v/>
      </c>
      <c r="BA34" s="80" t="str">
        <f>_xlfn.IFNA(VLOOKUP(AM34,Kopā!$A$4:$Q$203,17,),"")</f>
        <v/>
      </c>
      <c r="BB34" s="26" t="str">
        <f t="shared" si="18"/>
        <v/>
      </c>
      <c r="BC34" s="26" t="str">
        <f t="shared" si="19"/>
        <v/>
      </c>
      <c r="BD34" s="69" t="str">
        <f t="shared" si="20"/>
        <v/>
      </c>
      <c r="BE34" s="26" t="e">
        <f>_xlfn.RANK.EQ(BB34,$BB$4:$BB$93,)+COUNTIF($BB$4:BB34,BB34)-1</f>
        <v>#VALUE!</v>
      </c>
    </row>
    <row r="35" spans="1:57" x14ac:dyDescent="0.25">
      <c r="A35" s="26">
        <v>32</v>
      </c>
      <c r="B35" s="82" t="str">
        <f t="shared" si="2"/>
        <v/>
      </c>
      <c r="C35" s="102" t="str">
        <f t="shared" si="0"/>
        <v/>
      </c>
      <c r="D35" s="83" t="str">
        <f t="shared" si="21"/>
        <v/>
      </c>
      <c r="E35" s="84" t="str">
        <f t="shared" si="4"/>
        <v/>
      </c>
      <c r="F35" s="85" t="str">
        <f t="shared" si="5"/>
        <v/>
      </c>
      <c r="G35" s="86" t="str">
        <f t="shared" si="6"/>
        <v/>
      </c>
      <c r="H35" s="85" t="str">
        <f t="shared" si="7"/>
        <v/>
      </c>
      <c r="I35" s="84" t="str">
        <f t="shared" si="8"/>
        <v/>
      </c>
      <c r="J35" s="85" t="str">
        <f t="shared" si="9"/>
        <v/>
      </c>
      <c r="K35" s="84" t="str">
        <f t="shared" si="10"/>
        <v/>
      </c>
      <c r="L35" s="85" t="str">
        <f t="shared" si="11"/>
        <v/>
      </c>
      <c r="M35" s="87" t="str">
        <f t="shared" si="12"/>
        <v/>
      </c>
      <c r="N35" s="88" t="str">
        <f t="shared" si="13"/>
        <v/>
      </c>
      <c r="O35" s="89" t="str">
        <f t="shared" si="14"/>
        <v/>
      </c>
      <c r="P35" s="90"/>
      <c r="Q35" s="74"/>
      <c r="AD35" s="26">
        <v>34</v>
      </c>
      <c r="AE35" s="26"/>
      <c r="AF35" s="26" t="str">
        <f>IF(Kopā!F35=$R$3,Kopā!A35,"")</f>
        <v/>
      </c>
      <c r="AG35" s="26" t="str">
        <f>_xlfn.IFNA(VLOOKUP(AF35,Kopā!$A$4:$G$203,7,),"")</f>
        <v/>
      </c>
      <c r="AH35" s="26" t="str">
        <f t="shared" si="1"/>
        <v/>
      </c>
      <c r="AI35" s="26" t="e" cm="1">
        <f t="array" ref="AI35">IFERROR(SMALL(IF((COUNTIF($AI$3:AI34, $AH$4:$AH$203)=0)*ISNUMBER($AH$4:$AH$203), $AH$4:$AH$203, "A"), 1),INDEX($AH$4:$AH$203, MATCH(SMALL(IF(ISTEXT($AH$4:$AH$203)*(COUNTIF(AI$3:$AI34,$AH$4:$AH$203)=0), COUNTIF($AH$4:$AH$203, "&lt;"&amp;$AH$4:$AH$203), ""),1),IF(ISTEXT($AH$4:$AH$203), COUNTIF($AH$4:$AH$203, "&lt;"&amp;$AH$4:$AH$203), ""), 0)))</f>
        <v>#NUM!</v>
      </c>
      <c r="AJ35" s="26"/>
      <c r="AK35" s="26"/>
      <c r="AL35" s="26" t="str">
        <f t="shared" si="15"/>
        <v/>
      </c>
      <c r="AM35" s="26" t="str">
        <f t="shared" si="16"/>
        <v/>
      </c>
      <c r="AN35" s="26">
        <v>32</v>
      </c>
      <c r="AO35" s="67" t="str">
        <f t="shared" si="17"/>
        <v/>
      </c>
      <c r="AP35" s="26" t="str">
        <f>_xlfn.IFNA(VLOOKUP(AM35,Kopā!$A$4:$Q$203,2,),"")</f>
        <v/>
      </c>
      <c r="AQ35" s="68" t="str">
        <f>_xlfn.IFNA(VLOOKUP(AM35,Kopā!$A$4:$Q$203,3,),"")</f>
        <v/>
      </c>
      <c r="AR35" s="79" t="str">
        <f>_xlfn.IFNA(VLOOKUP(AM35,Kopā!$A$4:$Q$203,8,),"")</f>
        <v/>
      </c>
      <c r="AS35" s="80" t="str">
        <f>_xlfn.IFNA(VLOOKUP(AM35,Kopā!$A$4:$Q$203,9,),"")</f>
        <v/>
      </c>
      <c r="AT35" s="79" t="str">
        <f>_xlfn.IFNA(VLOOKUP(AM35,Kopā!$A$4:$Q$203,10,),"")</f>
        <v/>
      </c>
      <c r="AU35" s="80" t="str">
        <f>_xlfn.IFNA(VLOOKUP(AM35,Kopā!$A$4:$Q$203,11,),"")</f>
        <v/>
      </c>
      <c r="AV35" s="79" t="str">
        <f>_xlfn.IFNA(VLOOKUP(AM35,Kopā!$A$4:$Q$203,12,),"")</f>
        <v/>
      </c>
      <c r="AW35" s="80" t="str">
        <f>_xlfn.IFNA(VLOOKUP(AM35,Kopā!$A$4:$Q$203,13,),"")</f>
        <v/>
      </c>
      <c r="AX35" s="79" t="str">
        <f>_xlfn.IFNA(VLOOKUP(AM35,Kopā!$A$4:$Q$203,14,),"")</f>
        <v/>
      </c>
      <c r="AY35" s="80" t="str">
        <f>_xlfn.IFNA(VLOOKUP(AM35,Kopā!$A$4:$Q$203,15,),"")</f>
        <v/>
      </c>
      <c r="AZ35" s="81" t="str">
        <f>_xlfn.IFNA(VLOOKUP(AM35,Kopā!$A$4:$Q$203,16,),"")</f>
        <v/>
      </c>
      <c r="BA35" s="80" t="str">
        <f>_xlfn.IFNA(VLOOKUP(AM35,Kopā!$A$4:$Q$203,17,),"")</f>
        <v/>
      </c>
      <c r="BB35" s="26" t="str">
        <f t="shared" si="18"/>
        <v/>
      </c>
      <c r="BC35" s="26" t="str">
        <f t="shared" si="19"/>
        <v/>
      </c>
      <c r="BD35" s="69" t="str">
        <f t="shared" si="20"/>
        <v/>
      </c>
      <c r="BE35" s="26" t="e">
        <f>_xlfn.RANK.EQ(BB35,$BB$4:$BB$93,)+COUNTIF($BB$4:BB35,BB35)-1</f>
        <v>#VALUE!</v>
      </c>
    </row>
    <row r="36" spans="1:57" x14ac:dyDescent="0.25">
      <c r="A36" s="26">
        <v>33</v>
      </c>
      <c r="B36" s="17" t="str">
        <f t="shared" si="2"/>
        <v/>
      </c>
      <c r="C36" s="101" t="str">
        <f t="shared" si="0"/>
        <v/>
      </c>
      <c r="D36" s="28" t="str">
        <f t="shared" si="21"/>
        <v/>
      </c>
      <c r="E36" s="60" t="str">
        <f t="shared" si="4"/>
        <v/>
      </c>
      <c r="F36" s="61" t="str">
        <f t="shared" si="5"/>
        <v/>
      </c>
      <c r="G36" s="62" t="str">
        <f t="shared" si="6"/>
        <v/>
      </c>
      <c r="H36" s="61" t="str">
        <f t="shared" si="7"/>
        <v/>
      </c>
      <c r="I36" s="60" t="str">
        <f t="shared" si="8"/>
        <v/>
      </c>
      <c r="J36" s="61" t="str">
        <f t="shared" si="9"/>
        <v/>
      </c>
      <c r="K36" s="60" t="str">
        <f t="shared" si="10"/>
        <v/>
      </c>
      <c r="L36" s="61" t="str">
        <f t="shared" si="11"/>
        <v/>
      </c>
      <c r="M36" s="72" t="str">
        <f t="shared" si="12"/>
        <v/>
      </c>
      <c r="N36" s="73" t="str">
        <f t="shared" si="13"/>
        <v/>
      </c>
      <c r="O36" s="24" t="str">
        <f t="shared" si="14"/>
        <v/>
      </c>
      <c r="P36" s="18"/>
      <c r="Q36" s="74"/>
      <c r="AD36" s="26">
        <v>35</v>
      </c>
      <c r="AE36" s="26"/>
      <c r="AF36" s="26" t="str">
        <f>IF(Kopā!F36=$R$3,Kopā!A36,"")</f>
        <v/>
      </c>
      <c r="AG36" s="26" t="str">
        <f>_xlfn.IFNA(VLOOKUP(AF36,Kopā!$A$4:$G$203,7,),"")</f>
        <v/>
      </c>
      <c r="AH36" s="26" t="str">
        <f t="shared" ref="AH36:AH67" si="22">IF(AG36=$S$3,AF36,"")</f>
        <v/>
      </c>
      <c r="AI36" s="26" t="e" cm="1">
        <f t="array" ref="AI36">IFERROR(SMALL(IF((COUNTIF($AI$3:AI35, $AH$4:$AH$203)=0)*ISNUMBER($AH$4:$AH$203), $AH$4:$AH$203, "A"), 1),INDEX($AH$4:$AH$203, MATCH(SMALL(IF(ISTEXT($AH$4:$AH$203)*(COUNTIF(AI$3:$AI35,$AH$4:$AH$203)=0), COUNTIF($AH$4:$AH$203, "&lt;"&amp;$AH$4:$AH$203), ""),1),IF(ISTEXT($AH$4:$AH$203), COUNTIF($AH$4:$AH$203, "&lt;"&amp;$AH$4:$AH$203), ""), 0)))</f>
        <v>#NUM!</v>
      </c>
      <c r="AJ36" s="26"/>
      <c r="AK36" s="26"/>
      <c r="AL36" s="26" t="str">
        <f t="shared" si="15"/>
        <v/>
      </c>
      <c r="AM36" s="26" t="str">
        <f t="shared" si="16"/>
        <v/>
      </c>
      <c r="AN36" s="26">
        <v>33</v>
      </c>
      <c r="AO36" s="67" t="str">
        <f t="shared" si="17"/>
        <v/>
      </c>
      <c r="AP36" s="26" t="str">
        <f>_xlfn.IFNA(VLOOKUP(AM36,Kopā!$A$4:$Q$203,2,),"")</f>
        <v/>
      </c>
      <c r="AQ36" s="68" t="str">
        <f>_xlfn.IFNA(VLOOKUP(AM36,Kopā!$A$4:$Q$203,3,),"")</f>
        <v/>
      </c>
      <c r="AR36" s="79" t="str">
        <f>_xlfn.IFNA(VLOOKUP(AM36,Kopā!$A$4:$Q$203,8,),"")</f>
        <v/>
      </c>
      <c r="AS36" s="80" t="str">
        <f>_xlfn.IFNA(VLOOKUP(AM36,Kopā!$A$4:$Q$203,9,),"")</f>
        <v/>
      </c>
      <c r="AT36" s="79" t="str">
        <f>_xlfn.IFNA(VLOOKUP(AM36,Kopā!$A$4:$Q$203,10,),"")</f>
        <v/>
      </c>
      <c r="AU36" s="80" t="str">
        <f>_xlfn.IFNA(VLOOKUP(AM36,Kopā!$A$4:$Q$203,11,),"")</f>
        <v/>
      </c>
      <c r="AV36" s="79" t="str">
        <f>_xlfn.IFNA(VLOOKUP(AM36,Kopā!$A$4:$Q$203,12,),"")</f>
        <v/>
      </c>
      <c r="AW36" s="80" t="str">
        <f>_xlfn.IFNA(VLOOKUP(AM36,Kopā!$A$4:$Q$203,13,),"")</f>
        <v/>
      </c>
      <c r="AX36" s="79" t="str">
        <f>_xlfn.IFNA(VLOOKUP(AM36,Kopā!$A$4:$Q$203,14,),"")</f>
        <v/>
      </c>
      <c r="AY36" s="80" t="str">
        <f>_xlfn.IFNA(VLOOKUP(AM36,Kopā!$A$4:$Q$203,15,),"")</f>
        <v/>
      </c>
      <c r="AZ36" s="81" t="str">
        <f>_xlfn.IFNA(VLOOKUP(AM36,Kopā!$A$4:$Q$203,16,),"")</f>
        <v/>
      </c>
      <c r="BA36" s="80" t="str">
        <f>_xlfn.IFNA(VLOOKUP(AM36,Kopā!$A$4:$Q$203,17,),"")</f>
        <v/>
      </c>
      <c r="BB36" s="26" t="str">
        <f t="shared" si="18"/>
        <v/>
      </c>
      <c r="BC36" s="26" t="str">
        <f t="shared" si="19"/>
        <v/>
      </c>
      <c r="BD36" s="69" t="str">
        <f t="shared" si="20"/>
        <v/>
      </c>
      <c r="BE36" s="26" t="e">
        <f>_xlfn.RANK.EQ(BB36,$BB$4:$BB$93,)+COUNTIF($BB$4:BB36,BB36)-1</f>
        <v>#VALUE!</v>
      </c>
    </row>
    <row r="37" spans="1:57" x14ac:dyDescent="0.25">
      <c r="A37" s="26">
        <v>34</v>
      </c>
      <c r="B37" s="82" t="str">
        <f t="shared" si="2"/>
        <v/>
      </c>
      <c r="C37" s="102" t="str">
        <f t="shared" si="0"/>
        <v/>
      </c>
      <c r="D37" s="83" t="str">
        <f t="shared" si="21"/>
        <v/>
      </c>
      <c r="E37" s="84" t="str">
        <f t="shared" si="4"/>
        <v/>
      </c>
      <c r="F37" s="85" t="str">
        <f t="shared" si="5"/>
        <v/>
      </c>
      <c r="G37" s="86" t="str">
        <f t="shared" si="6"/>
        <v/>
      </c>
      <c r="H37" s="85" t="str">
        <f t="shared" si="7"/>
        <v/>
      </c>
      <c r="I37" s="84" t="str">
        <f t="shared" si="8"/>
        <v/>
      </c>
      <c r="J37" s="85" t="str">
        <f t="shared" si="9"/>
        <v/>
      </c>
      <c r="K37" s="84" t="str">
        <f t="shared" si="10"/>
        <v/>
      </c>
      <c r="L37" s="85" t="str">
        <f t="shared" si="11"/>
        <v/>
      </c>
      <c r="M37" s="87" t="str">
        <f t="shared" si="12"/>
        <v/>
      </c>
      <c r="N37" s="88" t="str">
        <f t="shared" si="13"/>
        <v/>
      </c>
      <c r="O37" s="89" t="str">
        <f t="shared" si="14"/>
        <v/>
      </c>
      <c r="P37" s="90"/>
      <c r="Q37" s="74"/>
      <c r="AD37" s="26">
        <v>36</v>
      </c>
      <c r="AE37" s="26"/>
      <c r="AF37" s="26">
        <f>IF(Kopā!F37=$R$3,Kopā!A37,"")</f>
        <v>34</v>
      </c>
      <c r="AG37" s="26" t="str">
        <f>_xlfn.IFNA(VLOOKUP(AF37,Kopā!$A$4:$G$203,7,),"")</f>
        <v>D</v>
      </c>
      <c r="AH37" s="26" t="str">
        <f t="shared" si="22"/>
        <v/>
      </c>
      <c r="AI37" s="26" t="e" cm="1">
        <f t="array" ref="AI37">IFERROR(SMALL(IF((COUNTIF($AI$3:AI36, $AH$4:$AH$203)=0)*ISNUMBER($AH$4:$AH$203), $AH$4:$AH$203, "A"), 1),INDEX($AH$4:$AH$203, MATCH(SMALL(IF(ISTEXT($AH$4:$AH$203)*(COUNTIF(AI$3:$AI36,$AH$4:$AH$203)=0), COUNTIF($AH$4:$AH$203, "&lt;"&amp;$AH$4:$AH$203), ""),1),IF(ISTEXT($AH$4:$AH$203), COUNTIF($AH$4:$AH$203, "&lt;"&amp;$AH$4:$AH$203), ""), 0)))</f>
        <v>#NUM!</v>
      </c>
      <c r="AJ37" s="26"/>
      <c r="AK37" s="26"/>
      <c r="AL37" s="26" t="str">
        <f t="shared" si="15"/>
        <v/>
      </c>
      <c r="AM37" s="26" t="str">
        <f t="shared" si="16"/>
        <v/>
      </c>
      <c r="AN37" s="26">
        <v>34</v>
      </c>
      <c r="AO37" s="67" t="str">
        <f t="shared" si="17"/>
        <v/>
      </c>
      <c r="AP37" s="26" t="str">
        <f>_xlfn.IFNA(VLOOKUP(AM37,Kopā!$A$4:$Q$203,2,),"")</f>
        <v/>
      </c>
      <c r="AQ37" s="68" t="str">
        <f>_xlfn.IFNA(VLOOKUP(AM37,Kopā!$A$4:$Q$203,3,),"")</f>
        <v/>
      </c>
      <c r="AR37" s="79" t="str">
        <f>_xlfn.IFNA(VLOOKUP(AM37,Kopā!$A$4:$Q$203,8,),"")</f>
        <v/>
      </c>
      <c r="AS37" s="80" t="str">
        <f>_xlfn.IFNA(VLOOKUP(AM37,Kopā!$A$4:$Q$203,9,),"")</f>
        <v/>
      </c>
      <c r="AT37" s="79" t="str">
        <f>_xlfn.IFNA(VLOOKUP(AM37,Kopā!$A$4:$Q$203,10,),"")</f>
        <v/>
      </c>
      <c r="AU37" s="80" t="str">
        <f>_xlfn.IFNA(VLOOKUP(AM37,Kopā!$A$4:$Q$203,11,),"")</f>
        <v/>
      </c>
      <c r="AV37" s="79" t="str">
        <f>_xlfn.IFNA(VLOOKUP(AM37,Kopā!$A$4:$Q$203,12,),"")</f>
        <v/>
      </c>
      <c r="AW37" s="80" t="str">
        <f>_xlfn.IFNA(VLOOKUP(AM37,Kopā!$A$4:$Q$203,13,),"")</f>
        <v/>
      </c>
      <c r="AX37" s="79" t="str">
        <f>_xlfn.IFNA(VLOOKUP(AM37,Kopā!$A$4:$Q$203,14,),"")</f>
        <v/>
      </c>
      <c r="AY37" s="80" t="str">
        <f>_xlfn.IFNA(VLOOKUP(AM37,Kopā!$A$4:$Q$203,15,),"")</f>
        <v/>
      </c>
      <c r="AZ37" s="81" t="str">
        <f>_xlfn.IFNA(VLOOKUP(AM37,Kopā!$A$4:$Q$203,16,),"")</f>
        <v/>
      </c>
      <c r="BA37" s="80" t="str">
        <f>_xlfn.IFNA(VLOOKUP(AM37,Kopā!$A$4:$Q$203,17,),"")</f>
        <v/>
      </c>
      <c r="BB37" s="26" t="str">
        <f t="shared" si="18"/>
        <v/>
      </c>
      <c r="BC37" s="26" t="str">
        <f t="shared" si="19"/>
        <v/>
      </c>
      <c r="BD37" s="69" t="str">
        <f t="shared" si="20"/>
        <v/>
      </c>
      <c r="BE37" s="26" t="e">
        <f>_xlfn.RANK.EQ(BB37,$BB$4:$BB$93,)+COUNTIF($BB$4:BB37,BB37)-1</f>
        <v>#VALUE!</v>
      </c>
    </row>
    <row r="38" spans="1:57" x14ac:dyDescent="0.25">
      <c r="A38" s="26">
        <v>35</v>
      </c>
      <c r="B38" s="17" t="str">
        <f t="shared" si="2"/>
        <v/>
      </c>
      <c r="C38" s="101" t="str">
        <f t="shared" si="0"/>
        <v/>
      </c>
      <c r="D38" s="28" t="str">
        <f t="shared" si="21"/>
        <v/>
      </c>
      <c r="E38" s="60" t="str">
        <f t="shared" si="4"/>
        <v/>
      </c>
      <c r="F38" s="61" t="str">
        <f t="shared" si="5"/>
        <v/>
      </c>
      <c r="G38" s="62" t="str">
        <f t="shared" si="6"/>
        <v/>
      </c>
      <c r="H38" s="61" t="str">
        <f t="shared" si="7"/>
        <v/>
      </c>
      <c r="I38" s="60" t="str">
        <f t="shared" si="8"/>
        <v/>
      </c>
      <c r="J38" s="61" t="str">
        <f t="shared" si="9"/>
        <v/>
      </c>
      <c r="K38" s="60" t="str">
        <f t="shared" si="10"/>
        <v/>
      </c>
      <c r="L38" s="61" t="str">
        <f t="shared" si="11"/>
        <v/>
      </c>
      <c r="M38" s="72" t="str">
        <f t="shared" si="12"/>
        <v/>
      </c>
      <c r="N38" s="73" t="str">
        <f t="shared" si="13"/>
        <v/>
      </c>
      <c r="O38" s="24" t="str">
        <f t="shared" si="14"/>
        <v/>
      </c>
      <c r="P38" s="18"/>
      <c r="Q38" s="74"/>
      <c r="AD38" s="26">
        <v>37</v>
      </c>
      <c r="AE38" s="26"/>
      <c r="AF38" s="26" t="str">
        <f>IF(Kopā!F38=$R$3,Kopā!A38,"")</f>
        <v/>
      </c>
      <c r="AG38" s="26" t="str">
        <f>_xlfn.IFNA(VLOOKUP(AF38,Kopā!$A$4:$G$203,7,),"")</f>
        <v/>
      </c>
      <c r="AH38" s="26" t="str">
        <f t="shared" si="22"/>
        <v/>
      </c>
      <c r="AI38" s="26" t="e" cm="1">
        <f t="array" ref="AI38">IFERROR(SMALL(IF((COUNTIF($AI$3:AI37, $AH$4:$AH$203)=0)*ISNUMBER($AH$4:$AH$203), $AH$4:$AH$203, "A"), 1),INDEX($AH$4:$AH$203, MATCH(SMALL(IF(ISTEXT($AH$4:$AH$203)*(COUNTIF(AI$3:$AI37,$AH$4:$AH$203)=0), COUNTIF($AH$4:$AH$203, "&lt;"&amp;$AH$4:$AH$203), ""),1),IF(ISTEXT($AH$4:$AH$203), COUNTIF($AH$4:$AH$203, "&lt;"&amp;$AH$4:$AH$203), ""), 0)))</f>
        <v>#NUM!</v>
      </c>
      <c r="AJ38" s="26"/>
      <c r="AK38" s="26"/>
      <c r="AL38" s="26" t="str">
        <f t="shared" si="15"/>
        <v/>
      </c>
      <c r="AM38" s="26" t="str">
        <f t="shared" si="16"/>
        <v/>
      </c>
      <c r="AN38" s="26">
        <v>35</v>
      </c>
      <c r="AO38" s="67" t="str">
        <f t="shared" si="17"/>
        <v/>
      </c>
      <c r="AP38" s="26" t="str">
        <f>_xlfn.IFNA(VLOOKUP(AM38,Kopā!$A$4:$Q$203,2,),"")</f>
        <v/>
      </c>
      <c r="AQ38" s="68" t="str">
        <f>_xlfn.IFNA(VLOOKUP(AM38,Kopā!$A$4:$Q$203,3,),"")</f>
        <v/>
      </c>
      <c r="AR38" s="79" t="str">
        <f>_xlfn.IFNA(VLOOKUP(AM38,Kopā!$A$4:$Q$203,8,),"")</f>
        <v/>
      </c>
      <c r="AS38" s="80" t="str">
        <f>_xlfn.IFNA(VLOOKUP(AM38,Kopā!$A$4:$Q$203,9,),"")</f>
        <v/>
      </c>
      <c r="AT38" s="79" t="str">
        <f>_xlfn.IFNA(VLOOKUP(AM38,Kopā!$A$4:$Q$203,10,),"")</f>
        <v/>
      </c>
      <c r="AU38" s="80" t="str">
        <f>_xlfn.IFNA(VLOOKUP(AM38,Kopā!$A$4:$Q$203,11,),"")</f>
        <v/>
      </c>
      <c r="AV38" s="79" t="str">
        <f>_xlfn.IFNA(VLOOKUP(AM38,Kopā!$A$4:$Q$203,12,),"")</f>
        <v/>
      </c>
      <c r="AW38" s="80" t="str">
        <f>_xlfn.IFNA(VLOOKUP(AM38,Kopā!$A$4:$Q$203,13,),"")</f>
        <v/>
      </c>
      <c r="AX38" s="79" t="str">
        <f>_xlfn.IFNA(VLOOKUP(AM38,Kopā!$A$4:$Q$203,14,),"")</f>
        <v/>
      </c>
      <c r="AY38" s="80" t="str">
        <f>_xlfn.IFNA(VLOOKUP(AM38,Kopā!$A$4:$Q$203,15,),"")</f>
        <v/>
      </c>
      <c r="AZ38" s="81" t="str">
        <f>_xlfn.IFNA(VLOOKUP(AM38,Kopā!$A$4:$Q$203,16,),"")</f>
        <v/>
      </c>
      <c r="BA38" s="80" t="str">
        <f>_xlfn.IFNA(VLOOKUP(AM38,Kopā!$A$4:$Q$203,17,),"")</f>
        <v/>
      </c>
      <c r="BB38" s="26" t="str">
        <f t="shared" si="18"/>
        <v/>
      </c>
      <c r="BC38" s="26" t="str">
        <f t="shared" si="19"/>
        <v/>
      </c>
      <c r="BD38" s="69" t="str">
        <f t="shared" si="20"/>
        <v/>
      </c>
      <c r="BE38" s="26" t="e">
        <f>_xlfn.RANK.EQ(BB38,$BB$4:$BB$93,)+COUNTIF($BB$4:BB38,BB38)-1</f>
        <v>#VALUE!</v>
      </c>
    </row>
    <row r="39" spans="1:57" x14ac:dyDescent="0.25">
      <c r="A39" s="26">
        <v>36</v>
      </c>
      <c r="B39" s="82" t="str">
        <f t="shared" si="2"/>
        <v/>
      </c>
      <c r="C39" s="102" t="str">
        <f t="shared" si="0"/>
        <v/>
      </c>
      <c r="D39" s="83" t="str">
        <f t="shared" si="21"/>
        <v/>
      </c>
      <c r="E39" s="84" t="str">
        <f t="shared" si="4"/>
        <v/>
      </c>
      <c r="F39" s="85" t="str">
        <f t="shared" si="5"/>
        <v/>
      </c>
      <c r="G39" s="86" t="str">
        <f t="shared" si="6"/>
        <v/>
      </c>
      <c r="H39" s="85" t="str">
        <f t="shared" si="7"/>
        <v/>
      </c>
      <c r="I39" s="84" t="str">
        <f t="shared" si="8"/>
        <v/>
      </c>
      <c r="J39" s="85" t="str">
        <f t="shared" si="9"/>
        <v/>
      </c>
      <c r="K39" s="84" t="str">
        <f t="shared" si="10"/>
        <v/>
      </c>
      <c r="L39" s="85" t="str">
        <f t="shared" si="11"/>
        <v/>
      </c>
      <c r="M39" s="87" t="str">
        <f t="shared" si="12"/>
        <v/>
      </c>
      <c r="N39" s="88" t="str">
        <f t="shared" si="13"/>
        <v/>
      </c>
      <c r="O39" s="89" t="str">
        <f t="shared" si="14"/>
        <v/>
      </c>
      <c r="P39" s="90"/>
      <c r="Q39" s="74"/>
      <c r="AD39" s="26">
        <v>38</v>
      </c>
      <c r="AE39" s="26"/>
      <c r="AF39" s="26">
        <f>IF(Kopā!F39=$R$3,Kopā!A39,"")</f>
        <v>36</v>
      </c>
      <c r="AG39" s="26" t="str">
        <f>_xlfn.IFNA(VLOOKUP(AF39,Kopā!$A$4:$G$203,7,),"")</f>
        <v>E</v>
      </c>
      <c r="AH39" s="26" t="str">
        <f t="shared" si="22"/>
        <v/>
      </c>
      <c r="AI39" s="26" t="e" cm="1">
        <f t="array" ref="AI39">IFERROR(SMALL(IF((COUNTIF($AI$3:AI38, $AH$4:$AH$203)=0)*ISNUMBER($AH$4:$AH$203), $AH$4:$AH$203, "A"), 1),INDEX($AH$4:$AH$203, MATCH(SMALL(IF(ISTEXT($AH$4:$AH$203)*(COUNTIF(AI$3:$AI38,$AH$4:$AH$203)=0), COUNTIF($AH$4:$AH$203, "&lt;"&amp;$AH$4:$AH$203), ""),1),IF(ISTEXT($AH$4:$AH$203), COUNTIF($AH$4:$AH$203, "&lt;"&amp;$AH$4:$AH$203), ""), 0)))</f>
        <v>#NUM!</v>
      </c>
      <c r="AJ39" s="26"/>
      <c r="AK39" s="26"/>
      <c r="AL39" s="26" t="str">
        <f t="shared" si="15"/>
        <v/>
      </c>
      <c r="AM39" s="26" t="str">
        <f t="shared" si="16"/>
        <v/>
      </c>
      <c r="AN39" s="26">
        <v>36</v>
      </c>
      <c r="AO39" s="67" t="str">
        <f t="shared" si="17"/>
        <v/>
      </c>
      <c r="AP39" s="26" t="str">
        <f>_xlfn.IFNA(VLOOKUP(AM39,Kopā!$A$4:$Q$203,2,),"")</f>
        <v/>
      </c>
      <c r="AQ39" s="68" t="str">
        <f>_xlfn.IFNA(VLOOKUP(AM39,Kopā!$A$4:$Q$203,3,),"")</f>
        <v/>
      </c>
      <c r="AR39" s="79" t="str">
        <f>_xlfn.IFNA(VLOOKUP(AM39,Kopā!$A$4:$Q$203,8,),"")</f>
        <v/>
      </c>
      <c r="AS39" s="80" t="str">
        <f>_xlfn.IFNA(VLOOKUP(AM39,Kopā!$A$4:$Q$203,9,),"")</f>
        <v/>
      </c>
      <c r="AT39" s="79" t="str">
        <f>_xlfn.IFNA(VLOOKUP(AM39,Kopā!$A$4:$Q$203,10,),"")</f>
        <v/>
      </c>
      <c r="AU39" s="80" t="str">
        <f>_xlfn.IFNA(VLOOKUP(AM39,Kopā!$A$4:$Q$203,11,),"")</f>
        <v/>
      </c>
      <c r="AV39" s="79" t="str">
        <f>_xlfn.IFNA(VLOOKUP(AM39,Kopā!$A$4:$Q$203,12,),"")</f>
        <v/>
      </c>
      <c r="AW39" s="80" t="str">
        <f>_xlfn.IFNA(VLOOKUP(AM39,Kopā!$A$4:$Q$203,13,),"")</f>
        <v/>
      </c>
      <c r="AX39" s="79" t="str">
        <f>_xlfn.IFNA(VLOOKUP(AM39,Kopā!$A$4:$Q$203,14,),"")</f>
        <v/>
      </c>
      <c r="AY39" s="80" t="str">
        <f>_xlfn.IFNA(VLOOKUP(AM39,Kopā!$A$4:$Q$203,15,),"")</f>
        <v/>
      </c>
      <c r="AZ39" s="81" t="str">
        <f>_xlfn.IFNA(VLOOKUP(AM39,Kopā!$A$4:$Q$203,16,),"")</f>
        <v/>
      </c>
      <c r="BA39" s="80" t="str">
        <f>_xlfn.IFNA(VLOOKUP(AM39,Kopā!$A$4:$Q$203,17,),"")</f>
        <v/>
      </c>
      <c r="BB39" s="26" t="str">
        <f t="shared" si="18"/>
        <v/>
      </c>
      <c r="BC39" s="26" t="str">
        <f t="shared" si="19"/>
        <v/>
      </c>
      <c r="BD39" s="69" t="str">
        <f t="shared" si="20"/>
        <v/>
      </c>
      <c r="BE39" s="26" t="e">
        <f>_xlfn.RANK.EQ(BB39,$BB$4:$BB$93,)+COUNTIF($BB$4:BB39,BB39)-1</f>
        <v>#VALUE!</v>
      </c>
    </row>
    <row r="40" spans="1:57" x14ac:dyDescent="0.25">
      <c r="A40" s="26">
        <v>37</v>
      </c>
      <c r="B40" s="17" t="str">
        <f t="shared" si="2"/>
        <v/>
      </c>
      <c r="C40" s="101" t="str">
        <f t="shared" si="0"/>
        <v/>
      </c>
      <c r="D40" s="28" t="str">
        <f t="shared" si="21"/>
        <v/>
      </c>
      <c r="E40" s="60" t="str">
        <f t="shared" si="4"/>
        <v/>
      </c>
      <c r="F40" s="61" t="str">
        <f t="shared" si="5"/>
        <v/>
      </c>
      <c r="G40" s="62" t="str">
        <f t="shared" si="6"/>
        <v/>
      </c>
      <c r="H40" s="61" t="str">
        <f t="shared" si="7"/>
        <v/>
      </c>
      <c r="I40" s="60" t="str">
        <f t="shared" si="8"/>
        <v/>
      </c>
      <c r="J40" s="61" t="str">
        <f t="shared" si="9"/>
        <v/>
      </c>
      <c r="K40" s="60" t="str">
        <f t="shared" si="10"/>
        <v/>
      </c>
      <c r="L40" s="61" t="str">
        <f t="shared" si="11"/>
        <v/>
      </c>
      <c r="M40" s="72" t="str">
        <f t="shared" si="12"/>
        <v/>
      </c>
      <c r="N40" s="73" t="str">
        <f t="shared" si="13"/>
        <v/>
      </c>
      <c r="O40" s="24" t="str">
        <f t="shared" si="14"/>
        <v/>
      </c>
      <c r="P40" s="18"/>
      <c r="Q40" s="74"/>
      <c r="AD40" s="26">
        <v>39</v>
      </c>
      <c r="AE40" s="26"/>
      <c r="AF40" s="26">
        <f>IF(Kopā!F40=$R$3,Kopā!A40,"")</f>
        <v>37</v>
      </c>
      <c r="AG40" s="26" t="str">
        <f>_xlfn.IFNA(VLOOKUP(AF40,Kopā!$A$4:$G$203,7,),"")</f>
        <v>E</v>
      </c>
      <c r="AH40" s="26" t="str">
        <f t="shared" si="22"/>
        <v/>
      </c>
      <c r="AI40" s="26" t="e" cm="1">
        <f t="array" ref="AI40">IFERROR(SMALL(IF((COUNTIF($AI$3:AI39, $AH$4:$AH$203)=0)*ISNUMBER($AH$4:$AH$203), $AH$4:$AH$203, "A"), 1),INDEX($AH$4:$AH$203, MATCH(SMALL(IF(ISTEXT($AH$4:$AH$203)*(COUNTIF(AI$3:$AI39,$AH$4:$AH$203)=0), COUNTIF($AH$4:$AH$203, "&lt;"&amp;$AH$4:$AH$203), ""),1),IF(ISTEXT($AH$4:$AH$203), COUNTIF($AH$4:$AH$203, "&lt;"&amp;$AH$4:$AH$203), ""), 0)))</f>
        <v>#NUM!</v>
      </c>
      <c r="AJ40" s="26"/>
      <c r="AK40" s="26"/>
      <c r="AL40" s="26" t="str">
        <f t="shared" si="15"/>
        <v/>
      </c>
      <c r="AM40" s="26" t="str">
        <f t="shared" si="16"/>
        <v/>
      </c>
      <c r="AN40" s="26">
        <v>37</v>
      </c>
      <c r="AO40" s="67" t="str">
        <f t="shared" si="17"/>
        <v/>
      </c>
      <c r="AP40" s="26" t="str">
        <f>_xlfn.IFNA(VLOOKUP(AM40,Kopā!$A$4:$Q$203,2,),"")</f>
        <v/>
      </c>
      <c r="AQ40" s="68" t="str">
        <f>_xlfn.IFNA(VLOOKUP(AM40,Kopā!$A$4:$Q$203,3,),"")</f>
        <v/>
      </c>
      <c r="AR40" s="79" t="str">
        <f>_xlfn.IFNA(VLOOKUP(AM40,Kopā!$A$4:$Q$203,8,),"")</f>
        <v/>
      </c>
      <c r="AS40" s="80" t="str">
        <f>_xlfn.IFNA(VLOOKUP(AM40,Kopā!$A$4:$Q$203,9,),"")</f>
        <v/>
      </c>
      <c r="AT40" s="79" t="str">
        <f>_xlfn.IFNA(VLOOKUP(AM40,Kopā!$A$4:$Q$203,10,),"")</f>
        <v/>
      </c>
      <c r="AU40" s="80" t="str">
        <f>_xlfn.IFNA(VLOOKUP(AM40,Kopā!$A$4:$Q$203,11,),"")</f>
        <v/>
      </c>
      <c r="AV40" s="79" t="str">
        <f>_xlfn.IFNA(VLOOKUP(AM40,Kopā!$A$4:$Q$203,12,),"")</f>
        <v/>
      </c>
      <c r="AW40" s="80" t="str">
        <f>_xlfn.IFNA(VLOOKUP(AM40,Kopā!$A$4:$Q$203,13,),"")</f>
        <v/>
      </c>
      <c r="AX40" s="79" t="str">
        <f>_xlfn.IFNA(VLOOKUP(AM40,Kopā!$A$4:$Q$203,14,),"")</f>
        <v/>
      </c>
      <c r="AY40" s="80" t="str">
        <f>_xlfn.IFNA(VLOOKUP(AM40,Kopā!$A$4:$Q$203,15,),"")</f>
        <v/>
      </c>
      <c r="AZ40" s="81" t="str">
        <f>_xlfn.IFNA(VLOOKUP(AM40,Kopā!$A$4:$Q$203,16,),"")</f>
        <v/>
      </c>
      <c r="BA40" s="80" t="str">
        <f>_xlfn.IFNA(VLOOKUP(AM40,Kopā!$A$4:$Q$203,17,),"")</f>
        <v/>
      </c>
      <c r="BB40" s="26" t="str">
        <f t="shared" si="18"/>
        <v/>
      </c>
      <c r="BC40" s="26" t="str">
        <f t="shared" si="19"/>
        <v/>
      </c>
      <c r="BD40" s="69" t="str">
        <f t="shared" si="20"/>
        <v/>
      </c>
      <c r="BE40" s="26" t="e">
        <f>_xlfn.RANK.EQ(BB40,$BB$4:$BB$93,)+COUNTIF($BB$4:BB40,BB40)-1</f>
        <v>#VALUE!</v>
      </c>
    </row>
    <row r="41" spans="1:57" x14ac:dyDescent="0.25">
      <c r="A41" s="26">
        <v>38</v>
      </c>
      <c r="B41" s="82" t="str">
        <f t="shared" si="2"/>
        <v/>
      </c>
      <c r="C41" s="102" t="str">
        <f t="shared" si="0"/>
        <v/>
      </c>
      <c r="D41" s="83" t="str">
        <f t="shared" si="21"/>
        <v/>
      </c>
      <c r="E41" s="84" t="str">
        <f t="shared" si="4"/>
        <v/>
      </c>
      <c r="F41" s="85" t="str">
        <f t="shared" si="5"/>
        <v/>
      </c>
      <c r="G41" s="86" t="str">
        <f t="shared" si="6"/>
        <v/>
      </c>
      <c r="H41" s="85" t="str">
        <f t="shared" si="7"/>
        <v/>
      </c>
      <c r="I41" s="84" t="str">
        <f t="shared" si="8"/>
        <v/>
      </c>
      <c r="J41" s="85" t="str">
        <f t="shared" si="9"/>
        <v/>
      </c>
      <c r="K41" s="84" t="str">
        <f t="shared" si="10"/>
        <v/>
      </c>
      <c r="L41" s="85" t="str">
        <f t="shared" si="11"/>
        <v/>
      </c>
      <c r="M41" s="87" t="str">
        <f t="shared" si="12"/>
        <v/>
      </c>
      <c r="N41" s="88" t="str">
        <f t="shared" si="13"/>
        <v/>
      </c>
      <c r="O41" s="89" t="str">
        <f t="shared" si="14"/>
        <v/>
      </c>
      <c r="P41" s="90"/>
      <c r="Q41" s="74"/>
      <c r="AD41" s="26">
        <v>40</v>
      </c>
      <c r="AE41" s="26"/>
      <c r="AF41" s="26">
        <f>IF(Kopā!F41=$R$3,Kopā!A41,"")</f>
        <v>38</v>
      </c>
      <c r="AG41" s="26" t="str">
        <f>_xlfn.IFNA(VLOOKUP(AF41,Kopā!$A$4:$G$203,7,),"")</f>
        <v>E</v>
      </c>
      <c r="AH41" s="26" t="str">
        <f t="shared" si="22"/>
        <v/>
      </c>
      <c r="AI41" s="26" t="e" cm="1">
        <f t="array" ref="AI41">IFERROR(SMALL(IF((COUNTIF($AI$3:AI40, $AH$4:$AH$203)=0)*ISNUMBER($AH$4:$AH$203), $AH$4:$AH$203, "A"), 1),INDEX($AH$4:$AH$203, MATCH(SMALL(IF(ISTEXT($AH$4:$AH$203)*(COUNTIF(AI$3:$AI40,$AH$4:$AH$203)=0), COUNTIF($AH$4:$AH$203, "&lt;"&amp;$AH$4:$AH$203), ""),1),IF(ISTEXT($AH$4:$AH$203), COUNTIF($AH$4:$AH$203, "&lt;"&amp;$AH$4:$AH$203), ""), 0)))</f>
        <v>#NUM!</v>
      </c>
      <c r="AJ41" s="26"/>
      <c r="AK41" s="26"/>
      <c r="AL41" s="26" t="str">
        <f t="shared" si="15"/>
        <v/>
      </c>
      <c r="AM41" s="26" t="str">
        <f t="shared" si="16"/>
        <v/>
      </c>
      <c r="AN41" s="26">
        <v>38</v>
      </c>
      <c r="AO41" s="67" t="str">
        <f t="shared" si="17"/>
        <v/>
      </c>
      <c r="AP41" s="26" t="str">
        <f>_xlfn.IFNA(VLOOKUP(AM41,Kopā!$A$4:$Q$203,2,),"")</f>
        <v/>
      </c>
      <c r="AQ41" s="68" t="str">
        <f>_xlfn.IFNA(VLOOKUP(AM41,Kopā!$A$4:$Q$203,3,),"")</f>
        <v/>
      </c>
      <c r="AR41" s="79" t="str">
        <f>_xlfn.IFNA(VLOOKUP(AM41,Kopā!$A$4:$Q$203,8,),"")</f>
        <v/>
      </c>
      <c r="AS41" s="80" t="str">
        <f>_xlfn.IFNA(VLOOKUP(AM41,Kopā!$A$4:$Q$203,9,),"")</f>
        <v/>
      </c>
      <c r="AT41" s="79" t="str">
        <f>_xlfn.IFNA(VLOOKUP(AM41,Kopā!$A$4:$Q$203,10,),"")</f>
        <v/>
      </c>
      <c r="AU41" s="80" t="str">
        <f>_xlfn.IFNA(VLOOKUP(AM41,Kopā!$A$4:$Q$203,11,),"")</f>
        <v/>
      </c>
      <c r="AV41" s="79" t="str">
        <f>_xlfn.IFNA(VLOOKUP(AM41,Kopā!$A$4:$Q$203,12,),"")</f>
        <v/>
      </c>
      <c r="AW41" s="80" t="str">
        <f>_xlfn.IFNA(VLOOKUP(AM41,Kopā!$A$4:$Q$203,13,),"")</f>
        <v/>
      </c>
      <c r="AX41" s="79" t="str">
        <f>_xlfn.IFNA(VLOOKUP(AM41,Kopā!$A$4:$Q$203,14,),"")</f>
        <v/>
      </c>
      <c r="AY41" s="80" t="str">
        <f>_xlfn.IFNA(VLOOKUP(AM41,Kopā!$A$4:$Q$203,15,),"")</f>
        <v/>
      </c>
      <c r="AZ41" s="81" t="str">
        <f>_xlfn.IFNA(VLOOKUP(AM41,Kopā!$A$4:$Q$203,16,),"")</f>
        <v/>
      </c>
      <c r="BA41" s="80" t="str">
        <f>_xlfn.IFNA(VLOOKUP(AM41,Kopā!$A$4:$Q$203,17,),"")</f>
        <v/>
      </c>
      <c r="BB41" s="26" t="str">
        <f t="shared" si="18"/>
        <v/>
      </c>
      <c r="BC41" s="26" t="str">
        <f t="shared" si="19"/>
        <v/>
      </c>
      <c r="BD41" s="69" t="str">
        <f t="shared" si="20"/>
        <v/>
      </c>
      <c r="BE41" s="26" t="e">
        <f>_xlfn.RANK.EQ(BB41,$BB$4:$BB$93,)+COUNTIF($BB$4:BB41,BB41)-1</f>
        <v>#VALUE!</v>
      </c>
    </row>
    <row r="42" spans="1:57" x14ac:dyDescent="0.25">
      <c r="A42" s="26">
        <v>39</v>
      </c>
      <c r="B42" s="17" t="str">
        <f t="shared" si="2"/>
        <v/>
      </c>
      <c r="C42" s="101" t="str">
        <f t="shared" si="0"/>
        <v/>
      </c>
      <c r="D42" s="28" t="str">
        <f t="shared" si="21"/>
        <v/>
      </c>
      <c r="E42" s="60" t="str">
        <f t="shared" si="4"/>
        <v/>
      </c>
      <c r="F42" s="61" t="str">
        <f t="shared" si="5"/>
        <v/>
      </c>
      <c r="G42" s="62" t="str">
        <f t="shared" si="6"/>
        <v/>
      </c>
      <c r="H42" s="61" t="str">
        <f t="shared" si="7"/>
        <v/>
      </c>
      <c r="I42" s="60" t="str">
        <f t="shared" si="8"/>
        <v/>
      </c>
      <c r="J42" s="61" t="str">
        <f t="shared" si="9"/>
        <v/>
      </c>
      <c r="K42" s="60" t="str">
        <f t="shared" si="10"/>
        <v/>
      </c>
      <c r="L42" s="61" t="str">
        <f t="shared" si="11"/>
        <v/>
      </c>
      <c r="M42" s="72" t="str">
        <f t="shared" si="12"/>
        <v/>
      </c>
      <c r="N42" s="73" t="str">
        <f t="shared" si="13"/>
        <v/>
      </c>
      <c r="O42" s="24" t="str">
        <f t="shared" si="14"/>
        <v/>
      </c>
      <c r="P42" s="18"/>
      <c r="Q42" s="74"/>
      <c r="AD42" s="26">
        <v>41</v>
      </c>
      <c r="AE42" s="26"/>
      <c r="AF42" s="26" t="str">
        <f>IF(Kopā!F42=$R$3,Kopā!A42,"")</f>
        <v/>
      </c>
      <c r="AG42" s="26" t="str">
        <f>_xlfn.IFNA(VLOOKUP(AF42,Kopā!$A$4:$G$203,7,),"")</f>
        <v/>
      </c>
      <c r="AH42" s="26" t="str">
        <f t="shared" si="22"/>
        <v/>
      </c>
      <c r="AI42" s="26" t="e" cm="1">
        <f t="array" ref="AI42">IFERROR(SMALL(IF((COUNTIF($AI$3:AI41, $AH$4:$AH$203)=0)*ISNUMBER($AH$4:$AH$203), $AH$4:$AH$203, "A"), 1),INDEX($AH$4:$AH$203, MATCH(SMALL(IF(ISTEXT($AH$4:$AH$203)*(COUNTIF(AI$3:$AI41,$AH$4:$AH$203)=0), COUNTIF($AH$4:$AH$203, "&lt;"&amp;$AH$4:$AH$203), ""),1),IF(ISTEXT($AH$4:$AH$203), COUNTIF($AH$4:$AH$203, "&lt;"&amp;$AH$4:$AH$203), ""), 0)))</f>
        <v>#NUM!</v>
      </c>
      <c r="AJ42" s="26"/>
      <c r="AK42" s="26"/>
      <c r="AL42" s="26" t="str">
        <f t="shared" si="15"/>
        <v/>
      </c>
      <c r="AM42" s="26" t="str">
        <f t="shared" si="16"/>
        <v/>
      </c>
      <c r="AN42" s="26">
        <v>39</v>
      </c>
      <c r="AO42" s="67" t="str">
        <f t="shared" si="17"/>
        <v/>
      </c>
      <c r="AP42" s="26" t="str">
        <f>_xlfn.IFNA(VLOOKUP(AM42,Kopā!$A$4:$Q$203,2,),"")</f>
        <v/>
      </c>
      <c r="AQ42" s="68" t="str">
        <f>_xlfn.IFNA(VLOOKUP(AM42,Kopā!$A$4:$Q$203,3,),"")</f>
        <v/>
      </c>
      <c r="AR42" s="79" t="str">
        <f>_xlfn.IFNA(VLOOKUP(AM42,Kopā!$A$4:$Q$203,8,),"")</f>
        <v/>
      </c>
      <c r="AS42" s="80" t="str">
        <f>_xlfn.IFNA(VLOOKUP(AM42,Kopā!$A$4:$Q$203,9,),"")</f>
        <v/>
      </c>
      <c r="AT42" s="79" t="str">
        <f>_xlfn.IFNA(VLOOKUP(AM42,Kopā!$A$4:$Q$203,10,),"")</f>
        <v/>
      </c>
      <c r="AU42" s="80" t="str">
        <f>_xlfn.IFNA(VLOOKUP(AM42,Kopā!$A$4:$Q$203,11,),"")</f>
        <v/>
      </c>
      <c r="AV42" s="79" t="str">
        <f>_xlfn.IFNA(VLOOKUP(AM42,Kopā!$A$4:$Q$203,12,),"")</f>
        <v/>
      </c>
      <c r="AW42" s="80" t="str">
        <f>_xlfn.IFNA(VLOOKUP(AM42,Kopā!$A$4:$Q$203,13,),"")</f>
        <v/>
      </c>
      <c r="AX42" s="79" t="str">
        <f>_xlfn.IFNA(VLOOKUP(AM42,Kopā!$A$4:$Q$203,14,),"")</f>
        <v/>
      </c>
      <c r="AY42" s="80" t="str">
        <f>_xlfn.IFNA(VLOOKUP(AM42,Kopā!$A$4:$Q$203,15,),"")</f>
        <v/>
      </c>
      <c r="AZ42" s="81" t="str">
        <f>_xlfn.IFNA(VLOOKUP(AM42,Kopā!$A$4:$Q$203,16,),"")</f>
        <v/>
      </c>
      <c r="BA42" s="80" t="str">
        <f>_xlfn.IFNA(VLOOKUP(AM42,Kopā!$A$4:$Q$203,17,),"")</f>
        <v/>
      </c>
      <c r="BB42" s="26" t="str">
        <f t="shared" si="18"/>
        <v/>
      </c>
      <c r="BC42" s="26" t="str">
        <f t="shared" si="19"/>
        <v/>
      </c>
      <c r="BD42" s="69" t="str">
        <f t="shared" si="20"/>
        <v/>
      </c>
      <c r="BE42" s="26" t="e">
        <f>_xlfn.RANK.EQ(BB42,$BB$4:$BB$93,)+COUNTIF($BB$4:BB42,BB42)-1</f>
        <v>#VALUE!</v>
      </c>
    </row>
    <row r="43" spans="1:57" x14ac:dyDescent="0.25">
      <c r="A43" s="26">
        <v>40</v>
      </c>
      <c r="B43" s="82" t="str">
        <f t="shared" si="2"/>
        <v/>
      </c>
      <c r="C43" s="102" t="str">
        <f t="shared" si="0"/>
        <v/>
      </c>
      <c r="D43" s="83" t="str">
        <f t="shared" si="21"/>
        <v/>
      </c>
      <c r="E43" s="84" t="str">
        <f t="shared" si="4"/>
        <v/>
      </c>
      <c r="F43" s="85" t="str">
        <f t="shared" si="5"/>
        <v/>
      </c>
      <c r="G43" s="86" t="str">
        <f t="shared" si="6"/>
        <v/>
      </c>
      <c r="H43" s="85" t="str">
        <f t="shared" si="7"/>
        <v/>
      </c>
      <c r="I43" s="84" t="str">
        <f t="shared" si="8"/>
        <v/>
      </c>
      <c r="J43" s="85" t="str">
        <f t="shared" si="9"/>
        <v/>
      </c>
      <c r="K43" s="84" t="str">
        <f t="shared" si="10"/>
        <v/>
      </c>
      <c r="L43" s="85" t="str">
        <f t="shared" si="11"/>
        <v/>
      </c>
      <c r="M43" s="87" t="str">
        <f t="shared" si="12"/>
        <v/>
      </c>
      <c r="N43" s="88" t="str">
        <f t="shared" si="13"/>
        <v/>
      </c>
      <c r="O43" s="89" t="str">
        <f t="shared" si="14"/>
        <v/>
      </c>
      <c r="P43" s="90"/>
      <c r="Q43" s="74"/>
      <c r="AD43" s="26">
        <v>42</v>
      </c>
      <c r="AE43" s="26"/>
      <c r="AF43" s="26" t="str">
        <f>IF(Kopā!F43=$R$3,Kopā!A43,"")</f>
        <v/>
      </c>
      <c r="AG43" s="26" t="str">
        <f>_xlfn.IFNA(VLOOKUP(AF43,Kopā!$A$4:$G$203,7,),"")</f>
        <v/>
      </c>
      <c r="AH43" s="26" t="str">
        <f t="shared" si="22"/>
        <v/>
      </c>
      <c r="AI43" s="26" t="e" cm="1">
        <f t="array" ref="AI43">IFERROR(SMALL(IF((COUNTIF($AI$3:AI42, $AH$4:$AH$203)=0)*ISNUMBER($AH$4:$AH$203), $AH$4:$AH$203, "A"), 1),INDEX($AH$4:$AH$203, MATCH(SMALL(IF(ISTEXT($AH$4:$AH$203)*(COUNTIF(AI$3:$AI42,$AH$4:$AH$203)=0), COUNTIF($AH$4:$AH$203, "&lt;"&amp;$AH$4:$AH$203), ""),1),IF(ISTEXT($AH$4:$AH$203), COUNTIF($AH$4:$AH$203, "&lt;"&amp;$AH$4:$AH$203), ""), 0)))</f>
        <v>#NUM!</v>
      </c>
      <c r="AJ43" s="26"/>
      <c r="AK43" s="26"/>
      <c r="AL43" s="26" t="str">
        <f t="shared" si="15"/>
        <v/>
      </c>
      <c r="AM43" s="26" t="str">
        <f t="shared" si="16"/>
        <v/>
      </c>
      <c r="AN43" s="26">
        <v>40</v>
      </c>
      <c r="AO43" s="67" t="str">
        <f t="shared" si="17"/>
        <v/>
      </c>
      <c r="AP43" s="26" t="str">
        <f>_xlfn.IFNA(VLOOKUP(AM43,Kopā!$A$4:$Q$203,2,),"")</f>
        <v/>
      </c>
      <c r="AQ43" s="68" t="str">
        <f>_xlfn.IFNA(VLOOKUP(AM43,Kopā!$A$4:$Q$203,3,),"")</f>
        <v/>
      </c>
      <c r="AR43" s="79" t="str">
        <f>_xlfn.IFNA(VLOOKUP(AM43,Kopā!$A$4:$Q$203,8,),"")</f>
        <v/>
      </c>
      <c r="AS43" s="80" t="str">
        <f>_xlfn.IFNA(VLOOKUP(AM43,Kopā!$A$4:$Q$203,9,),"")</f>
        <v/>
      </c>
      <c r="AT43" s="79" t="str">
        <f>_xlfn.IFNA(VLOOKUP(AM43,Kopā!$A$4:$Q$203,10,),"")</f>
        <v/>
      </c>
      <c r="AU43" s="80" t="str">
        <f>_xlfn.IFNA(VLOOKUP(AM43,Kopā!$A$4:$Q$203,11,),"")</f>
        <v/>
      </c>
      <c r="AV43" s="79" t="str">
        <f>_xlfn.IFNA(VLOOKUP(AM43,Kopā!$A$4:$Q$203,12,),"")</f>
        <v/>
      </c>
      <c r="AW43" s="80" t="str">
        <f>_xlfn.IFNA(VLOOKUP(AM43,Kopā!$A$4:$Q$203,13,),"")</f>
        <v/>
      </c>
      <c r="AX43" s="79" t="str">
        <f>_xlfn.IFNA(VLOOKUP(AM43,Kopā!$A$4:$Q$203,14,),"")</f>
        <v/>
      </c>
      <c r="AY43" s="80" t="str">
        <f>_xlfn.IFNA(VLOOKUP(AM43,Kopā!$A$4:$Q$203,15,),"")</f>
        <v/>
      </c>
      <c r="AZ43" s="81" t="str">
        <f>_xlfn.IFNA(VLOOKUP(AM43,Kopā!$A$4:$Q$203,16,),"")</f>
        <v/>
      </c>
      <c r="BA43" s="80" t="str">
        <f>_xlfn.IFNA(VLOOKUP(AM43,Kopā!$A$4:$Q$203,17,),"")</f>
        <v/>
      </c>
      <c r="BB43" s="26" t="str">
        <f t="shared" si="18"/>
        <v/>
      </c>
      <c r="BC43" s="26" t="str">
        <f t="shared" si="19"/>
        <v/>
      </c>
      <c r="BD43" s="69" t="str">
        <f t="shared" si="20"/>
        <v/>
      </c>
      <c r="BE43" s="26" t="e">
        <f>_xlfn.RANK.EQ(BB43,$BB$4:$BB$93,)+COUNTIF($BB$4:BB43,BB43)-1</f>
        <v>#VALUE!</v>
      </c>
    </row>
    <row r="44" spans="1:57" x14ac:dyDescent="0.25">
      <c r="A44" s="26">
        <v>41</v>
      </c>
      <c r="B44" s="17" t="str">
        <f t="shared" si="2"/>
        <v/>
      </c>
      <c r="C44" s="101" t="str">
        <f t="shared" si="0"/>
        <v/>
      </c>
      <c r="D44" s="28" t="str">
        <f t="shared" si="21"/>
        <v/>
      </c>
      <c r="E44" s="60" t="str">
        <f t="shared" si="4"/>
        <v/>
      </c>
      <c r="F44" s="61" t="str">
        <f t="shared" si="5"/>
        <v/>
      </c>
      <c r="G44" s="62" t="str">
        <f t="shared" si="6"/>
        <v/>
      </c>
      <c r="H44" s="61" t="str">
        <f t="shared" si="7"/>
        <v/>
      </c>
      <c r="I44" s="60" t="str">
        <f t="shared" si="8"/>
        <v/>
      </c>
      <c r="J44" s="61" t="str">
        <f t="shared" si="9"/>
        <v/>
      </c>
      <c r="K44" s="60" t="str">
        <f t="shared" si="10"/>
        <v/>
      </c>
      <c r="L44" s="61" t="str">
        <f t="shared" si="11"/>
        <v/>
      </c>
      <c r="M44" s="72" t="str">
        <f t="shared" si="12"/>
        <v/>
      </c>
      <c r="N44" s="73" t="str">
        <f t="shared" si="13"/>
        <v/>
      </c>
      <c r="O44" s="24" t="str">
        <f t="shared" si="14"/>
        <v/>
      </c>
      <c r="P44" s="18"/>
      <c r="Q44" s="74"/>
      <c r="AD44" s="26">
        <v>43</v>
      </c>
      <c r="AE44" s="26"/>
      <c r="AF44" s="26">
        <f>IF(Kopā!F44=$R$3,Kopā!A44,"")</f>
        <v>41</v>
      </c>
      <c r="AG44" s="26" t="str">
        <f>_xlfn.IFNA(VLOOKUP(AF44,Kopā!$A$4:$G$203,7,),"")</f>
        <v>D</v>
      </c>
      <c r="AH44" s="26" t="str">
        <f t="shared" si="22"/>
        <v/>
      </c>
      <c r="AI44" s="26" t="e" cm="1">
        <f t="array" ref="AI44">IFERROR(SMALL(IF((COUNTIF($AI$3:AI43, $AH$4:$AH$203)=0)*ISNUMBER($AH$4:$AH$203), $AH$4:$AH$203, "A"), 1),INDEX($AH$4:$AH$203, MATCH(SMALL(IF(ISTEXT($AH$4:$AH$203)*(COUNTIF(AI$3:$AI43,$AH$4:$AH$203)=0), COUNTIF($AH$4:$AH$203, "&lt;"&amp;$AH$4:$AH$203), ""),1),IF(ISTEXT($AH$4:$AH$203), COUNTIF($AH$4:$AH$203, "&lt;"&amp;$AH$4:$AH$203), ""), 0)))</f>
        <v>#NUM!</v>
      </c>
      <c r="AJ44" s="26"/>
      <c r="AK44" s="26"/>
      <c r="AL44" s="26" t="str">
        <f t="shared" si="15"/>
        <v/>
      </c>
      <c r="AM44" s="26" t="str">
        <f t="shared" si="16"/>
        <v/>
      </c>
      <c r="AN44" s="26">
        <v>41</v>
      </c>
      <c r="AO44" s="67" t="str">
        <f t="shared" si="17"/>
        <v/>
      </c>
      <c r="AP44" s="26" t="str">
        <f>_xlfn.IFNA(VLOOKUP(AM44,Kopā!$A$4:$Q$203,2,),"")</f>
        <v/>
      </c>
      <c r="AQ44" s="68" t="str">
        <f>_xlfn.IFNA(VLOOKUP(AM44,Kopā!$A$4:$Q$203,3,),"")</f>
        <v/>
      </c>
      <c r="AR44" s="79" t="str">
        <f>_xlfn.IFNA(VLOOKUP(AM44,Kopā!$A$4:$Q$203,8,),"")</f>
        <v/>
      </c>
      <c r="AS44" s="80" t="str">
        <f>_xlfn.IFNA(VLOOKUP(AM44,Kopā!$A$4:$Q$203,9,),"")</f>
        <v/>
      </c>
      <c r="AT44" s="79" t="str">
        <f>_xlfn.IFNA(VLOOKUP(AM44,Kopā!$A$4:$Q$203,10,),"")</f>
        <v/>
      </c>
      <c r="AU44" s="80" t="str">
        <f>_xlfn.IFNA(VLOOKUP(AM44,Kopā!$A$4:$Q$203,11,),"")</f>
        <v/>
      </c>
      <c r="AV44" s="79" t="str">
        <f>_xlfn.IFNA(VLOOKUP(AM44,Kopā!$A$4:$Q$203,12,),"")</f>
        <v/>
      </c>
      <c r="AW44" s="80" t="str">
        <f>_xlfn.IFNA(VLOOKUP(AM44,Kopā!$A$4:$Q$203,13,),"")</f>
        <v/>
      </c>
      <c r="AX44" s="79" t="str">
        <f>_xlfn.IFNA(VLOOKUP(AM44,Kopā!$A$4:$Q$203,14,),"")</f>
        <v/>
      </c>
      <c r="AY44" s="80" t="str">
        <f>_xlfn.IFNA(VLOOKUP(AM44,Kopā!$A$4:$Q$203,15,),"")</f>
        <v/>
      </c>
      <c r="AZ44" s="81" t="str">
        <f>_xlfn.IFNA(VLOOKUP(AM44,Kopā!$A$4:$Q$203,16,),"")</f>
        <v/>
      </c>
      <c r="BA44" s="80" t="str">
        <f>_xlfn.IFNA(VLOOKUP(AM44,Kopā!$A$4:$Q$203,17,),"")</f>
        <v/>
      </c>
      <c r="BB44" s="26" t="str">
        <f t="shared" si="18"/>
        <v/>
      </c>
      <c r="BC44" s="26" t="str">
        <f t="shared" si="19"/>
        <v/>
      </c>
      <c r="BD44" s="69" t="str">
        <f t="shared" si="20"/>
        <v/>
      </c>
      <c r="BE44" s="26" t="e">
        <f>_xlfn.RANK.EQ(BB44,$BB$4:$BB$93,)+COUNTIF($BB$4:BB44,BB44)-1</f>
        <v>#VALUE!</v>
      </c>
    </row>
    <row r="45" spans="1:57" x14ac:dyDescent="0.25">
      <c r="A45" s="26">
        <v>42</v>
      </c>
      <c r="B45" s="82" t="str">
        <f t="shared" si="2"/>
        <v/>
      </c>
      <c r="C45" s="102" t="str">
        <f t="shared" si="0"/>
        <v/>
      </c>
      <c r="D45" s="83" t="str">
        <f t="shared" si="21"/>
        <v/>
      </c>
      <c r="E45" s="84" t="str">
        <f t="shared" si="4"/>
        <v/>
      </c>
      <c r="F45" s="85" t="str">
        <f t="shared" si="5"/>
        <v/>
      </c>
      <c r="G45" s="86" t="str">
        <f t="shared" si="6"/>
        <v/>
      </c>
      <c r="H45" s="85" t="str">
        <f t="shared" si="7"/>
        <v/>
      </c>
      <c r="I45" s="84" t="str">
        <f t="shared" si="8"/>
        <v/>
      </c>
      <c r="J45" s="85" t="str">
        <f t="shared" si="9"/>
        <v/>
      </c>
      <c r="K45" s="84" t="str">
        <f t="shared" si="10"/>
        <v/>
      </c>
      <c r="L45" s="85" t="str">
        <f t="shared" si="11"/>
        <v/>
      </c>
      <c r="M45" s="87" t="str">
        <f t="shared" si="12"/>
        <v/>
      </c>
      <c r="N45" s="88" t="str">
        <f t="shared" si="13"/>
        <v/>
      </c>
      <c r="O45" s="89" t="str">
        <f t="shared" si="14"/>
        <v/>
      </c>
      <c r="P45" s="90"/>
      <c r="Q45" s="74"/>
      <c r="AD45" s="26">
        <v>44</v>
      </c>
      <c r="AE45" s="26"/>
      <c r="AF45" s="26" t="str">
        <f>IF(Kopā!F45=$R$3,Kopā!A45,"")</f>
        <v/>
      </c>
      <c r="AG45" s="26" t="str">
        <f>_xlfn.IFNA(VLOOKUP(AF45,Kopā!$A$4:$G$203,7,),"")</f>
        <v/>
      </c>
      <c r="AH45" s="26" t="str">
        <f t="shared" si="22"/>
        <v/>
      </c>
      <c r="AI45" s="26" t="e" cm="1">
        <f t="array" ref="AI45">IFERROR(SMALL(IF((COUNTIF($AI$3:AI44, $AH$4:$AH$203)=0)*ISNUMBER($AH$4:$AH$203), $AH$4:$AH$203, "A"), 1),INDEX($AH$4:$AH$203, MATCH(SMALL(IF(ISTEXT($AH$4:$AH$203)*(COUNTIF(AI$3:$AI44,$AH$4:$AH$203)=0), COUNTIF($AH$4:$AH$203, "&lt;"&amp;$AH$4:$AH$203), ""),1),IF(ISTEXT($AH$4:$AH$203), COUNTIF($AH$4:$AH$203, "&lt;"&amp;$AH$4:$AH$203), ""), 0)))</f>
        <v>#NUM!</v>
      </c>
      <c r="AJ45" s="26"/>
      <c r="AK45" s="26"/>
      <c r="AL45" s="26" t="str">
        <f t="shared" si="15"/>
        <v/>
      </c>
      <c r="AM45" s="26" t="str">
        <f t="shared" si="16"/>
        <v/>
      </c>
      <c r="AN45" s="26">
        <v>42</v>
      </c>
      <c r="AO45" s="67" t="str">
        <f t="shared" si="17"/>
        <v/>
      </c>
      <c r="AP45" s="26" t="str">
        <f>_xlfn.IFNA(VLOOKUP(AM45,Kopā!$A$4:$Q$203,2,),"")</f>
        <v/>
      </c>
      <c r="AQ45" s="68" t="str">
        <f>_xlfn.IFNA(VLOOKUP(AM45,Kopā!$A$4:$Q$203,3,),"")</f>
        <v/>
      </c>
      <c r="AR45" s="79" t="str">
        <f>_xlfn.IFNA(VLOOKUP(AM45,Kopā!$A$4:$Q$203,8,),"")</f>
        <v/>
      </c>
      <c r="AS45" s="80" t="str">
        <f>_xlfn.IFNA(VLOOKUP(AM45,Kopā!$A$4:$Q$203,9,),"")</f>
        <v/>
      </c>
      <c r="AT45" s="79" t="str">
        <f>_xlfn.IFNA(VLOOKUP(AM45,Kopā!$A$4:$Q$203,10,),"")</f>
        <v/>
      </c>
      <c r="AU45" s="80" t="str">
        <f>_xlfn.IFNA(VLOOKUP(AM45,Kopā!$A$4:$Q$203,11,),"")</f>
        <v/>
      </c>
      <c r="AV45" s="79" t="str">
        <f>_xlfn.IFNA(VLOOKUP(AM45,Kopā!$A$4:$Q$203,12,),"")</f>
        <v/>
      </c>
      <c r="AW45" s="80" t="str">
        <f>_xlfn.IFNA(VLOOKUP(AM45,Kopā!$A$4:$Q$203,13,),"")</f>
        <v/>
      </c>
      <c r="AX45" s="79" t="str">
        <f>_xlfn.IFNA(VLOOKUP(AM45,Kopā!$A$4:$Q$203,14,),"")</f>
        <v/>
      </c>
      <c r="AY45" s="80" t="str">
        <f>_xlfn.IFNA(VLOOKUP(AM45,Kopā!$A$4:$Q$203,15,),"")</f>
        <v/>
      </c>
      <c r="AZ45" s="81" t="str">
        <f>_xlfn.IFNA(VLOOKUP(AM45,Kopā!$A$4:$Q$203,16,),"")</f>
        <v/>
      </c>
      <c r="BA45" s="80" t="str">
        <f>_xlfn.IFNA(VLOOKUP(AM45,Kopā!$A$4:$Q$203,17,),"")</f>
        <v/>
      </c>
      <c r="BB45" s="26" t="str">
        <f t="shared" si="18"/>
        <v/>
      </c>
      <c r="BC45" s="26" t="str">
        <f t="shared" si="19"/>
        <v/>
      </c>
      <c r="BD45" s="69" t="str">
        <f t="shared" si="20"/>
        <v/>
      </c>
      <c r="BE45" s="26" t="e">
        <f>_xlfn.RANK.EQ(BB45,$BB$4:$BB$93,)+COUNTIF($BB$4:BB45,BB45)-1</f>
        <v>#VALUE!</v>
      </c>
    </row>
    <row r="46" spans="1:57" x14ac:dyDescent="0.25">
      <c r="A46" s="26">
        <v>43</v>
      </c>
      <c r="B46" s="17" t="str">
        <f t="shared" si="2"/>
        <v/>
      </c>
      <c r="C46" s="101" t="str">
        <f t="shared" si="0"/>
        <v/>
      </c>
      <c r="D46" s="28" t="str">
        <f t="shared" si="21"/>
        <v/>
      </c>
      <c r="E46" s="60" t="str">
        <f t="shared" si="4"/>
        <v/>
      </c>
      <c r="F46" s="61" t="str">
        <f t="shared" si="5"/>
        <v/>
      </c>
      <c r="G46" s="62" t="str">
        <f t="shared" si="6"/>
        <v/>
      </c>
      <c r="H46" s="61" t="str">
        <f t="shared" si="7"/>
        <v/>
      </c>
      <c r="I46" s="60" t="str">
        <f t="shared" si="8"/>
        <v/>
      </c>
      <c r="J46" s="61" t="str">
        <f t="shared" si="9"/>
        <v/>
      </c>
      <c r="K46" s="60" t="str">
        <f t="shared" si="10"/>
        <v/>
      </c>
      <c r="L46" s="61" t="str">
        <f t="shared" si="11"/>
        <v/>
      </c>
      <c r="M46" s="72" t="str">
        <f t="shared" si="12"/>
        <v/>
      </c>
      <c r="N46" s="73" t="str">
        <f t="shared" si="13"/>
        <v/>
      </c>
      <c r="O46" s="24" t="str">
        <f t="shared" si="14"/>
        <v/>
      </c>
      <c r="P46" s="18"/>
      <c r="Q46" s="74"/>
      <c r="AD46" s="26">
        <v>45</v>
      </c>
      <c r="AE46" s="26"/>
      <c r="AF46" s="26">
        <f>IF(Kopā!F46=$R$3,Kopā!A46,"")</f>
        <v>43</v>
      </c>
      <c r="AG46" s="26" t="str">
        <f>_xlfn.IFNA(VLOOKUP(AF46,Kopā!$A$4:$G$203,7,),"")</f>
        <v>E</v>
      </c>
      <c r="AH46" s="26" t="str">
        <f t="shared" si="22"/>
        <v/>
      </c>
      <c r="AI46" s="26" t="e" cm="1">
        <f t="array" ref="AI46">IFERROR(SMALL(IF((COUNTIF($AI$3:AI45, $AH$4:$AH$203)=0)*ISNUMBER($AH$4:$AH$203), $AH$4:$AH$203, "A"), 1),INDEX($AH$4:$AH$203, MATCH(SMALL(IF(ISTEXT($AH$4:$AH$203)*(COUNTIF(AI$3:$AI45,$AH$4:$AH$203)=0), COUNTIF($AH$4:$AH$203, "&lt;"&amp;$AH$4:$AH$203), ""),1),IF(ISTEXT($AH$4:$AH$203), COUNTIF($AH$4:$AH$203, "&lt;"&amp;$AH$4:$AH$203), ""), 0)))</f>
        <v>#NUM!</v>
      </c>
      <c r="AJ46" s="26"/>
      <c r="AK46" s="26"/>
      <c r="AL46" s="26" t="str">
        <f t="shared" si="15"/>
        <v/>
      </c>
      <c r="AM46" s="26" t="str">
        <f t="shared" si="16"/>
        <v/>
      </c>
      <c r="AN46" s="26">
        <v>43</v>
      </c>
      <c r="AO46" s="67" t="str">
        <f t="shared" si="17"/>
        <v/>
      </c>
      <c r="AP46" s="26" t="str">
        <f>_xlfn.IFNA(VLOOKUP(AM46,Kopā!$A$4:$Q$203,2,),"")</f>
        <v/>
      </c>
      <c r="AQ46" s="68" t="str">
        <f>_xlfn.IFNA(VLOOKUP(AM46,Kopā!$A$4:$Q$203,3,),"")</f>
        <v/>
      </c>
      <c r="AR46" s="79" t="str">
        <f>_xlfn.IFNA(VLOOKUP(AM46,Kopā!$A$4:$Q$203,8,),"")</f>
        <v/>
      </c>
      <c r="AS46" s="80" t="str">
        <f>_xlfn.IFNA(VLOOKUP(AM46,Kopā!$A$4:$Q$203,9,),"")</f>
        <v/>
      </c>
      <c r="AT46" s="79" t="str">
        <f>_xlfn.IFNA(VLOOKUP(AM46,Kopā!$A$4:$Q$203,10,),"")</f>
        <v/>
      </c>
      <c r="AU46" s="80" t="str">
        <f>_xlfn.IFNA(VLOOKUP(AM46,Kopā!$A$4:$Q$203,11,),"")</f>
        <v/>
      </c>
      <c r="AV46" s="79" t="str">
        <f>_xlfn.IFNA(VLOOKUP(AM46,Kopā!$A$4:$Q$203,12,),"")</f>
        <v/>
      </c>
      <c r="AW46" s="80" t="str">
        <f>_xlfn.IFNA(VLOOKUP(AM46,Kopā!$A$4:$Q$203,13,),"")</f>
        <v/>
      </c>
      <c r="AX46" s="79" t="str">
        <f>_xlfn.IFNA(VLOOKUP(AM46,Kopā!$A$4:$Q$203,14,),"")</f>
        <v/>
      </c>
      <c r="AY46" s="80" t="str">
        <f>_xlfn.IFNA(VLOOKUP(AM46,Kopā!$A$4:$Q$203,15,),"")</f>
        <v/>
      </c>
      <c r="AZ46" s="81" t="str">
        <f>_xlfn.IFNA(VLOOKUP(AM46,Kopā!$A$4:$Q$203,16,),"")</f>
        <v/>
      </c>
      <c r="BA46" s="80" t="str">
        <f>_xlfn.IFNA(VLOOKUP(AM46,Kopā!$A$4:$Q$203,17,),"")</f>
        <v/>
      </c>
      <c r="BB46" s="26" t="str">
        <f t="shared" si="18"/>
        <v/>
      </c>
      <c r="BC46" s="26" t="str">
        <f t="shared" si="19"/>
        <v/>
      </c>
      <c r="BD46" s="69" t="str">
        <f t="shared" si="20"/>
        <v/>
      </c>
      <c r="BE46" s="26" t="e">
        <f>_xlfn.RANK.EQ(BB46,$BB$4:$BB$93,)+COUNTIF($BB$4:BB46,BB46)-1</f>
        <v>#VALUE!</v>
      </c>
    </row>
    <row r="47" spans="1:57" x14ac:dyDescent="0.25">
      <c r="A47" s="26">
        <v>44</v>
      </c>
      <c r="B47" s="82" t="str">
        <f t="shared" si="2"/>
        <v/>
      </c>
      <c r="C47" s="102" t="str">
        <f t="shared" si="0"/>
        <v/>
      </c>
      <c r="D47" s="83" t="str">
        <f t="shared" si="21"/>
        <v/>
      </c>
      <c r="E47" s="84" t="str">
        <f t="shared" si="4"/>
        <v/>
      </c>
      <c r="F47" s="85" t="str">
        <f t="shared" si="5"/>
        <v/>
      </c>
      <c r="G47" s="86" t="str">
        <f t="shared" si="6"/>
        <v/>
      </c>
      <c r="H47" s="85" t="str">
        <f t="shared" si="7"/>
        <v/>
      </c>
      <c r="I47" s="84" t="str">
        <f t="shared" si="8"/>
        <v/>
      </c>
      <c r="J47" s="85" t="str">
        <f t="shared" si="9"/>
        <v/>
      </c>
      <c r="K47" s="84" t="str">
        <f t="shared" si="10"/>
        <v/>
      </c>
      <c r="L47" s="85" t="str">
        <f t="shared" si="11"/>
        <v/>
      </c>
      <c r="M47" s="87" t="str">
        <f t="shared" si="12"/>
        <v/>
      </c>
      <c r="N47" s="88" t="str">
        <f t="shared" si="13"/>
        <v/>
      </c>
      <c r="O47" s="89" t="str">
        <f t="shared" si="14"/>
        <v/>
      </c>
      <c r="P47" s="90"/>
      <c r="Q47" s="74"/>
      <c r="AD47" s="26">
        <v>46</v>
      </c>
      <c r="AE47" s="26"/>
      <c r="AF47" s="26">
        <f>IF(Kopā!F47=$R$3,Kopā!A47,"")</f>
        <v>44</v>
      </c>
      <c r="AG47" s="26" t="str">
        <f>_xlfn.IFNA(VLOOKUP(AF47,Kopā!$A$4:$G$203,7,),"")</f>
        <v>D</v>
      </c>
      <c r="AH47" s="26" t="str">
        <f t="shared" si="22"/>
        <v/>
      </c>
      <c r="AI47" s="26" t="e" cm="1">
        <f t="array" ref="AI47">IFERROR(SMALL(IF((COUNTIF($AI$3:AI46, $AH$4:$AH$203)=0)*ISNUMBER($AH$4:$AH$203), $AH$4:$AH$203, "A"), 1),INDEX($AH$4:$AH$203, MATCH(SMALL(IF(ISTEXT($AH$4:$AH$203)*(COUNTIF(AI$3:$AI46,$AH$4:$AH$203)=0), COUNTIF($AH$4:$AH$203, "&lt;"&amp;$AH$4:$AH$203), ""),1),IF(ISTEXT($AH$4:$AH$203), COUNTIF($AH$4:$AH$203, "&lt;"&amp;$AH$4:$AH$203), ""), 0)))</f>
        <v>#NUM!</v>
      </c>
      <c r="AJ47" s="26"/>
      <c r="AK47" s="26"/>
      <c r="AL47" s="26" t="str">
        <f t="shared" si="15"/>
        <v/>
      </c>
      <c r="AM47" s="26" t="str">
        <f t="shared" si="16"/>
        <v/>
      </c>
      <c r="AN47" s="26">
        <v>44</v>
      </c>
      <c r="AO47" s="67" t="str">
        <f t="shared" si="17"/>
        <v/>
      </c>
      <c r="AP47" s="26" t="str">
        <f>_xlfn.IFNA(VLOOKUP(AM47,Kopā!$A$4:$Q$203,2,),"")</f>
        <v/>
      </c>
      <c r="AQ47" s="68" t="str">
        <f>_xlfn.IFNA(VLOOKUP(AM47,Kopā!$A$4:$Q$203,3,),"")</f>
        <v/>
      </c>
      <c r="AR47" s="79" t="str">
        <f>_xlfn.IFNA(VLOOKUP(AM47,Kopā!$A$4:$Q$203,8,),"")</f>
        <v/>
      </c>
      <c r="AS47" s="80" t="str">
        <f>_xlfn.IFNA(VLOOKUP(AM47,Kopā!$A$4:$Q$203,9,),"")</f>
        <v/>
      </c>
      <c r="AT47" s="79" t="str">
        <f>_xlfn.IFNA(VLOOKUP(AM47,Kopā!$A$4:$Q$203,10,),"")</f>
        <v/>
      </c>
      <c r="AU47" s="80" t="str">
        <f>_xlfn.IFNA(VLOOKUP(AM47,Kopā!$A$4:$Q$203,11,),"")</f>
        <v/>
      </c>
      <c r="AV47" s="79" t="str">
        <f>_xlfn.IFNA(VLOOKUP(AM47,Kopā!$A$4:$Q$203,12,),"")</f>
        <v/>
      </c>
      <c r="AW47" s="80" t="str">
        <f>_xlfn.IFNA(VLOOKUP(AM47,Kopā!$A$4:$Q$203,13,),"")</f>
        <v/>
      </c>
      <c r="AX47" s="79" t="str">
        <f>_xlfn.IFNA(VLOOKUP(AM47,Kopā!$A$4:$Q$203,14,),"")</f>
        <v/>
      </c>
      <c r="AY47" s="80" t="str">
        <f>_xlfn.IFNA(VLOOKUP(AM47,Kopā!$A$4:$Q$203,15,),"")</f>
        <v/>
      </c>
      <c r="AZ47" s="81" t="str">
        <f>_xlfn.IFNA(VLOOKUP(AM47,Kopā!$A$4:$Q$203,16,),"")</f>
        <v/>
      </c>
      <c r="BA47" s="80" t="str">
        <f>_xlfn.IFNA(VLOOKUP(AM47,Kopā!$A$4:$Q$203,17,),"")</f>
        <v/>
      </c>
      <c r="BB47" s="26" t="str">
        <f t="shared" si="18"/>
        <v/>
      </c>
      <c r="BC47" s="26" t="str">
        <f t="shared" si="19"/>
        <v/>
      </c>
      <c r="BD47" s="69" t="str">
        <f t="shared" si="20"/>
        <v/>
      </c>
      <c r="BE47" s="26" t="e">
        <f>_xlfn.RANK.EQ(BB47,$BB$4:$BB$93,)+COUNTIF($BB$4:BB47,BB47)-1</f>
        <v>#VALUE!</v>
      </c>
    </row>
    <row r="48" spans="1:57" x14ac:dyDescent="0.25">
      <c r="A48" s="26">
        <v>45</v>
      </c>
      <c r="B48" s="17" t="str">
        <f t="shared" si="2"/>
        <v/>
      </c>
      <c r="C48" s="101" t="str">
        <f t="shared" si="0"/>
        <v/>
      </c>
      <c r="D48" s="28" t="str">
        <f t="shared" si="21"/>
        <v/>
      </c>
      <c r="E48" s="60" t="str">
        <f t="shared" si="4"/>
        <v/>
      </c>
      <c r="F48" s="61" t="str">
        <f t="shared" si="5"/>
        <v/>
      </c>
      <c r="G48" s="62" t="str">
        <f t="shared" si="6"/>
        <v/>
      </c>
      <c r="H48" s="61" t="str">
        <f t="shared" si="7"/>
        <v/>
      </c>
      <c r="I48" s="60" t="str">
        <f t="shared" si="8"/>
        <v/>
      </c>
      <c r="J48" s="61" t="str">
        <f t="shared" si="9"/>
        <v/>
      </c>
      <c r="K48" s="60" t="str">
        <f t="shared" si="10"/>
        <v/>
      </c>
      <c r="L48" s="61" t="str">
        <f t="shared" si="11"/>
        <v/>
      </c>
      <c r="M48" s="72" t="str">
        <f t="shared" si="12"/>
        <v/>
      </c>
      <c r="N48" s="73" t="str">
        <f t="shared" si="13"/>
        <v/>
      </c>
      <c r="O48" s="24" t="str">
        <f t="shared" si="14"/>
        <v/>
      </c>
      <c r="P48" s="18"/>
      <c r="Q48" s="74"/>
      <c r="AD48" s="26">
        <v>47</v>
      </c>
      <c r="AE48" s="26"/>
      <c r="AF48" s="26" t="str">
        <f>IF(Kopā!F48=$R$3,Kopā!A48,"")</f>
        <v/>
      </c>
      <c r="AG48" s="26" t="str">
        <f>_xlfn.IFNA(VLOOKUP(AF48,Kopā!$A$4:$G$203,7,),"")</f>
        <v/>
      </c>
      <c r="AH48" s="26" t="str">
        <f t="shared" si="22"/>
        <v/>
      </c>
      <c r="AI48" s="26" t="e" cm="1">
        <f t="array" ref="AI48">IFERROR(SMALL(IF((COUNTIF($AI$3:AI47, $AH$4:$AH$203)=0)*ISNUMBER($AH$4:$AH$203), $AH$4:$AH$203, "A"), 1),INDEX($AH$4:$AH$203, MATCH(SMALL(IF(ISTEXT($AH$4:$AH$203)*(COUNTIF(AI$3:$AI47,$AH$4:$AH$203)=0), COUNTIF($AH$4:$AH$203, "&lt;"&amp;$AH$4:$AH$203), ""),1),IF(ISTEXT($AH$4:$AH$203), COUNTIF($AH$4:$AH$203, "&lt;"&amp;$AH$4:$AH$203), ""), 0)))</f>
        <v>#NUM!</v>
      </c>
      <c r="AJ48" s="26"/>
      <c r="AK48" s="26"/>
      <c r="AL48" s="26" t="str">
        <f t="shared" si="15"/>
        <v/>
      </c>
      <c r="AM48" s="26" t="str">
        <f t="shared" si="16"/>
        <v/>
      </c>
      <c r="AN48" s="26">
        <v>45</v>
      </c>
      <c r="AO48" s="67" t="str">
        <f t="shared" si="17"/>
        <v/>
      </c>
      <c r="AP48" s="26" t="str">
        <f>_xlfn.IFNA(VLOOKUP(AM48,Kopā!$A$4:$Q$203,2,),"")</f>
        <v/>
      </c>
      <c r="AQ48" s="68" t="str">
        <f>_xlfn.IFNA(VLOOKUP(AM48,Kopā!$A$4:$Q$203,3,),"")</f>
        <v/>
      </c>
      <c r="AR48" s="79" t="str">
        <f>_xlfn.IFNA(VLOOKUP(AM48,Kopā!$A$4:$Q$203,8,),"")</f>
        <v/>
      </c>
      <c r="AS48" s="80" t="str">
        <f>_xlfn.IFNA(VLOOKUP(AM48,Kopā!$A$4:$Q$203,9,),"")</f>
        <v/>
      </c>
      <c r="AT48" s="79" t="str">
        <f>_xlfn.IFNA(VLOOKUP(AM48,Kopā!$A$4:$Q$203,10,),"")</f>
        <v/>
      </c>
      <c r="AU48" s="80" t="str">
        <f>_xlfn.IFNA(VLOOKUP(AM48,Kopā!$A$4:$Q$203,11,),"")</f>
        <v/>
      </c>
      <c r="AV48" s="79" t="str">
        <f>_xlfn.IFNA(VLOOKUP(AM48,Kopā!$A$4:$Q$203,12,),"")</f>
        <v/>
      </c>
      <c r="AW48" s="80" t="str">
        <f>_xlfn.IFNA(VLOOKUP(AM48,Kopā!$A$4:$Q$203,13,),"")</f>
        <v/>
      </c>
      <c r="AX48" s="79" t="str">
        <f>_xlfn.IFNA(VLOOKUP(AM48,Kopā!$A$4:$Q$203,14,),"")</f>
        <v/>
      </c>
      <c r="AY48" s="80" t="str">
        <f>_xlfn.IFNA(VLOOKUP(AM48,Kopā!$A$4:$Q$203,15,),"")</f>
        <v/>
      </c>
      <c r="AZ48" s="81" t="str">
        <f>_xlfn.IFNA(VLOOKUP(AM48,Kopā!$A$4:$Q$203,16,),"")</f>
        <v/>
      </c>
      <c r="BA48" s="80" t="str">
        <f>_xlfn.IFNA(VLOOKUP(AM48,Kopā!$A$4:$Q$203,17,),"")</f>
        <v/>
      </c>
      <c r="BB48" s="26" t="str">
        <f t="shared" si="18"/>
        <v/>
      </c>
      <c r="BC48" s="26" t="str">
        <f t="shared" si="19"/>
        <v/>
      </c>
      <c r="BD48" s="69" t="str">
        <f t="shared" si="20"/>
        <v/>
      </c>
      <c r="BE48" s="26" t="e">
        <f>_xlfn.RANK.EQ(BB48,$BB$4:$BB$93,)+COUNTIF($BB$4:BB48,BB48)-1</f>
        <v>#VALUE!</v>
      </c>
    </row>
    <row r="49" spans="1:57" x14ac:dyDescent="0.25">
      <c r="A49" s="26">
        <v>46</v>
      </c>
      <c r="B49" s="82" t="str">
        <f t="shared" si="2"/>
        <v/>
      </c>
      <c r="C49" s="102" t="str">
        <f t="shared" si="0"/>
        <v/>
      </c>
      <c r="D49" s="83" t="str">
        <f t="shared" si="21"/>
        <v/>
      </c>
      <c r="E49" s="84" t="str">
        <f t="shared" si="4"/>
        <v/>
      </c>
      <c r="F49" s="85" t="str">
        <f t="shared" si="5"/>
        <v/>
      </c>
      <c r="G49" s="86" t="str">
        <f t="shared" si="6"/>
        <v/>
      </c>
      <c r="H49" s="85" t="str">
        <f t="shared" si="7"/>
        <v/>
      </c>
      <c r="I49" s="84" t="str">
        <f t="shared" si="8"/>
        <v/>
      </c>
      <c r="J49" s="85" t="str">
        <f t="shared" si="9"/>
        <v/>
      </c>
      <c r="K49" s="84" t="str">
        <f t="shared" si="10"/>
        <v/>
      </c>
      <c r="L49" s="85" t="str">
        <f t="shared" si="11"/>
        <v/>
      </c>
      <c r="M49" s="87" t="str">
        <f t="shared" si="12"/>
        <v/>
      </c>
      <c r="N49" s="88" t="str">
        <f t="shared" si="13"/>
        <v/>
      </c>
      <c r="O49" s="89" t="str">
        <f t="shared" si="14"/>
        <v/>
      </c>
      <c r="P49" s="90"/>
      <c r="Q49" s="74"/>
      <c r="AD49" s="26">
        <v>48</v>
      </c>
      <c r="AE49" s="26"/>
      <c r="AF49" s="26">
        <f>IF(Kopā!F49=$R$3,Kopā!A49,"")</f>
        <v>46</v>
      </c>
      <c r="AG49" s="26" t="str">
        <f>_xlfn.IFNA(VLOOKUP(AF49,Kopā!$A$4:$G$203,7,),"")</f>
        <v>E</v>
      </c>
      <c r="AH49" s="26" t="str">
        <f t="shared" si="22"/>
        <v/>
      </c>
      <c r="AI49" s="26" t="e" cm="1">
        <f t="array" ref="AI49">IFERROR(SMALL(IF((COUNTIF($AI$3:AI48, $AH$4:$AH$203)=0)*ISNUMBER($AH$4:$AH$203), $AH$4:$AH$203, "A"), 1),INDEX($AH$4:$AH$203, MATCH(SMALL(IF(ISTEXT($AH$4:$AH$203)*(COUNTIF(AI$3:$AI48,$AH$4:$AH$203)=0), COUNTIF($AH$4:$AH$203, "&lt;"&amp;$AH$4:$AH$203), ""),1),IF(ISTEXT($AH$4:$AH$203), COUNTIF($AH$4:$AH$203, "&lt;"&amp;$AH$4:$AH$203), ""), 0)))</f>
        <v>#NUM!</v>
      </c>
      <c r="AJ49" s="26"/>
      <c r="AK49" s="26"/>
      <c r="AL49" s="26" t="str">
        <f t="shared" si="15"/>
        <v/>
      </c>
      <c r="AM49" s="26" t="str">
        <f t="shared" si="16"/>
        <v/>
      </c>
      <c r="AN49" s="26">
        <v>46</v>
      </c>
      <c r="AO49" s="67" t="str">
        <f t="shared" si="17"/>
        <v/>
      </c>
      <c r="AP49" s="26" t="str">
        <f>_xlfn.IFNA(VLOOKUP(AM49,Kopā!$A$4:$Q$203,2,),"")</f>
        <v/>
      </c>
      <c r="AQ49" s="68" t="str">
        <f>_xlfn.IFNA(VLOOKUP(AM49,Kopā!$A$4:$Q$203,3,),"")</f>
        <v/>
      </c>
      <c r="AR49" s="79" t="str">
        <f>_xlfn.IFNA(VLOOKUP(AM49,Kopā!$A$4:$Q$203,8,),"")</f>
        <v/>
      </c>
      <c r="AS49" s="80" t="str">
        <f>_xlfn.IFNA(VLOOKUP(AM49,Kopā!$A$4:$Q$203,9,),"")</f>
        <v/>
      </c>
      <c r="AT49" s="79" t="str">
        <f>_xlfn.IFNA(VLOOKUP(AM49,Kopā!$A$4:$Q$203,10,),"")</f>
        <v/>
      </c>
      <c r="AU49" s="80" t="str">
        <f>_xlfn.IFNA(VLOOKUP(AM49,Kopā!$A$4:$Q$203,11,),"")</f>
        <v/>
      </c>
      <c r="AV49" s="79" t="str">
        <f>_xlfn.IFNA(VLOOKUP(AM49,Kopā!$A$4:$Q$203,12,),"")</f>
        <v/>
      </c>
      <c r="AW49" s="80" t="str">
        <f>_xlfn.IFNA(VLOOKUP(AM49,Kopā!$A$4:$Q$203,13,),"")</f>
        <v/>
      </c>
      <c r="AX49" s="79" t="str">
        <f>_xlfn.IFNA(VLOOKUP(AM49,Kopā!$A$4:$Q$203,14,),"")</f>
        <v/>
      </c>
      <c r="AY49" s="80" t="str">
        <f>_xlfn.IFNA(VLOOKUP(AM49,Kopā!$A$4:$Q$203,15,),"")</f>
        <v/>
      </c>
      <c r="AZ49" s="81" t="str">
        <f>_xlfn.IFNA(VLOOKUP(AM49,Kopā!$A$4:$Q$203,16,),"")</f>
        <v/>
      </c>
      <c r="BA49" s="80" t="str">
        <f>_xlfn.IFNA(VLOOKUP(AM49,Kopā!$A$4:$Q$203,17,),"")</f>
        <v/>
      </c>
      <c r="BB49" s="26" t="str">
        <f t="shared" si="18"/>
        <v/>
      </c>
      <c r="BC49" s="26" t="str">
        <f t="shared" si="19"/>
        <v/>
      </c>
      <c r="BD49" s="69" t="str">
        <f t="shared" si="20"/>
        <v/>
      </c>
      <c r="BE49" s="26" t="e">
        <f>_xlfn.RANK.EQ(BB49,$BB$4:$BB$93,)+COUNTIF($BB$4:BB49,BB49)-1</f>
        <v>#VALUE!</v>
      </c>
    </row>
    <row r="50" spans="1:57" x14ac:dyDescent="0.25">
      <c r="A50" s="26">
        <v>47</v>
      </c>
      <c r="B50" s="17" t="str">
        <f t="shared" si="2"/>
        <v/>
      </c>
      <c r="C50" s="101" t="str">
        <f t="shared" si="0"/>
        <v/>
      </c>
      <c r="D50" s="28" t="str">
        <f t="shared" si="21"/>
        <v/>
      </c>
      <c r="E50" s="60" t="str">
        <f t="shared" si="4"/>
        <v/>
      </c>
      <c r="F50" s="61" t="str">
        <f t="shared" si="5"/>
        <v/>
      </c>
      <c r="G50" s="62" t="str">
        <f t="shared" si="6"/>
        <v/>
      </c>
      <c r="H50" s="61" t="str">
        <f t="shared" si="7"/>
        <v/>
      </c>
      <c r="I50" s="60" t="str">
        <f t="shared" si="8"/>
        <v/>
      </c>
      <c r="J50" s="61" t="str">
        <f t="shared" si="9"/>
        <v/>
      </c>
      <c r="K50" s="60" t="str">
        <f t="shared" si="10"/>
        <v/>
      </c>
      <c r="L50" s="61" t="str">
        <f t="shared" si="11"/>
        <v/>
      </c>
      <c r="M50" s="72" t="str">
        <f t="shared" si="12"/>
        <v/>
      </c>
      <c r="N50" s="73" t="str">
        <f t="shared" si="13"/>
        <v/>
      </c>
      <c r="O50" s="24" t="str">
        <f t="shared" si="14"/>
        <v/>
      </c>
      <c r="P50" s="18"/>
      <c r="Q50" s="74"/>
      <c r="AD50" s="26">
        <v>49</v>
      </c>
      <c r="AE50" s="26"/>
      <c r="AF50" s="26" t="str">
        <f>IF(Kopā!F50=$R$3,Kopā!A50,"")</f>
        <v/>
      </c>
      <c r="AG50" s="26" t="str">
        <f>_xlfn.IFNA(VLOOKUP(AF50,Kopā!$A$4:$G$203,7,),"")</f>
        <v/>
      </c>
      <c r="AH50" s="26" t="str">
        <f t="shared" si="22"/>
        <v/>
      </c>
      <c r="AI50" s="26" t="e" cm="1">
        <f t="array" ref="AI50">IFERROR(SMALL(IF((COUNTIF($AI$3:AI49, $AH$4:$AH$203)=0)*ISNUMBER($AH$4:$AH$203), $AH$4:$AH$203, "A"), 1),INDEX($AH$4:$AH$203, MATCH(SMALL(IF(ISTEXT($AH$4:$AH$203)*(COUNTIF(AI$3:$AI49,$AH$4:$AH$203)=0), COUNTIF($AH$4:$AH$203, "&lt;"&amp;$AH$4:$AH$203), ""),1),IF(ISTEXT($AH$4:$AH$203), COUNTIF($AH$4:$AH$203, "&lt;"&amp;$AH$4:$AH$203), ""), 0)))</f>
        <v>#NUM!</v>
      </c>
      <c r="AJ50" s="26"/>
      <c r="AK50" s="26"/>
      <c r="AL50" s="26" t="str">
        <f t="shared" si="15"/>
        <v/>
      </c>
      <c r="AM50" s="26" t="str">
        <f t="shared" si="16"/>
        <v/>
      </c>
      <c r="AN50" s="26">
        <v>47</v>
      </c>
      <c r="AO50" s="67" t="str">
        <f t="shared" si="17"/>
        <v/>
      </c>
      <c r="AP50" s="26" t="str">
        <f>_xlfn.IFNA(VLOOKUP(AM50,Kopā!$A$4:$Q$203,2,),"")</f>
        <v/>
      </c>
      <c r="AQ50" s="68" t="str">
        <f>_xlfn.IFNA(VLOOKUP(AM50,Kopā!$A$4:$Q$203,3,),"")</f>
        <v/>
      </c>
      <c r="AR50" s="79" t="str">
        <f>_xlfn.IFNA(VLOOKUP(AM50,Kopā!$A$4:$Q$203,8,),"")</f>
        <v/>
      </c>
      <c r="AS50" s="80" t="str">
        <f>_xlfn.IFNA(VLOOKUP(AM50,Kopā!$A$4:$Q$203,9,),"")</f>
        <v/>
      </c>
      <c r="AT50" s="79" t="str">
        <f>_xlfn.IFNA(VLOOKUP(AM50,Kopā!$A$4:$Q$203,10,),"")</f>
        <v/>
      </c>
      <c r="AU50" s="80" t="str">
        <f>_xlfn.IFNA(VLOOKUP(AM50,Kopā!$A$4:$Q$203,11,),"")</f>
        <v/>
      </c>
      <c r="AV50" s="79" t="str">
        <f>_xlfn.IFNA(VLOOKUP(AM50,Kopā!$A$4:$Q$203,12,),"")</f>
        <v/>
      </c>
      <c r="AW50" s="80" t="str">
        <f>_xlfn.IFNA(VLOOKUP(AM50,Kopā!$A$4:$Q$203,13,),"")</f>
        <v/>
      </c>
      <c r="AX50" s="79" t="str">
        <f>_xlfn.IFNA(VLOOKUP(AM50,Kopā!$A$4:$Q$203,14,),"")</f>
        <v/>
      </c>
      <c r="AY50" s="80" t="str">
        <f>_xlfn.IFNA(VLOOKUP(AM50,Kopā!$A$4:$Q$203,15,),"")</f>
        <v/>
      </c>
      <c r="AZ50" s="81" t="str">
        <f>_xlfn.IFNA(VLOOKUP(AM50,Kopā!$A$4:$Q$203,16,),"")</f>
        <v/>
      </c>
      <c r="BA50" s="80" t="str">
        <f>_xlfn.IFNA(VLOOKUP(AM50,Kopā!$A$4:$Q$203,17,),"")</f>
        <v/>
      </c>
      <c r="BB50" s="26" t="str">
        <f t="shared" si="18"/>
        <v/>
      </c>
      <c r="BC50" s="26" t="str">
        <f t="shared" si="19"/>
        <v/>
      </c>
      <c r="BD50" s="69" t="str">
        <f t="shared" si="20"/>
        <v/>
      </c>
      <c r="BE50" s="26" t="e">
        <f>_xlfn.RANK.EQ(BB50,$BB$4:$BB$93,)+COUNTIF($BB$4:BB50,BB50)-1</f>
        <v>#VALUE!</v>
      </c>
    </row>
    <row r="51" spans="1:57" x14ac:dyDescent="0.25">
      <c r="A51" s="26">
        <v>48</v>
      </c>
      <c r="B51" s="82" t="str">
        <f t="shared" si="2"/>
        <v/>
      </c>
      <c r="C51" s="102" t="str">
        <f t="shared" si="0"/>
        <v/>
      </c>
      <c r="D51" s="83" t="str">
        <f t="shared" si="21"/>
        <v/>
      </c>
      <c r="E51" s="84" t="str">
        <f t="shared" si="4"/>
        <v/>
      </c>
      <c r="F51" s="85" t="str">
        <f t="shared" si="5"/>
        <v/>
      </c>
      <c r="G51" s="86" t="str">
        <f t="shared" si="6"/>
        <v/>
      </c>
      <c r="H51" s="85" t="str">
        <f t="shared" si="7"/>
        <v/>
      </c>
      <c r="I51" s="84" t="str">
        <f t="shared" si="8"/>
        <v/>
      </c>
      <c r="J51" s="85" t="str">
        <f t="shared" si="9"/>
        <v/>
      </c>
      <c r="K51" s="84" t="str">
        <f t="shared" si="10"/>
        <v/>
      </c>
      <c r="L51" s="85" t="str">
        <f t="shared" si="11"/>
        <v/>
      </c>
      <c r="M51" s="87" t="str">
        <f t="shared" si="12"/>
        <v/>
      </c>
      <c r="N51" s="88" t="str">
        <f t="shared" si="13"/>
        <v/>
      </c>
      <c r="O51" s="89" t="str">
        <f t="shared" si="14"/>
        <v/>
      </c>
      <c r="P51" s="90"/>
      <c r="Q51" s="74"/>
      <c r="AD51" s="26">
        <v>50</v>
      </c>
      <c r="AE51" s="26"/>
      <c r="AF51" s="26">
        <f>IF(Kopā!F51=$R$3,Kopā!A51,"")</f>
        <v>48</v>
      </c>
      <c r="AG51" s="26" t="str">
        <f>_xlfn.IFNA(VLOOKUP(AF51,Kopā!$A$4:$G$203,7,),"")</f>
        <v>D</v>
      </c>
      <c r="AH51" s="26" t="str">
        <f t="shared" si="22"/>
        <v/>
      </c>
      <c r="AI51" s="26" t="e" cm="1">
        <f t="array" ref="AI51">IFERROR(SMALL(IF((COUNTIF($AI$3:AI50, $AH$4:$AH$203)=0)*ISNUMBER($AH$4:$AH$203), $AH$4:$AH$203, "A"), 1),INDEX($AH$4:$AH$203, MATCH(SMALL(IF(ISTEXT($AH$4:$AH$203)*(COUNTIF(AI$3:$AI50,$AH$4:$AH$203)=0), COUNTIF($AH$4:$AH$203, "&lt;"&amp;$AH$4:$AH$203), ""),1),IF(ISTEXT($AH$4:$AH$203), COUNTIF($AH$4:$AH$203, "&lt;"&amp;$AH$4:$AH$203), ""), 0)))</f>
        <v>#NUM!</v>
      </c>
      <c r="AJ51" s="26"/>
      <c r="AK51" s="26"/>
      <c r="AL51" s="26" t="str">
        <f t="shared" si="15"/>
        <v/>
      </c>
      <c r="AM51" s="26" t="str">
        <f t="shared" si="16"/>
        <v/>
      </c>
      <c r="AN51" s="26">
        <v>48</v>
      </c>
      <c r="AO51" s="67" t="str">
        <f t="shared" si="17"/>
        <v/>
      </c>
      <c r="AP51" s="26" t="str">
        <f>_xlfn.IFNA(VLOOKUP(AM51,Kopā!$A$4:$Q$203,2,),"")</f>
        <v/>
      </c>
      <c r="AQ51" s="68" t="str">
        <f>_xlfn.IFNA(VLOOKUP(AM51,Kopā!$A$4:$Q$203,3,),"")</f>
        <v/>
      </c>
      <c r="AR51" s="79" t="str">
        <f>_xlfn.IFNA(VLOOKUP(AM51,Kopā!$A$4:$Q$203,8,),"")</f>
        <v/>
      </c>
      <c r="AS51" s="80" t="str">
        <f>_xlfn.IFNA(VLOOKUP(AM51,Kopā!$A$4:$Q$203,9,),"")</f>
        <v/>
      </c>
      <c r="AT51" s="79" t="str">
        <f>_xlfn.IFNA(VLOOKUP(AM51,Kopā!$A$4:$Q$203,10,),"")</f>
        <v/>
      </c>
      <c r="AU51" s="80" t="str">
        <f>_xlfn.IFNA(VLOOKUP(AM51,Kopā!$A$4:$Q$203,11,),"")</f>
        <v/>
      </c>
      <c r="AV51" s="79" t="str">
        <f>_xlfn.IFNA(VLOOKUP(AM51,Kopā!$A$4:$Q$203,12,),"")</f>
        <v/>
      </c>
      <c r="AW51" s="80" t="str">
        <f>_xlfn.IFNA(VLOOKUP(AM51,Kopā!$A$4:$Q$203,13,),"")</f>
        <v/>
      </c>
      <c r="AX51" s="79" t="str">
        <f>_xlfn.IFNA(VLOOKUP(AM51,Kopā!$A$4:$Q$203,14,),"")</f>
        <v/>
      </c>
      <c r="AY51" s="80" t="str">
        <f>_xlfn.IFNA(VLOOKUP(AM51,Kopā!$A$4:$Q$203,15,),"")</f>
        <v/>
      </c>
      <c r="AZ51" s="81" t="str">
        <f>_xlfn.IFNA(VLOOKUP(AM51,Kopā!$A$4:$Q$203,16,),"")</f>
        <v/>
      </c>
      <c r="BA51" s="80" t="str">
        <f>_xlfn.IFNA(VLOOKUP(AM51,Kopā!$A$4:$Q$203,17,),"")</f>
        <v/>
      </c>
      <c r="BB51" s="26" t="str">
        <f t="shared" si="18"/>
        <v/>
      </c>
      <c r="BC51" s="26" t="str">
        <f t="shared" si="19"/>
        <v/>
      </c>
      <c r="BD51" s="69" t="str">
        <f t="shared" si="20"/>
        <v/>
      </c>
      <c r="BE51" s="26" t="e">
        <f>_xlfn.RANK.EQ(BB51,$BB$4:$BB$93,)+COUNTIF($BB$4:BB51,BB51)-1</f>
        <v>#VALUE!</v>
      </c>
    </row>
    <row r="52" spans="1:57" x14ac:dyDescent="0.25">
      <c r="A52" s="26">
        <v>49</v>
      </c>
      <c r="B52" s="17" t="str">
        <f t="shared" si="2"/>
        <v/>
      </c>
      <c r="C52" s="101" t="str">
        <f t="shared" si="0"/>
        <v/>
      </c>
      <c r="D52" s="28" t="str">
        <f t="shared" si="21"/>
        <v/>
      </c>
      <c r="E52" s="60" t="str">
        <f t="shared" si="4"/>
        <v/>
      </c>
      <c r="F52" s="61" t="str">
        <f t="shared" si="5"/>
        <v/>
      </c>
      <c r="G52" s="62" t="str">
        <f t="shared" si="6"/>
        <v/>
      </c>
      <c r="H52" s="61" t="str">
        <f t="shared" si="7"/>
        <v/>
      </c>
      <c r="I52" s="60" t="str">
        <f t="shared" si="8"/>
        <v/>
      </c>
      <c r="J52" s="61" t="str">
        <f t="shared" si="9"/>
        <v/>
      </c>
      <c r="K52" s="60" t="str">
        <f t="shared" si="10"/>
        <v/>
      </c>
      <c r="L52" s="61" t="str">
        <f t="shared" si="11"/>
        <v/>
      </c>
      <c r="M52" s="72" t="str">
        <f t="shared" si="12"/>
        <v/>
      </c>
      <c r="N52" s="73" t="str">
        <f t="shared" si="13"/>
        <v/>
      </c>
      <c r="O52" s="24" t="str">
        <f t="shared" si="14"/>
        <v/>
      </c>
      <c r="P52" s="18"/>
      <c r="Q52" s="74"/>
      <c r="AD52" s="26">
        <v>51</v>
      </c>
      <c r="AE52" s="26"/>
      <c r="AF52" s="26">
        <f>IF(Kopā!F52=$R$3,Kopā!A52,"")</f>
        <v>49</v>
      </c>
      <c r="AG52" s="26" t="str">
        <f>_xlfn.IFNA(VLOOKUP(AF52,Kopā!$A$4:$G$203,7,),"")</f>
        <v>D</v>
      </c>
      <c r="AH52" s="26" t="str">
        <f t="shared" si="22"/>
        <v/>
      </c>
      <c r="AI52" s="26" t="e" cm="1">
        <f t="array" ref="AI52">IFERROR(SMALL(IF((COUNTIF($AI$3:AI51, $AH$4:$AH$203)=0)*ISNUMBER($AH$4:$AH$203), $AH$4:$AH$203, "A"), 1),INDEX($AH$4:$AH$203, MATCH(SMALL(IF(ISTEXT($AH$4:$AH$203)*(COUNTIF(AI$3:$AI51,$AH$4:$AH$203)=0), COUNTIF($AH$4:$AH$203, "&lt;"&amp;$AH$4:$AH$203), ""),1),IF(ISTEXT($AH$4:$AH$203), COUNTIF($AH$4:$AH$203, "&lt;"&amp;$AH$4:$AH$203), ""), 0)))</f>
        <v>#NUM!</v>
      </c>
      <c r="AJ52" s="26"/>
      <c r="AK52" s="26"/>
      <c r="AL52" s="26" t="str">
        <f t="shared" si="15"/>
        <v/>
      </c>
      <c r="AM52" s="26" t="str">
        <f t="shared" si="16"/>
        <v/>
      </c>
      <c r="AN52" s="26">
        <v>49</v>
      </c>
      <c r="AO52" s="67" t="str">
        <f t="shared" si="17"/>
        <v/>
      </c>
      <c r="AP52" s="26" t="str">
        <f>_xlfn.IFNA(VLOOKUP(AM52,Kopā!$A$4:$Q$203,2,),"")</f>
        <v/>
      </c>
      <c r="AQ52" s="68" t="str">
        <f>_xlfn.IFNA(VLOOKUP(AM52,Kopā!$A$4:$Q$203,3,),"")</f>
        <v/>
      </c>
      <c r="AR52" s="79" t="str">
        <f>_xlfn.IFNA(VLOOKUP(AM52,Kopā!$A$4:$Q$203,8,),"")</f>
        <v/>
      </c>
      <c r="AS52" s="80" t="str">
        <f>_xlfn.IFNA(VLOOKUP(AM52,Kopā!$A$4:$Q$203,9,),"")</f>
        <v/>
      </c>
      <c r="AT52" s="79" t="str">
        <f>_xlfn.IFNA(VLOOKUP(AM52,Kopā!$A$4:$Q$203,10,),"")</f>
        <v/>
      </c>
      <c r="AU52" s="80" t="str">
        <f>_xlfn.IFNA(VLOOKUP(AM52,Kopā!$A$4:$Q$203,11,),"")</f>
        <v/>
      </c>
      <c r="AV52" s="79" t="str">
        <f>_xlfn.IFNA(VLOOKUP(AM52,Kopā!$A$4:$Q$203,12,),"")</f>
        <v/>
      </c>
      <c r="AW52" s="80" t="str">
        <f>_xlfn.IFNA(VLOOKUP(AM52,Kopā!$A$4:$Q$203,13,),"")</f>
        <v/>
      </c>
      <c r="AX52" s="79" t="str">
        <f>_xlfn.IFNA(VLOOKUP(AM52,Kopā!$A$4:$Q$203,14,),"")</f>
        <v/>
      </c>
      <c r="AY52" s="80" t="str">
        <f>_xlfn.IFNA(VLOOKUP(AM52,Kopā!$A$4:$Q$203,15,),"")</f>
        <v/>
      </c>
      <c r="AZ52" s="81" t="str">
        <f>_xlfn.IFNA(VLOOKUP(AM52,Kopā!$A$4:$Q$203,16,),"")</f>
        <v/>
      </c>
      <c r="BA52" s="80" t="str">
        <f>_xlfn.IFNA(VLOOKUP(AM52,Kopā!$A$4:$Q$203,17,),"")</f>
        <v/>
      </c>
      <c r="BB52" s="26" t="str">
        <f t="shared" si="18"/>
        <v/>
      </c>
      <c r="BC52" s="26" t="str">
        <f t="shared" si="19"/>
        <v/>
      </c>
      <c r="BD52" s="69" t="str">
        <f t="shared" si="20"/>
        <v/>
      </c>
      <c r="BE52" s="26" t="e">
        <f>_xlfn.RANK.EQ(BB52,$BB$4:$BB$93,)+COUNTIF($BB$4:BB52,BB52)-1</f>
        <v>#VALUE!</v>
      </c>
    </row>
    <row r="53" spans="1:57" ht="16.5" thickBot="1" x14ac:dyDescent="0.3">
      <c r="A53" s="26">
        <v>50</v>
      </c>
      <c r="B53" s="91" t="str">
        <f t="shared" si="2"/>
        <v/>
      </c>
      <c r="C53" s="103" t="str">
        <f t="shared" si="0"/>
        <v/>
      </c>
      <c r="D53" s="92" t="str">
        <f t="shared" si="21"/>
        <v/>
      </c>
      <c r="E53" s="93" t="str">
        <f t="shared" si="4"/>
        <v/>
      </c>
      <c r="F53" s="94" t="str">
        <f t="shared" si="5"/>
        <v/>
      </c>
      <c r="G53" s="95" t="str">
        <f t="shared" si="6"/>
        <v/>
      </c>
      <c r="H53" s="96" t="str">
        <f t="shared" si="7"/>
        <v/>
      </c>
      <c r="I53" s="93" t="str">
        <f t="shared" si="8"/>
        <v/>
      </c>
      <c r="J53" s="94" t="str">
        <f t="shared" si="9"/>
        <v/>
      </c>
      <c r="K53" s="95" t="str">
        <f t="shared" si="10"/>
        <v/>
      </c>
      <c r="L53" s="96" t="str">
        <f t="shared" si="11"/>
        <v/>
      </c>
      <c r="M53" s="97" t="str">
        <f t="shared" si="12"/>
        <v/>
      </c>
      <c r="N53" s="98" t="str">
        <f t="shared" si="13"/>
        <v/>
      </c>
      <c r="O53" s="99" t="str">
        <f t="shared" si="14"/>
        <v/>
      </c>
      <c r="P53" s="100"/>
      <c r="Q53" s="74"/>
      <c r="AD53" s="26">
        <v>52</v>
      </c>
      <c r="AE53" s="26"/>
      <c r="AF53" s="26">
        <f>IF(Kopā!F53=$R$3,Kopā!A53,"")</f>
        <v>50</v>
      </c>
      <c r="AG53" s="26" t="str">
        <f>_xlfn.IFNA(VLOOKUP(AF53,Kopā!$A$4:$G$203,7,),"")</f>
        <v>E</v>
      </c>
      <c r="AH53" s="26" t="str">
        <f t="shared" si="22"/>
        <v/>
      </c>
      <c r="AI53" s="26" t="e" cm="1">
        <f t="array" ref="AI53">IFERROR(SMALL(IF((COUNTIF($AI$3:AI52, $AH$4:$AH$203)=0)*ISNUMBER($AH$4:$AH$203), $AH$4:$AH$203, "A"), 1),INDEX($AH$4:$AH$203, MATCH(SMALL(IF(ISTEXT($AH$4:$AH$203)*(COUNTIF(AI$3:$AI52,$AH$4:$AH$203)=0), COUNTIF($AH$4:$AH$203, "&lt;"&amp;$AH$4:$AH$203), ""),1),IF(ISTEXT($AH$4:$AH$203), COUNTIF($AH$4:$AH$203, "&lt;"&amp;$AH$4:$AH$203), ""), 0)))</f>
        <v>#NUM!</v>
      </c>
      <c r="AJ53" s="26"/>
      <c r="AK53" s="26"/>
      <c r="AL53" s="26" t="str">
        <f t="shared" si="15"/>
        <v/>
      </c>
      <c r="AM53" s="26" t="str">
        <f t="shared" si="16"/>
        <v/>
      </c>
      <c r="AN53" s="26">
        <v>50</v>
      </c>
      <c r="AO53" s="67" t="str">
        <f t="shared" si="17"/>
        <v/>
      </c>
      <c r="AP53" s="26" t="str">
        <f>_xlfn.IFNA(VLOOKUP(AM53,Kopā!$A$4:$Q$203,2,),"")</f>
        <v/>
      </c>
      <c r="AQ53" s="68" t="str">
        <f>_xlfn.IFNA(VLOOKUP(AM53,Kopā!$A$4:$Q$203,3,),"")</f>
        <v/>
      </c>
      <c r="AR53" s="79" t="str">
        <f>_xlfn.IFNA(VLOOKUP(AM53,Kopā!$A$4:$Q$203,8,),"")</f>
        <v/>
      </c>
      <c r="AS53" s="80" t="str">
        <f>_xlfn.IFNA(VLOOKUP(AM53,Kopā!$A$4:$Q$203,9,),"")</f>
        <v/>
      </c>
      <c r="AT53" s="79" t="str">
        <f>_xlfn.IFNA(VLOOKUP(AM53,Kopā!$A$4:$Q$203,10,),"")</f>
        <v/>
      </c>
      <c r="AU53" s="80" t="str">
        <f>_xlfn.IFNA(VLOOKUP(AM53,Kopā!$A$4:$Q$203,11,),"")</f>
        <v/>
      </c>
      <c r="AV53" s="79" t="str">
        <f>_xlfn.IFNA(VLOOKUP(AM53,Kopā!$A$4:$Q$203,12,),"")</f>
        <v/>
      </c>
      <c r="AW53" s="80" t="str">
        <f>_xlfn.IFNA(VLOOKUP(AM53,Kopā!$A$4:$Q$203,13,),"")</f>
        <v/>
      </c>
      <c r="AX53" s="79" t="str">
        <f>_xlfn.IFNA(VLOOKUP(AM53,Kopā!$A$4:$Q$203,14,),"")</f>
        <v/>
      </c>
      <c r="AY53" s="80" t="str">
        <f>_xlfn.IFNA(VLOOKUP(AM53,Kopā!$A$4:$Q$203,15,),"")</f>
        <v/>
      </c>
      <c r="AZ53" s="81" t="str">
        <f>_xlfn.IFNA(VLOOKUP(AM53,Kopā!$A$4:$Q$203,16,),"")</f>
        <v/>
      </c>
      <c r="BA53" s="80" t="str">
        <f>_xlfn.IFNA(VLOOKUP(AM53,Kopā!$A$4:$Q$203,17,),"")</f>
        <v/>
      </c>
      <c r="BB53" s="26" t="str">
        <f t="shared" si="18"/>
        <v/>
      </c>
      <c r="BC53" s="26" t="str">
        <f t="shared" si="19"/>
        <v/>
      </c>
      <c r="BD53" s="69" t="str">
        <f t="shared" si="20"/>
        <v/>
      </c>
      <c r="BE53" s="26" t="e">
        <f>_xlfn.RANK.EQ(BB53,$BB$4:$BB$93,)+COUNTIF($BB$4:BB53,BB53)-1</f>
        <v>#VALUE!</v>
      </c>
    </row>
    <row r="54" spans="1:57" x14ac:dyDescent="0.25">
      <c r="A54" s="26">
        <v>51</v>
      </c>
      <c r="B54" s="37" t="str">
        <f t="shared" si="2"/>
        <v/>
      </c>
      <c r="C54" s="65" t="str">
        <f t="shared" si="0"/>
        <v/>
      </c>
      <c r="D54" s="65" t="str">
        <f t="shared" si="21"/>
        <v/>
      </c>
      <c r="E54" s="70" t="str">
        <f t="shared" si="4"/>
        <v/>
      </c>
      <c r="F54" s="71" t="str">
        <f t="shared" si="5"/>
        <v/>
      </c>
      <c r="G54" s="70" t="str">
        <f t="shared" si="6"/>
        <v/>
      </c>
      <c r="H54" s="71" t="str">
        <f t="shared" si="7"/>
        <v/>
      </c>
      <c r="I54" s="70" t="str">
        <f t="shared" si="8"/>
        <v/>
      </c>
      <c r="J54" s="71" t="str">
        <f t="shared" si="9"/>
        <v/>
      </c>
      <c r="K54" s="70" t="str">
        <f t="shared" si="10"/>
        <v/>
      </c>
      <c r="L54" s="71" t="str">
        <f t="shared" si="11"/>
        <v/>
      </c>
      <c r="M54" s="75" t="str">
        <f t="shared" si="12"/>
        <v/>
      </c>
      <c r="N54" s="71" t="str">
        <f t="shared" si="13"/>
        <v/>
      </c>
      <c r="O54" s="66" t="str">
        <f t="shared" si="14"/>
        <v/>
      </c>
      <c r="P54" s="4"/>
      <c r="Q54" s="74"/>
      <c r="AD54" s="26">
        <v>53</v>
      </c>
      <c r="AE54" s="26"/>
      <c r="AF54" s="26">
        <f>IF(Kopā!F54=$R$3,Kopā!A54,"")</f>
        <v>51</v>
      </c>
      <c r="AG54" s="26" t="str">
        <f>_xlfn.IFNA(VLOOKUP(AF54,Kopā!$A$4:$G$203,7,),"")</f>
        <v>E</v>
      </c>
      <c r="AH54" s="26" t="str">
        <f t="shared" si="22"/>
        <v/>
      </c>
      <c r="AI54" s="26" t="e" cm="1">
        <f t="array" ref="AI54">IFERROR(SMALL(IF((COUNTIF($AI$3:AI53, $AH$4:$AH$203)=0)*ISNUMBER($AH$4:$AH$203), $AH$4:$AH$203, "A"), 1),INDEX($AH$4:$AH$203, MATCH(SMALL(IF(ISTEXT($AH$4:$AH$203)*(COUNTIF(AI$3:$AI53,$AH$4:$AH$203)=0), COUNTIF($AH$4:$AH$203, "&lt;"&amp;$AH$4:$AH$203), ""),1),IF(ISTEXT($AH$4:$AH$203), COUNTIF($AH$4:$AH$203, "&lt;"&amp;$AH$4:$AH$203), ""), 0)))</f>
        <v>#NUM!</v>
      </c>
      <c r="AJ54" s="26"/>
      <c r="AK54" s="26"/>
      <c r="AL54" s="26" t="str">
        <f t="shared" si="15"/>
        <v/>
      </c>
      <c r="AM54" s="26" t="str">
        <f t="shared" si="16"/>
        <v/>
      </c>
      <c r="AN54" s="26">
        <v>51</v>
      </c>
      <c r="AO54" s="67" t="str">
        <f t="shared" si="17"/>
        <v/>
      </c>
      <c r="AP54" s="26" t="str">
        <f>_xlfn.IFNA(VLOOKUP(AM54,Kopā!$A$4:$Q$203,2,),"")</f>
        <v/>
      </c>
      <c r="AQ54" s="68" t="str">
        <f>_xlfn.IFNA(VLOOKUP(AM54,Kopā!$A$4:$Q$203,3,),"")</f>
        <v/>
      </c>
      <c r="AR54" s="79" t="str">
        <f>_xlfn.IFNA(VLOOKUP(AM54,Kopā!$A$4:$Q$203,8,),"")</f>
        <v/>
      </c>
      <c r="AS54" s="80" t="str">
        <f>_xlfn.IFNA(VLOOKUP(AM54,Kopā!$A$4:$Q$203,9,),"")</f>
        <v/>
      </c>
      <c r="AT54" s="79" t="str">
        <f>_xlfn.IFNA(VLOOKUP(AM54,Kopā!$A$4:$Q$203,10,),"")</f>
        <v/>
      </c>
      <c r="AU54" s="80" t="str">
        <f>_xlfn.IFNA(VLOOKUP(AM54,Kopā!$A$4:$Q$203,11,),"")</f>
        <v/>
      </c>
      <c r="AV54" s="79" t="str">
        <f>_xlfn.IFNA(VLOOKUP(AM54,Kopā!$A$4:$Q$203,12,),"")</f>
        <v/>
      </c>
      <c r="AW54" s="80" t="str">
        <f>_xlfn.IFNA(VLOOKUP(AM54,Kopā!$A$4:$Q$203,13,),"")</f>
        <v/>
      </c>
      <c r="AX54" s="79" t="str">
        <f>_xlfn.IFNA(VLOOKUP(AM54,Kopā!$A$4:$Q$203,14,),"")</f>
        <v/>
      </c>
      <c r="AY54" s="80" t="str">
        <f>_xlfn.IFNA(VLOOKUP(AM54,Kopā!$A$4:$Q$203,15,),"")</f>
        <v/>
      </c>
      <c r="AZ54" s="81" t="str">
        <f>_xlfn.IFNA(VLOOKUP(AM54,Kopā!$A$4:$Q$203,16,),"")</f>
        <v/>
      </c>
      <c r="BA54" s="80" t="str">
        <f>_xlfn.IFNA(VLOOKUP(AM54,Kopā!$A$4:$Q$203,17,),"")</f>
        <v/>
      </c>
      <c r="BB54" s="26" t="str">
        <f t="shared" si="18"/>
        <v/>
      </c>
      <c r="BC54" s="26" t="str">
        <f t="shared" si="19"/>
        <v/>
      </c>
      <c r="BD54" s="69" t="str">
        <f t="shared" si="20"/>
        <v/>
      </c>
      <c r="BE54" s="26" t="e">
        <f>_xlfn.RANK.EQ(BB54,$BB$4:$BB$93,)+COUNTIF($BB$4:BB54,BB54)-1</f>
        <v>#VALUE!</v>
      </c>
    </row>
    <row r="55" spans="1:57" x14ac:dyDescent="0.25">
      <c r="A55" s="26">
        <v>52</v>
      </c>
      <c r="B55" s="37" t="str">
        <f t="shared" si="2"/>
        <v/>
      </c>
      <c r="C55" s="65" t="str">
        <f t="shared" si="0"/>
        <v/>
      </c>
      <c r="D55" s="65" t="str">
        <f t="shared" si="21"/>
        <v/>
      </c>
      <c r="E55" s="70" t="str">
        <f t="shared" si="4"/>
        <v/>
      </c>
      <c r="F55" s="71" t="str">
        <f t="shared" si="5"/>
        <v/>
      </c>
      <c r="G55" s="70" t="str">
        <f t="shared" si="6"/>
        <v/>
      </c>
      <c r="H55" s="71" t="str">
        <f t="shared" si="7"/>
        <v/>
      </c>
      <c r="I55" s="70" t="str">
        <f t="shared" si="8"/>
        <v/>
      </c>
      <c r="J55" s="71" t="str">
        <f t="shared" si="9"/>
        <v/>
      </c>
      <c r="K55" s="70" t="str">
        <f t="shared" si="10"/>
        <v/>
      </c>
      <c r="L55" s="71" t="str">
        <f t="shared" si="11"/>
        <v/>
      </c>
      <c r="M55" s="75" t="str">
        <f t="shared" si="12"/>
        <v/>
      </c>
      <c r="N55" s="71" t="str">
        <f t="shared" si="13"/>
        <v/>
      </c>
      <c r="O55" s="66" t="str">
        <f t="shared" si="14"/>
        <v/>
      </c>
      <c r="P55" s="4"/>
      <c r="Q55" s="4"/>
      <c r="AD55" s="26">
        <v>54</v>
      </c>
      <c r="AE55" s="26"/>
      <c r="AF55" s="26" t="str">
        <f>IF(Kopā!F55=$R$3,Kopā!A55,"")</f>
        <v/>
      </c>
      <c r="AG55" s="26" t="str">
        <f>_xlfn.IFNA(VLOOKUP(AF55,Kopā!$A$4:$G$203,7,),"")</f>
        <v/>
      </c>
      <c r="AH55" s="26" t="str">
        <f t="shared" si="22"/>
        <v/>
      </c>
      <c r="AI55" s="26" t="e" cm="1">
        <f t="array" ref="AI55">IFERROR(SMALL(IF((COUNTIF($AI$3:AI54, $AH$4:$AH$203)=0)*ISNUMBER($AH$4:$AH$203), $AH$4:$AH$203, "A"), 1),INDEX($AH$4:$AH$203, MATCH(SMALL(IF(ISTEXT($AH$4:$AH$203)*(COUNTIF(AI$3:$AI54,$AH$4:$AH$203)=0), COUNTIF($AH$4:$AH$203, "&lt;"&amp;$AH$4:$AH$203), ""),1),IF(ISTEXT($AH$4:$AH$203), COUNTIF($AH$4:$AH$203, "&lt;"&amp;$AH$4:$AH$203), ""), 0)))</f>
        <v>#NUM!</v>
      </c>
      <c r="AJ55" s="26"/>
      <c r="AK55" s="26"/>
      <c r="AL55" s="26" t="str">
        <f t="shared" si="15"/>
        <v/>
      </c>
      <c r="AM55" s="26" t="str">
        <f t="shared" si="16"/>
        <v/>
      </c>
      <c r="AN55" s="26">
        <v>52</v>
      </c>
      <c r="AO55" s="67" t="str">
        <f t="shared" si="17"/>
        <v/>
      </c>
      <c r="AP55" s="26" t="str">
        <f>_xlfn.IFNA(VLOOKUP(AM55,Kopā!$A$4:$Q$203,2,),"")</f>
        <v/>
      </c>
      <c r="AQ55" s="68" t="str">
        <f>_xlfn.IFNA(VLOOKUP(AM55,Kopā!$A$4:$Q$203,3,),"")</f>
        <v/>
      </c>
      <c r="AR55" s="79" t="str">
        <f>_xlfn.IFNA(VLOOKUP(AM55,Kopā!$A$4:$Q$203,8,),"")</f>
        <v/>
      </c>
      <c r="AS55" s="80" t="str">
        <f>_xlfn.IFNA(VLOOKUP(AM55,Kopā!$A$4:$Q$203,9,),"")</f>
        <v/>
      </c>
      <c r="AT55" s="79" t="str">
        <f>_xlfn.IFNA(VLOOKUP(AM55,Kopā!$A$4:$Q$203,10,),"")</f>
        <v/>
      </c>
      <c r="AU55" s="80" t="str">
        <f>_xlfn.IFNA(VLOOKUP(AM55,Kopā!$A$4:$Q$203,11,),"")</f>
        <v/>
      </c>
      <c r="AV55" s="79" t="str">
        <f>_xlfn.IFNA(VLOOKUP(AM55,Kopā!$A$4:$Q$203,12,),"")</f>
        <v/>
      </c>
      <c r="AW55" s="80" t="str">
        <f>_xlfn.IFNA(VLOOKUP(AM55,Kopā!$A$4:$Q$203,13,),"")</f>
        <v/>
      </c>
      <c r="AX55" s="79" t="str">
        <f>_xlfn.IFNA(VLOOKUP(AM55,Kopā!$A$4:$Q$203,14,),"")</f>
        <v/>
      </c>
      <c r="AY55" s="80" t="str">
        <f>_xlfn.IFNA(VLOOKUP(AM55,Kopā!$A$4:$Q$203,15,),"")</f>
        <v/>
      </c>
      <c r="AZ55" s="81" t="str">
        <f>_xlfn.IFNA(VLOOKUP(AM55,Kopā!$A$4:$Q$203,16,),"")</f>
        <v/>
      </c>
      <c r="BA55" s="80" t="str">
        <f>_xlfn.IFNA(VLOOKUP(AM55,Kopā!$A$4:$Q$203,17,),"")</f>
        <v/>
      </c>
      <c r="BB55" s="26" t="str">
        <f t="shared" si="18"/>
        <v/>
      </c>
      <c r="BC55" s="26" t="str">
        <f t="shared" si="19"/>
        <v/>
      </c>
      <c r="BD55" s="69" t="str">
        <f t="shared" si="20"/>
        <v/>
      </c>
      <c r="BE55" s="26" t="e">
        <f>_xlfn.RANK.EQ(BB55,$BB$4:$BB$93,)+COUNTIF($BB$4:BB55,BB55)-1</f>
        <v>#VALUE!</v>
      </c>
    </row>
    <row r="56" spans="1:57" x14ac:dyDescent="0.25">
      <c r="A56" s="26">
        <v>53</v>
      </c>
      <c r="B56" s="37" t="str">
        <f t="shared" si="2"/>
        <v/>
      </c>
      <c r="C56" s="65" t="str">
        <f t="shared" si="0"/>
        <v/>
      </c>
      <c r="D56" s="65" t="str">
        <f t="shared" si="21"/>
        <v/>
      </c>
      <c r="E56" s="70" t="str">
        <f t="shared" si="4"/>
        <v/>
      </c>
      <c r="F56" s="71" t="str">
        <f t="shared" si="5"/>
        <v/>
      </c>
      <c r="G56" s="70" t="str">
        <f t="shared" si="6"/>
        <v/>
      </c>
      <c r="H56" s="71" t="str">
        <f t="shared" si="7"/>
        <v/>
      </c>
      <c r="I56" s="70" t="str">
        <f t="shared" si="8"/>
        <v/>
      </c>
      <c r="J56" s="71" t="str">
        <f t="shared" si="9"/>
        <v/>
      </c>
      <c r="K56" s="70" t="str">
        <f t="shared" si="10"/>
        <v/>
      </c>
      <c r="L56" s="71" t="str">
        <f t="shared" si="11"/>
        <v/>
      </c>
      <c r="M56" s="75" t="str">
        <f t="shared" si="12"/>
        <v/>
      </c>
      <c r="N56" s="71" t="str">
        <f t="shared" si="13"/>
        <v/>
      </c>
      <c r="O56" s="66" t="str">
        <f t="shared" si="14"/>
        <v/>
      </c>
      <c r="P56" s="4"/>
      <c r="Q56" s="74"/>
      <c r="AD56" s="26">
        <v>55</v>
      </c>
      <c r="AE56" s="26"/>
      <c r="AF56" s="26">
        <f>IF(Kopā!F56=$R$3,Kopā!A56,"")</f>
        <v>53</v>
      </c>
      <c r="AG56" s="26" t="str">
        <f>_xlfn.IFNA(VLOOKUP(AF56,Kopā!$A$4:$G$203,7,),"")</f>
        <v>E</v>
      </c>
      <c r="AH56" s="26" t="str">
        <f t="shared" si="22"/>
        <v/>
      </c>
      <c r="AI56" s="26" t="e" cm="1">
        <f t="array" ref="AI56">IFERROR(SMALL(IF((COUNTIF($AI$3:AI55, $AH$4:$AH$203)=0)*ISNUMBER($AH$4:$AH$203), $AH$4:$AH$203, "A"), 1),INDEX($AH$4:$AH$203, MATCH(SMALL(IF(ISTEXT($AH$4:$AH$203)*(COUNTIF(AI$3:$AI55,$AH$4:$AH$203)=0), COUNTIF($AH$4:$AH$203, "&lt;"&amp;$AH$4:$AH$203), ""),1),IF(ISTEXT($AH$4:$AH$203), COUNTIF($AH$4:$AH$203, "&lt;"&amp;$AH$4:$AH$203), ""), 0)))</f>
        <v>#NUM!</v>
      </c>
      <c r="AJ56" s="26"/>
      <c r="AK56" s="26"/>
      <c r="AL56" s="26" t="str">
        <f t="shared" si="15"/>
        <v/>
      </c>
      <c r="AM56" s="26" t="str">
        <f t="shared" si="16"/>
        <v/>
      </c>
      <c r="AN56" s="26">
        <v>53</v>
      </c>
      <c r="AO56" s="67" t="str">
        <f t="shared" si="17"/>
        <v/>
      </c>
      <c r="AP56" s="26" t="str">
        <f>_xlfn.IFNA(VLOOKUP(AM56,Kopā!$A$4:$Q$203,2,),"")</f>
        <v/>
      </c>
      <c r="AQ56" s="68" t="str">
        <f>_xlfn.IFNA(VLOOKUP(AM56,Kopā!$A$4:$Q$203,3,),"")</f>
        <v/>
      </c>
      <c r="AR56" s="79" t="str">
        <f>_xlfn.IFNA(VLOOKUP(AM56,Kopā!$A$4:$Q$203,8,),"")</f>
        <v/>
      </c>
      <c r="AS56" s="80" t="str">
        <f>_xlfn.IFNA(VLOOKUP(AM56,Kopā!$A$4:$Q$203,9,),"")</f>
        <v/>
      </c>
      <c r="AT56" s="79" t="str">
        <f>_xlfn.IFNA(VLOOKUP(AM56,Kopā!$A$4:$Q$203,10,),"")</f>
        <v/>
      </c>
      <c r="AU56" s="80" t="str">
        <f>_xlfn.IFNA(VLOOKUP(AM56,Kopā!$A$4:$Q$203,11,),"")</f>
        <v/>
      </c>
      <c r="AV56" s="79" t="str">
        <f>_xlfn.IFNA(VLOOKUP(AM56,Kopā!$A$4:$Q$203,12,),"")</f>
        <v/>
      </c>
      <c r="AW56" s="80" t="str">
        <f>_xlfn.IFNA(VLOOKUP(AM56,Kopā!$A$4:$Q$203,13,),"")</f>
        <v/>
      </c>
      <c r="AX56" s="79" t="str">
        <f>_xlfn.IFNA(VLOOKUP(AM56,Kopā!$A$4:$Q$203,14,),"")</f>
        <v/>
      </c>
      <c r="AY56" s="80" t="str">
        <f>_xlfn.IFNA(VLOOKUP(AM56,Kopā!$A$4:$Q$203,15,),"")</f>
        <v/>
      </c>
      <c r="AZ56" s="81" t="str">
        <f>_xlfn.IFNA(VLOOKUP(AM56,Kopā!$A$4:$Q$203,16,),"")</f>
        <v/>
      </c>
      <c r="BA56" s="80" t="str">
        <f>_xlfn.IFNA(VLOOKUP(AM56,Kopā!$A$4:$Q$203,17,),"")</f>
        <v/>
      </c>
      <c r="BB56" s="26" t="str">
        <f t="shared" si="18"/>
        <v/>
      </c>
      <c r="BC56" s="26" t="str">
        <f t="shared" si="19"/>
        <v/>
      </c>
      <c r="BD56" s="69" t="str">
        <f t="shared" si="20"/>
        <v/>
      </c>
      <c r="BE56" s="26" t="e">
        <f>_xlfn.RANK.EQ(BB56,$BB$4:$BB$93,)+COUNTIF($BB$4:BB56,BB56)-1</f>
        <v>#VALUE!</v>
      </c>
    </row>
    <row r="57" spans="1:57" x14ac:dyDescent="0.25">
      <c r="A57" s="26">
        <v>54</v>
      </c>
      <c r="B57" s="37" t="str">
        <f t="shared" si="2"/>
        <v/>
      </c>
      <c r="C57" s="65" t="str">
        <f t="shared" si="0"/>
        <v/>
      </c>
      <c r="D57" s="65" t="str">
        <f t="shared" si="21"/>
        <v/>
      </c>
      <c r="E57" s="70" t="str">
        <f t="shared" si="4"/>
        <v/>
      </c>
      <c r="F57" s="71" t="str">
        <f t="shared" si="5"/>
        <v/>
      </c>
      <c r="G57" s="70" t="str">
        <f t="shared" si="6"/>
        <v/>
      </c>
      <c r="H57" s="71" t="str">
        <f t="shared" si="7"/>
        <v/>
      </c>
      <c r="I57" s="70" t="str">
        <f t="shared" si="8"/>
        <v/>
      </c>
      <c r="J57" s="71" t="str">
        <f t="shared" si="9"/>
        <v/>
      </c>
      <c r="K57" s="70" t="str">
        <f t="shared" si="10"/>
        <v/>
      </c>
      <c r="L57" s="71" t="str">
        <f t="shared" si="11"/>
        <v/>
      </c>
      <c r="M57" s="75" t="str">
        <f t="shared" si="12"/>
        <v/>
      </c>
      <c r="N57" s="71" t="str">
        <f t="shared" si="13"/>
        <v/>
      </c>
      <c r="O57" s="66" t="str">
        <f t="shared" si="14"/>
        <v/>
      </c>
      <c r="P57" s="4"/>
      <c r="Q57" s="74"/>
      <c r="AD57" s="26">
        <v>56</v>
      </c>
      <c r="AE57" s="26"/>
      <c r="AF57" s="26">
        <f>IF(Kopā!F57=$R$3,Kopā!A57,"")</f>
        <v>54</v>
      </c>
      <c r="AG57" s="26" t="str">
        <f>_xlfn.IFNA(VLOOKUP(AF57,Kopā!$A$4:$G$203,7,),"")</f>
        <v>D</v>
      </c>
      <c r="AH57" s="26" t="str">
        <f t="shared" si="22"/>
        <v/>
      </c>
      <c r="AI57" s="26" t="e" cm="1">
        <f t="array" ref="AI57">IFERROR(SMALL(IF((COUNTIF($AI$3:AI56, $AH$4:$AH$203)=0)*ISNUMBER($AH$4:$AH$203), $AH$4:$AH$203, "A"), 1),INDEX($AH$4:$AH$203, MATCH(SMALL(IF(ISTEXT($AH$4:$AH$203)*(COUNTIF(AI$3:$AI56,$AH$4:$AH$203)=0), COUNTIF($AH$4:$AH$203, "&lt;"&amp;$AH$4:$AH$203), ""),1),IF(ISTEXT($AH$4:$AH$203), COUNTIF($AH$4:$AH$203, "&lt;"&amp;$AH$4:$AH$203), ""), 0)))</f>
        <v>#NUM!</v>
      </c>
      <c r="AJ57" s="26"/>
      <c r="AK57" s="26"/>
      <c r="AL57" s="26" t="str">
        <f t="shared" si="15"/>
        <v/>
      </c>
      <c r="AM57" s="26" t="str">
        <f t="shared" si="16"/>
        <v/>
      </c>
      <c r="AN57" s="26">
        <v>54</v>
      </c>
      <c r="AO57" s="67" t="str">
        <f t="shared" si="17"/>
        <v/>
      </c>
      <c r="AP57" s="26" t="str">
        <f>_xlfn.IFNA(VLOOKUP(AM57,Kopā!$A$4:$Q$203,2,),"")</f>
        <v/>
      </c>
      <c r="AQ57" s="68" t="str">
        <f>_xlfn.IFNA(VLOOKUP(AM57,Kopā!$A$4:$Q$203,3,),"")</f>
        <v/>
      </c>
      <c r="AR57" s="79" t="str">
        <f>_xlfn.IFNA(VLOOKUP(AM57,Kopā!$A$4:$Q$203,8,),"")</f>
        <v/>
      </c>
      <c r="AS57" s="80" t="str">
        <f>_xlfn.IFNA(VLOOKUP(AM57,Kopā!$A$4:$Q$203,9,),"")</f>
        <v/>
      </c>
      <c r="AT57" s="79" t="str">
        <f>_xlfn.IFNA(VLOOKUP(AM57,Kopā!$A$4:$Q$203,10,),"")</f>
        <v/>
      </c>
      <c r="AU57" s="80" t="str">
        <f>_xlfn.IFNA(VLOOKUP(AM57,Kopā!$A$4:$Q$203,11,),"")</f>
        <v/>
      </c>
      <c r="AV57" s="79" t="str">
        <f>_xlfn.IFNA(VLOOKUP(AM57,Kopā!$A$4:$Q$203,12,),"")</f>
        <v/>
      </c>
      <c r="AW57" s="80" t="str">
        <f>_xlfn.IFNA(VLOOKUP(AM57,Kopā!$A$4:$Q$203,13,),"")</f>
        <v/>
      </c>
      <c r="AX57" s="79" t="str">
        <f>_xlfn.IFNA(VLOOKUP(AM57,Kopā!$A$4:$Q$203,14,),"")</f>
        <v/>
      </c>
      <c r="AY57" s="80" t="str">
        <f>_xlfn.IFNA(VLOOKUP(AM57,Kopā!$A$4:$Q$203,15,),"")</f>
        <v/>
      </c>
      <c r="AZ57" s="81" t="str">
        <f>_xlfn.IFNA(VLOOKUP(AM57,Kopā!$A$4:$Q$203,16,),"")</f>
        <v/>
      </c>
      <c r="BA57" s="80" t="str">
        <f>_xlfn.IFNA(VLOOKUP(AM57,Kopā!$A$4:$Q$203,17,),"")</f>
        <v/>
      </c>
      <c r="BB57" s="26" t="str">
        <f t="shared" si="18"/>
        <v/>
      </c>
      <c r="BC57" s="26" t="str">
        <f t="shared" si="19"/>
        <v/>
      </c>
      <c r="BD57" s="69" t="str">
        <f t="shared" si="20"/>
        <v/>
      </c>
      <c r="BE57" s="26" t="e">
        <f>_xlfn.RANK.EQ(BB57,$BB$4:$BB$93,)+COUNTIF($BB$4:BB57,BB57)-1</f>
        <v>#VALUE!</v>
      </c>
    </row>
    <row r="58" spans="1:57" x14ac:dyDescent="0.25">
      <c r="A58" s="26">
        <v>55</v>
      </c>
      <c r="B58" s="37" t="str">
        <f t="shared" si="2"/>
        <v/>
      </c>
      <c r="C58" s="65" t="str">
        <f t="shared" si="0"/>
        <v/>
      </c>
      <c r="D58" s="65" t="str">
        <f t="shared" si="21"/>
        <v/>
      </c>
      <c r="E58" s="70" t="str">
        <f t="shared" si="4"/>
        <v/>
      </c>
      <c r="F58" s="71" t="str">
        <f t="shared" si="5"/>
        <v/>
      </c>
      <c r="G58" s="70" t="str">
        <f t="shared" si="6"/>
        <v/>
      </c>
      <c r="H58" s="71" t="str">
        <f t="shared" si="7"/>
        <v/>
      </c>
      <c r="I58" s="70" t="str">
        <f t="shared" si="8"/>
        <v/>
      </c>
      <c r="J58" s="71" t="str">
        <f t="shared" si="9"/>
        <v/>
      </c>
      <c r="K58" s="70" t="str">
        <f t="shared" si="10"/>
        <v/>
      </c>
      <c r="L58" s="71" t="str">
        <f t="shared" si="11"/>
        <v/>
      </c>
      <c r="M58" s="75" t="str">
        <f t="shared" si="12"/>
        <v/>
      </c>
      <c r="N58" s="71" t="str">
        <f t="shared" si="13"/>
        <v/>
      </c>
      <c r="O58" s="66" t="str">
        <f t="shared" si="14"/>
        <v/>
      </c>
      <c r="P58" s="4"/>
      <c r="Q58" s="74"/>
      <c r="AD58" s="26">
        <v>57</v>
      </c>
      <c r="AE58" s="26"/>
      <c r="AF58" s="26" t="str">
        <f>IF(Kopā!F58=$R$3,Kopā!A58,"")</f>
        <v/>
      </c>
      <c r="AG58" s="26" t="str">
        <f>_xlfn.IFNA(VLOOKUP(AF58,Kopā!$A$4:$G$203,7,),"")</f>
        <v/>
      </c>
      <c r="AH58" s="26" t="str">
        <f t="shared" si="22"/>
        <v/>
      </c>
      <c r="AI58" s="26" t="e" cm="1">
        <f t="array" ref="AI58">IFERROR(SMALL(IF((COUNTIF($AI$3:AI57, $AH$4:$AH$203)=0)*ISNUMBER($AH$4:$AH$203), $AH$4:$AH$203, "A"), 1),INDEX($AH$4:$AH$203, MATCH(SMALL(IF(ISTEXT($AH$4:$AH$203)*(COUNTIF(AI$3:$AI57,$AH$4:$AH$203)=0), COUNTIF($AH$4:$AH$203, "&lt;"&amp;$AH$4:$AH$203), ""),1),IF(ISTEXT($AH$4:$AH$203), COUNTIF($AH$4:$AH$203, "&lt;"&amp;$AH$4:$AH$203), ""), 0)))</f>
        <v>#NUM!</v>
      </c>
      <c r="AJ58" s="26"/>
      <c r="AK58" s="26"/>
      <c r="AL58" s="26" t="str">
        <f t="shared" si="15"/>
        <v/>
      </c>
      <c r="AM58" s="26" t="str">
        <f t="shared" si="16"/>
        <v/>
      </c>
      <c r="AN58" s="26">
        <v>55</v>
      </c>
      <c r="AO58" s="67" t="str">
        <f t="shared" si="17"/>
        <v/>
      </c>
      <c r="AP58" s="26" t="str">
        <f>_xlfn.IFNA(VLOOKUP(AM58,Kopā!$A$4:$Q$203,2,),"")</f>
        <v/>
      </c>
      <c r="AQ58" s="68" t="str">
        <f>_xlfn.IFNA(VLOOKUP(AM58,Kopā!$A$4:$Q$203,3,),"")</f>
        <v/>
      </c>
      <c r="AR58" s="79" t="str">
        <f>_xlfn.IFNA(VLOOKUP(AM58,Kopā!$A$4:$Q$203,8,),"")</f>
        <v/>
      </c>
      <c r="AS58" s="80" t="str">
        <f>_xlfn.IFNA(VLOOKUP(AM58,Kopā!$A$4:$Q$203,9,),"")</f>
        <v/>
      </c>
      <c r="AT58" s="79" t="str">
        <f>_xlfn.IFNA(VLOOKUP(AM58,Kopā!$A$4:$Q$203,10,),"")</f>
        <v/>
      </c>
      <c r="AU58" s="80" t="str">
        <f>_xlfn.IFNA(VLOOKUP(AM58,Kopā!$A$4:$Q$203,11,),"")</f>
        <v/>
      </c>
      <c r="AV58" s="79" t="str">
        <f>_xlfn.IFNA(VLOOKUP(AM58,Kopā!$A$4:$Q$203,12,),"")</f>
        <v/>
      </c>
      <c r="AW58" s="80" t="str">
        <f>_xlfn.IFNA(VLOOKUP(AM58,Kopā!$A$4:$Q$203,13,),"")</f>
        <v/>
      </c>
      <c r="AX58" s="79" t="str">
        <f>_xlfn.IFNA(VLOOKUP(AM58,Kopā!$A$4:$Q$203,14,),"")</f>
        <v/>
      </c>
      <c r="AY58" s="80" t="str">
        <f>_xlfn.IFNA(VLOOKUP(AM58,Kopā!$A$4:$Q$203,15,),"")</f>
        <v/>
      </c>
      <c r="AZ58" s="81" t="str">
        <f>_xlfn.IFNA(VLOOKUP(AM58,Kopā!$A$4:$Q$203,16,),"")</f>
        <v/>
      </c>
      <c r="BA58" s="80" t="str">
        <f>_xlfn.IFNA(VLOOKUP(AM58,Kopā!$A$4:$Q$203,17,),"")</f>
        <v/>
      </c>
      <c r="BB58" s="26" t="str">
        <f t="shared" si="18"/>
        <v/>
      </c>
      <c r="BC58" s="26" t="str">
        <f t="shared" si="19"/>
        <v/>
      </c>
      <c r="BD58" s="69" t="str">
        <f t="shared" si="20"/>
        <v/>
      </c>
      <c r="BE58" s="26" t="e">
        <f>_xlfn.RANK.EQ(BB58,$BB$4:$BB$93,)+COUNTIF($BB$4:BB58,BB58)-1</f>
        <v>#VALUE!</v>
      </c>
    </row>
    <row r="59" spans="1:57" x14ac:dyDescent="0.25">
      <c r="A59" s="26">
        <v>56</v>
      </c>
      <c r="B59" s="37" t="str">
        <f t="shared" si="2"/>
        <v/>
      </c>
      <c r="C59" s="65" t="str">
        <f t="shared" si="0"/>
        <v/>
      </c>
      <c r="D59" s="65" t="str">
        <f t="shared" si="21"/>
        <v/>
      </c>
      <c r="E59" s="70" t="str">
        <f t="shared" si="4"/>
        <v/>
      </c>
      <c r="F59" s="71" t="str">
        <f t="shared" si="5"/>
        <v/>
      </c>
      <c r="G59" s="70" t="str">
        <f t="shared" si="6"/>
        <v/>
      </c>
      <c r="H59" s="71" t="str">
        <f t="shared" si="7"/>
        <v/>
      </c>
      <c r="I59" s="70" t="str">
        <f t="shared" si="8"/>
        <v/>
      </c>
      <c r="J59" s="71" t="str">
        <f t="shared" si="9"/>
        <v/>
      </c>
      <c r="K59" s="70" t="str">
        <f t="shared" si="10"/>
        <v/>
      </c>
      <c r="L59" s="71" t="str">
        <f t="shared" si="11"/>
        <v/>
      </c>
      <c r="M59" s="75" t="str">
        <f t="shared" si="12"/>
        <v/>
      </c>
      <c r="N59" s="71" t="str">
        <f t="shared" si="13"/>
        <v/>
      </c>
      <c r="O59" s="66" t="str">
        <f t="shared" si="14"/>
        <v/>
      </c>
      <c r="P59" s="4"/>
      <c r="Q59" s="74"/>
      <c r="AD59" s="26">
        <v>58</v>
      </c>
      <c r="AE59" s="26"/>
      <c r="AF59" s="26" t="str">
        <f>IF(Kopā!F59=$R$3,Kopā!A59,"")</f>
        <v/>
      </c>
      <c r="AG59" s="26" t="str">
        <f>_xlfn.IFNA(VLOOKUP(AF59,Kopā!$A$4:$G$203,7,),"")</f>
        <v/>
      </c>
      <c r="AH59" s="26" t="str">
        <f t="shared" si="22"/>
        <v/>
      </c>
      <c r="AI59" s="26" t="e" cm="1">
        <f t="array" ref="AI59">IFERROR(SMALL(IF((COUNTIF($AI$3:AI58, $AH$4:$AH$203)=0)*ISNUMBER($AH$4:$AH$203), $AH$4:$AH$203, "A"), 1),INDEX($AH$4:$AH$203, MATCH(SMALL(IF(ISTEXT($AH$4:$AH$203)*(COUNTIF(AI$3:$AI58,$AH$4:$AH$203)=0), COUNTIF($AH$4:$AH$203, "&lt;"&amp;$AH$4:$AH$203), ""),1),IF(ISTEXT($AH$4:$AH$203), COUNTIF($AH$4:$AH$203, "&lt;"&amp;$AH$4:$AH$203), ""), 0)))</f>
        <v>#NUM!</v>
      </c>
      <c r="AJ59" s="26"/>
      <c r="AK59" s="26"/>
      <c r="AL59" s="26" t="str">
        <f t="shared" si="15"/>
        <v/>
      </c>
      <c r="AM59" s="26" t="str">
        <f t="shared" si="16"/>
        <v/>
      </c>
      <c r="AN59" s="26">
        <v>56</v>
      </c>
      <c r="AO59" s="67" t="str">
        <f t="shared" si="17"/>
        <v/>
      </c>
      <c r="AP59" s="26" t="str">
        <f>_xlfn.IFNA(VLOOKUP(AM59,Kopā!$A$4:$Q$203,2,),"")</f>
        <v/>
      </c>
      <c r="AQ59" s="68" t="str">
        <f>_xlfn.IFNA(VLOOKUP(AM59,Kopā!$A$4:$Q$203,3,),"")</f>
        <v/>
      </c>
      <c r="AR59" s="79" t="str">
        <f>_xlfn.IFNA(VLOOKUP(AM59,Kopā!$A$4:$Q$203,8,),"")</f>
        <v/>
      </c>
      <c r="AS59" s="80" t="str">
        <f>_xlfn.IFNA(VLOOKUP(AM59,Kopā!$A$4:$Q$203,9,),"")</f>
        <v/>
      </c>
      <c r="AT59" s="79" t="str">
        <f>_xlfn.IFNA(VLOOKUP(AM59,Kopā!$A$4:$Q$203,10,),"")</f>
        <v/>
      </c>
      <c r="AU59" s="80" t="str">
        <f>_xlfn.IFNA(VLOOKUP(AM59,Kopā!$A$4:$Q$203,11,),"")</f>
        <v/>
      </c>
      <c r="AV59" s="79" t="str">
        <f>_xlfn.IFNA(VLOOKUP(AM59,Kopā!$A$4:$Q$203,12,),"")</f>
        <v/>
      </c>
      <c r="AW59" s="80" t="str">
        <f>_xlfn.IFNA(VLOOKUP(AM59,Kopā!$A$4:$Q$203,13,),"")</f>
        <v/>
      </c>
      <c r="AX59" s="79" t="str">
        <f>_xlfn.IFNA(VLOOKUP(AM59,Kopā!$A$4:$Q$203,14,),"")</f>
        <v/>
      </c>
      <c r="AY59" s="80" t="str">
        <f>_xlfn.IFNA(VLOOKUP(AM59,Kopā!$A$4:$Q$203,15,),"")</f>
        <v/>
      </c>
      <c r="AZ59" s="81" t="str">
        <f>_xlfn.IFNA(VLOOKUP(AM59,Kopā!$A$4:$Q$203,16,),"")</f>
        <v/>
      </c>
      <c r="BA59" s="80" t="str">
        <f>_xlfn.IFNA(VLOOKUP(AM59,Kopā!$A$4:$Q$203,17,),"")</f>
        <v/>
      </c>
      <c r="BB59" s="26" t="str">
        <f t="shared" si="18"/>
        <v/>
      </c>
      <c r="BC59" s="26" t="str">
        <f t="shared" si="19"/>
        <v/>
      </c>
      <c r="BD59" s="69" t="str">
        <f t="shared" si="20"/>
        <v/>
      </c>
      <c r="BE59" s="26" t="e">
        <f>_xlfn.RANK.EQ(BB59,$BB$4:$BB$93,)+COUNTIF($BB$4:BB59,BB59)-1</f>
        <v>#VALUE!</v>
      </c>
    </row>
    <row r="60" spans="1:57" x14ac:dyDescent="0.25">
      <c r="A60" s="26">
        <v>57</v>
      </c>
      <c r="B60" s="37" t="str">
        <f t="shared" si="2"/>
        <v/>
      </c>
      <c r="C60" s="65" t="str">
        <f t="shared" si="0"/>
        <v/>
      </c>
      <c r="D60" s="65" t="str">
        <f t="shared" si="21"/>
        <v/>
      </c>
      <c r="E60" s="70" t="str">
        <f t="shared" si="4"/>
        <v/>
      </c>
      <c r="F60" s="71" t="str">
        <f t="shared" si="5"/>
        <v/>
      </c>
      <c r="G60" s="70" t="str">
        <f t="shared" si="6"/>
        <v/>
      </c>
      <c r="H60" s="71" t="str">
        <f t="shared" si="7"/>
        <v/>
      </c>
      <c r="I60" s="70" t="str">
        <f t="shared" si="8"/>
        <v/>
      </c>
      <c r="J60" s="71" t="str">
        <f t="shared" si="9"/>
        <v/>
      </c>
      <c r="K60" s="70" t="str">
        <f t="shared" si="10"/>
        <v/>
      </c>
      <c r="L60" s="71" t="str">
        <f t="shared" si="11"/>
        <v/>
      </c>
      <c r="M60" s="75" t="str">
        <f t="shared" si="12"/>
        <v/>
      </c>
      <c r="N60" s="71" t="str">
        <f t="shared" si="13"/>
        <v/>
      </c>
      <c r="O60" s="66" t="str">
        <f t="shared" si="14"/>
        <v/>
      </c>
      <c r="P60" s="4"/>
      <c r="Q60" s="74"/>
      <c r="AD60" s="26">
        <v>59</v>
      </c>
      <c r="AE60" s="26"/>
      <c r="AF60" s="26" t="str">
        <f>IF(Kopā!F60=$R$3,Kopā!A60,"")</f>
        <v/>
      </c>
      <c r="AG60" s="26" t="str">
        <f>_xlfn.IFNA(VLOOKUP(AF60,Kopā!$A$4:$G$203,7,),"")</f>
        <v/>
      </c>
      <c r="AH60" s="26" t="str">
        <f t="shared" si="22"/>
        <v/>
      </c>
      <c r="AI60" s="26" t="e" cm="1">
        <f t="array" ref="AI60">IFERROR(SMALL(IF((COUNTIF($AI$3:AI59, $AH$4:$AH$203)=0)*ISNUMBER($AH$4:$AH$203), $AH$4:$AH$203, "A"), 1),INDEX($AH$4:$AH$203, MATCH(SMALL(IF(ISTEXT($AH$4:$AH$203)*(COUNTIF(AI$3:$AI59,$AH$4:$AH$203)=0), COUNTIF($AH$4:$AH$203, "&lt;"&amp;$AH$4:$AH$203), ""),1),IF(ISTEXT($AH$4:$AH$203), COUNTIF($AH$4:$AH$203, "&lt;"&amp;$AH$4:$AH$203), ""), 0)))</f>
        <v>#NUM!</v>
      </c>
      <c r="AJ60" s="26"/>
      <c r="AK60" s="26"/>
      <c r="AL60" s="26" t="str">
        <f t="shared" si="15"/>
        <v/>
      </c>
      <c r="AM60" s="26" t="str">
        <f t="shared" si="16"/>
        <v/>
      </c>
      <c r="AN60" s="26">
        <v>57</v>
      </c>
      <c r="AO60" s="67" t="str">
        <f t="shared" si="17"/>
        <v/>
      </c>
      <c r="AP60" s="26" t="str">
        <f>_xlfn.IFNA(VLOOKUP(AM60,Kopā!$A$4:$Q$203,2,),"")</f>
        <v/>
      </c>
      <c r="AQ60" s="68" t="str">
        <f>_xlfn.IFNA(VLOOKUP(AM60,Kopā!$A$4:$Q$203,3,),"")</f>
        <v/>
      </c>
      <c r="AR60" s="79" t="str">
        <f>_xlfn.IFNA(VLOOKUP(AM60,Kopā!$A$4:$Q$203,8,),"")</f>
        <v/>
      </c>
      <c r="AS60" s="80" t="str">
        <f>_xlfn.IFNA(VLOOKUP(AM60,Kopā!$A$4:$Q$203,9,),"")</f>
        <v/>
      </c>
      <c r="AT60" s="79" t="str">
        <f>_xlfn.IFNA(VLOOKUP(AM60,Kopā!$A$4:$Q$203,10,),"")</f>
        <v/>
      </c>
      <c r="AU60" s="80" t="str">
        <f>_xlfn.IFNA(VLOOKUP(AM60,Kopā!$A$4:$Q$203,11,),"")</f>
        <v/>
      </c>
      <c r="AV60" s="79" t="str">
        <f>_xlfn.IFNA(VLOOKUP(AM60,Kopā!$A$4:$Q$203,12,),"")</f>
        <v/>
      </c>
      <c r="AW60" s="80" t="str">
        <f>_xlfn.IFNA(VLOOKUP(AM60,Kopā!$A$4:$Q$203,13,),"")</f>
        <v/>
      </c>
      <c r="AX60" s="79" t="str">
        <f>_xlfn.IFNA(VLOOKUP(AM60,Kopā!$A$4:$Q$203,14,),"")</f>
        <v/>
      </c>
      <c r="AY60" s="80" t="str">
        <f>_xlfn.IFNA(VLOOKUP(AM60,Kopā!$A$4:$Q$203,15,),"")</f>
        <v/>
      </c>
      <c r="AZ60" s="81" t="str">
        <f>_xlfn.IFNA(VLOOKUP(AM60,Kopā!$A$4:$Q$203,16,),"")</f>
        <v/>
      </c>
      <c r="BA60" s="80" t="str">
        <f>_xlfn.IFNA(VLOOKUP(AM60,Kopā!$A$4:$Q$203,17,),"")</f>
        <v/>
      </c>
      <c r="BB60" s="26" t="str">
        <f t="shared" si="18"/>
        <v/>
      </c>
      <c r="BC60" s="26" t="str">
        <f t="shared" si="19"/>
        <v/>
      </c>
      <c r="BD60" s="69" t="str">
        <f t="shared" si="20"/>
        <v/>
      </c>
      <c r="BE60" s="26" t="e">
        <f>_xlfn.RANK.EQ(BB60,$BB$4:$BB$93,)+COUNTIF($BB$4:BB60,BB60)-1</f>
        <v>#VALUE!</v>
      </c>
    </row>
    <row r="61" spans="1:57" x14ac:dyDescent="0.25">
      <c r="A61" s="26">
        <v>58</v>
      </c>
      <c r="B61" s="37" t="str">
        <f t="shared" si="2"/>
        <v/>
      </c>
      <c r="C61" s="65" t="str">
        <f t="shared" si="0"/>
        <v/>
      </c>
      <c r="D61" s="65" t="str">
        <f t="shared" si="21"/>
        <v/>
      </c>
      <c r="E61" s="70" t="str">
        <f t="shared" si="4"/>
        <v/>
      </c>
      <c r="F61" s="71" t="str">
        <f t="shared" si="5"/>
        <v/>
      </c>
      <c r="G61" s="70" t="str">
        <f t="shared" si="6"/>
        <v/>
      </c>
      <c r="H61" s="71" t="str">
        <f t="shared" si="7"/>
        <v/>
      </c>
      <c r="I61" s="70" t="str">
        <f t="shared" si="8"/>
        <v/>
      </c>
      <c r="J61" s="71" t="str">
        <f t="shared" si="9"/>
        <v/>
      </c>
      <c r="K61" s="70" t="str">
        <f t="shared" si="10"/>
        <v/>
      </c>
      <c r="L61" s="71" t="str">
        <f t="shared" si="11"/>
        <v/>
      </c>
      <c r="M61" s="75" t="str">
        <f t="shared" si="12"/>
        <v/>
      </c>
      <c r="N61" s="71" t="str">
        <f t="shared" si="13"/>
        <v/>
      </c>
      <c r="O61" s="66" t="str">
        <f t="shared" si="14"/>
        <v/>
      </c>
      <c r="P61" s="4"/>
      <c r="Q61" s="74"/>
      <c r="AD61" s="26">
        <v>60</v>
      </c>
      <c r="AE61" s="26"/>
      <c r="AF61" s="26" t="str">
        <f>IF(Kopā!F61=$R$3,Kopā!A61,"")</f>
        <v/>
      </c>
      <c r="AG61" s="26" t="str">
        <f>_xlfn.IFNA(VLOOKUP(AF61,Kopā!$A$4:$G$203,7,),"")</f>
        <v/>
      </c>
      <c r="AH61" s="26" t="str">
        <f t="shared" si="22"/>
        <v/>
      </c>
      <c r="AI61" s="26" t="e" cm="1">
        <f t="array" ref="AI61">IFERROR(SMALL(IF((COUNTIF($AI$3:AI60, $AH$4:$AH$203)=0)*ISNUMBER($AH$4:$AH$203), $AH$4:$AH$203, "A"), 1),INDEX($AH$4:$AH$203, MATCH(SMALL(IF(ISTEXT($AH$4:$AH$203)*(COUNTIF(AI$3:$AI60,$AH$4:$AH$203)=0), COUNTIF($AH$4:$AH$203, "&lt;"&amp;$AH$4:$AH$203), ""),1),IF(ISTEXT($AH$4:$AH$203), COUNTIF($AH$4:$AH$203, "&lt;"&amp;$AH$4:$AH$203), ""), 0)))</f>
        <v>#NUM!</v>
      </c>
      <c r="AJ61" s="26"/>
      <c r="AK61" s="26"/>
      <c r="AL61" s="26" t="str">
        <f t="shared" si="15"/>
        <v/>
      </c>
      <c r="AM61" s="26" t="str">
        <f t="shared" si="16"/>
        <v/>
      </c>
      <c r="AN61" s="26">
        <v>58</v>
      </c>
      <c r="AO61" s="67" t="str">
        <f t="shared" si="17"/>
        <v/>
      </c>
      <c r="AP61" s="26" t="str">
        <f>_xlfn.IFNA(VLOOKUP(AM61,Kopā!$A$4:$Q$203,2,),"")</f>
        <v/>
      </c>
      <c r="AQ61" s="68" t="str">
        <f>_xlfn.IFNA(VLOOKUP(AM61,Kopā!$A$4:$Q$203,3,),"")</f>
        <v/>
      </c>
      <c r="AR61" s="79" t="str">
        <f>_xlfn.IFNA(VLOOKUP(AM61,Kopā!$A$4:$Q$203,8,),"")</f>
        <v/>
      </c>
      <c r="AS61" s="80" t="str">
        <f>_xlfn.IFNA(VLOOKUP(AM61,Kopā!$A$4:$Q$203,9,),"")</f>
        <v/>
      </c>
      <c r="AT61" s="79" t="str">
        <f>_xlfn.IFNA(VLOOKUP(AM61,Kopā!$A$4:$Q$203,10,),"")</f>
        <v/>
      </c>
      <c r="AU61" s="80" t="str">
        <f>_xlfn.IFNA(VLOOKUP(AM61,Kopā!$A$4:$Q$203,11,),"")</f>
        <v/>
      </c>
      <c r="AV61" s="79" t="str">
        <f>_xlfn.IFNA(VLOOKUP(AM61,Kopā!$A$4:$Q$203,12,),"")</f>
        <v/>
      </c>
      <c r="AW61" s="80" t="str">
        <f>_xlfn.IFNA(VLOOKUP(AM61,Kopā!$A$4:$Q$203,13,),"")</f>
        <v/>
      </c>
      <c r="AX61" s="79" t="str">
        <f>_xlfn.IFNA(VLOOKUP(AM61,Kopā!$A$4:$Q$203,14,),"")</f>
        <v/>
      </c>
      <c r="AY61" s="80" t="str">
        <f>_xlfn.IFNA(VLOOKUP(AM61,Kopā!$A$4:$Q$203,15,),"")</f>
        <v/>
      </c>
      <c r="AZ61" s="81" t="str">
        <f>_xlfn.IFNA(VLOOKUP(AM61,Kopā!$A$4:$Q$203,16,),"")</f>
        <v/>
      </c>
      <c r="BA61" s="80" t="str">
        <f>_xlfn.IFNA(VLOOKUP(AM61,Kopā!$A$4:$Q$203,17,),"")</f>
        <v/>
      </c>
      <c r="BB61" s="26" t="str">
        <f t="shared" si="18"/>
        <v/>
      </c>
      <c r="BC61" s="26" t="str">
        <f t="shared" si="19"/>
        <v/>
      </c>
      <c r="BD61" s="69" t="str">
        <f t="shared" si="20"/>
        <v/>
      </c>
      <c r="BE61" s="26" t="e">
        <f>_xlfn.RANK.EQ(BB61,$BB$4:$BB$93,)+COUNTIF($BB$4:BB61,BB61)-1</f>
        <v>#VALUE!</v>
      </c>
    </row>
    <row r="62" spans="1:57" x14ac:dyDescent="0.25">
      <c r="A62" s="26">
        <v>59</v>
      </c>
      <c r="B62" s="37" t="str">
        <f t="shared" si="2"/>
        <v/>
      </c>
      <c r="C62" s="65" t="str">
        <f t="shared" si="0"/>
        <v/>
      </c>
      <c r="D62" s="65" t="str">
        <f t="shared" si="21"/>
        <v/>
      </c>
      <c r="E62" s="70" t="str">
        <f t="shared" si="4"/>
        <v/>
      </c>
      <c r="F62" s="71" t="str">
        <f t="shared" si="5"/>
        <v/>
      </c>
      <c r="G62" s="70" t="str">
        <f t="shared" si="6"/>
        <v/>
      </c>
      <c r="H62" s="71" t="str">
        <f t="shared" si="7"/>
        <v/>
      </c>
      <c r="I62" s="70" t="str">
        <f t="shared" si="8"/>
        <v/>
      </c>
      <c r="J62" s="71" t="str">
        <f t="shared" si="9"/>
        <v/>
      </c>
      <c r="K62" s="70" t="str">
        <f t="shared" si="10"/>
        <v/>
      </c>
      <c r="L62" s="71" t="str">
        <f t="shared" si="11"/>
        <v/>
      </c>
      <c r="M62" s="75" t="str">
        <f t="shared" si="12"/>
        <v/>
      </c>
      <c r="N62" s="71" t="str">
        <f t="shared" si="13"/>
        <v/>
      </c>
      <c r="O62" s="66" t="str">
        <f t="shared" si="14"/>
        <v/>
      </c>
      <c r="P62" s="4"/>
      <c r="Q62" s="74"/>
      <c r="AD62" s="26">
        <v>61</v>
      </c>
      <c r="AE62" s="26"/>
      <c r="AF62" s="26">
        <f>IF(Kopā!F62=$R$3,Kopā!A62,"")</f>
        <v>59</v>
      </c>
      <c r="AG62" s="26" t="str">
        <f>_xlfn.IFNA(VLOOKUP(AF62,Kopā!$A$4:$G$203,7,),"")</f>
        <v>Hm</v>
      </c>
      <c r="AH62" s="26" t="str">
        <f t="shared" si="22"/>
        <v/>
      </c>
      <c r="AI62" s="26" t="e" cm="1">
        <f t="array" ref="AI62">IFERROR(SMALL(IF((COUNTIF($AI$3:AI61, $AH$4:$AH$203)=0)*ISNUMBER($AH$4:$AH$203), $AH$4:$AH$203, "A"), 1),INDEX($AH$4:$AH$203, MATCH(SMALL(IF(ISTEXT($AH$4:$AH$203)*(COUNTIF(AI$3:$AI61,$AH$4:$AH$203)=0), COUNTIF($AH$4:$AH$203, "&lt;"&amp;$AH$4:$AH$203), ""),1),IF(ISTEXT($AH$4:$AH$203), COUNTIF($AH$4:$AH$203, "&lt;"&amp;$AH$4:$AH$203), ""), 0)))</f>
        <v>#NUM!</v>
      </c>
      <c r="AJ62" s="26"/>
      <c r="AK62" s="26"/>
      <c r="AL62" s="26" t="str">
        <f t="shared" si="15"/>
        <v/>
      </c>
      <c r="AM62" s="26" t="str">
        <f t="shared" si="16"/>
        <v/>
      </c>
      <c r="AN62" s="26">
        <v>59</v>
      </c>
      <c r="AO62" s="67" t="str">
        <f t="shared" si="17"/>
        <v/>
      </c>
      <c r="AP62" s="26" t="str">
        <f>_xlfn.IFNA(VLOOKUP(AM62,Kopā!$A$4:$Q$203,2,),"")</f>
        <v/>
      </c>
      <c r="AQ62" s="68" t="str">
        <f>_xlfn.IFNA(VLOOKUP(AM62,Kopā!$A$4:$Q$203,3,),"")</f>
        <v/>
      </c>
      <c r="AR62" s="79" t="str">
        <f>_xlfn.IFNA(VLOOKUP(AM62,Kopā!$A$4:$Q$203,8,),"")</f>
        <v/>
      </c>
      <c r="AS62" s="80" t="str">
        <f>_xlfn.IFNA(VLOOKUP(AM62,Kopā!$A$4:$Q$203,9,),"")</f>
        <v/>
      </c>
      <c r="AT62" s="79" t="str">
        <f>_xlfn.IFNA(VLOOKUP(AM62,Kopā!$A$4:$Q$203,10,),"")</f>
        <v/>
      </c>
      <c r="AU62" s="80" t="str">
        <f>_xlfn.IFNA(VLOOKUP(AM62,Kopā!$A$4:$Q$203,11,),"")</f>
        <v/>
      </c>
      <c r="AV62" s="79" t="str">
        <f>_xlfn.IFNA(VLOOKUP(AM62,Kopā!$A$4:$Q$203,12,),"")</f>
        <v/>
      </c>
      <c r="AW62" s="80" t="str">
        <f>_xlfn.IFNA(VLOOKUP(AM62,Kopā!$A$4:$Q$203,13,),"")</f>
        <v/>
      </c>
      <c r="AX62" s="79" t="str">
        <f>_xlfn.IFNA(VLOOKUP(AM62,Kopā!$A$4:$Q$203,14,),"")</f>
        <v/>
      </c>
      <c r="AY62" s="80" t="str">
        <f>_xlfn.IFNA(VLOOKUP(AM62,Kopā!$A$4:$Q$203,15,),"")</f>
        <v/>
      </c>
      <c r="AZ62" s="81" t="str">
        <f>_xlfn.IFNA(VLOOKUP(AM62,Kopā!$A$4:$Q$203,16,),"")</f>
        <v/>
      </c>
      <c r="BA62" s="80" t="str">
        <f>_xlfn.IFNA(VLOOKUP(AM62,Kopā!$A$4:$Q$203,17,),"")</f>
        <v/>
      </c>
      <c r="BB62" s="26" t="str">
        <f t="shared" si="18"/>
        <v/>
      </c>
      <c r="BC62" s="26" t="str">
        <f t="shared" si="19"/>
        <v/>
      </c>
      <c r="BD62" s="69" t="str">
        <f t="shared" si="20"/>
        <v/>
      </c>
      <c r="BE62" s="26" t="e">
        <f>_xlfn.RANK.EQ(BB62,$BB$4:$BB$93,)+COUNTIF($BB$4:BB62,BB62)-1</f>
        <v>#VALUE!</v>
      </c>
    </row>
    <row r="63" spans="1:57" x14ac:dyDescent="0.25">
      <c r="A63" s="26">
        <v>60</v>
      </c>
      <c r="B63" s="37" t="str">
        <f t="shared" si="2"/>
        <v/>
      </c>
      <c r="C63" s="65" t="str">
        <f t="shared" si="0"/>
        <v/>
      </c>
      <c r="D63" s="65" t="str">
        <f t="shared" si="21"/>
        <v/>
      </c>
      <c r="E63" s="70" t="str">
        <f t="shared" si="4"/>
        <v/>
      </c>
      <c r="F63" s="71" t="str">
        <f t="shared" si="5"/>
        <v/>
      </c>
      <c r="G63" s="70" t="str">
        <f t="shared" si="6"/>
        <v/>
      </c>
      <c r="H63" s="71" t="str">
        <f t="shared" si="7"/>
        <v/>
      </c>
      <c r="I63" s="70" t="str">
        <f t="shared" si="8"/>
        <v/>
      </c>
      <c r="J63" s="71" t="str">
        <f t="shared" si="9"/>
        <v/>
      </c>
      <c r="K63" s="70" t="str">
        <f t="shared" si="10"/>
        <v/>
      </c>
      <c r="L63" s="71" t="str">
        <f t="shared" si="11"/>
        <v/>
      </c>
      <c r="M63" s="75" t="str">
        <f t="shared" si="12"/>
        <v/>
      </c>
      <c r="N63" s="71" t="str">
        <f t="shared" si="13"/>
        <v/>
      </c>
      <c r="O63" s="66" t="str">
        <f t="shared" si="14"/>
        <v/>
      </c>
      <c r="P63" s="4"/>
      <c r="Q63" s="74"/>
      <c r="AD63" s="26">
        <v>62</v>
      </c>
      <c r="AE63" s="26"/>
      <c r="AF63" s="26" t="str">
        <f>IF(Kopā!F63=$R$3,Kopā!A63,"")</f>
        <v/>
      </c>
      <c r="AG63" s="26" t="str">
        <f>_xlfn.IFNA(VLOOKUP(AF63,Kopā!$A$4:$G$203,7,),"")</f>
        <v/>
      </c>
      <c r="AH63" s="26" t="str">
        <f t="shared" si="22"/>
        <v/>
      </c>
      <c r="AI63" s="26" t="e" cm="1">
        <f t="array" ref="AI63">IFERROR(SMALL(IF((COUNTIF($AI$3:AI62, $AH$4:$AH$203)=0)*ISNUMBER($AH$4:$AH$203), $AH$4:$AH$203, "A"), 1),INDEX($AH$4:$AH$203, MATCH(SMALL(IF(ISTEXT($AH$4:$AH$203)*(COUNTIF(AI$3:$AI62,$AH$4:$AH$203)=0), COUNTIF($AH$4:$AH$203, "&lt;"&amp;$AH$4:$AH$203), ""),1),IF(ISTEXT($AH$4:$AH$203), COUNTIF($AH$4:$AH$203, "&lt;"&amp;$AH$4:$AH$203), ""), 0)))</f>
        <v>#NUM!</v>
      </c>
      <c r="AJ63" s="26"/>
      <c r="AK63" s="26"/>
      <c r="AL63" s="26" t="str">
        <f t="shared" si="15"/>
        <v/>
      </c>
      <c r="AM63" s="26" t="str">
        <f t="shared" si="16"/>
        <v/>
      </c>
      <c r="AN63" s="26">
        <v>60</v>
      </c>
      <c r="AO63" s="67" t="str">
        <f t="shared" si="17"/>
        <v/>
      </c>
      <c r="AP63" s="26" t="str">
        <f>_xlfn.IFNA(VLOOKUP(AM63,Kopā!$A$4:$Q$203,2,),"")</f>
        <v/>
      </c>
      <c r="AQ63" s="68" t="str">
        <f>_xlfn.IFNA(VLOOKUP(AM63,Kopā!$A$4:$Q$203,3,),"")</f>
        <v/>
      </c>
      <c r="AR63" s="79" t="str">
        <f>_xlfn.IFNA(VLOOKUP(AM63,Kopā!$A$4:$Q$203,8,),"")</f>
        <v/>
      </c>
      <c r="AS63" s="80" t="str">
        <f>_xlfn.IFNA(VLOOKUP(AM63,Kopā!$A$4:$Q$203,9,),"")</f>
        <v/>
      </c>
      <c r="AT63" s="79" t="str">
        <f>_xlfn.IFNA(VLOOKUP(AM63,Kopā!$A$4:$Q$203,10,),"")</f>
        <v/>
      </c>
      <c r="AU63" s="80" t="str">
        <f>_xlfn.IFNA(VLOOKUP(AM63,Kopā!$A$4:$Q$203,11,),"")</f>
        <v/>
      </c>
      <c r="AV63" s="79" t="str">
        <f>_xlfn.IFNA(VLOOKUP(AM63,Kopā!$A$4:$Q$203,12,),"")</f>
        <v/>
      </c>
      <c r="AW63" s="80" t="str">
        <f>_xlfn.IFNA(VLOOKUP(AM63,Kopā!$A$4:$Q$203,13,),"")</f>
        <v/>
      </c>
      <c r="AX63" s="79" t="str">
        <f>_xlfn.IFNA(VLOOKUP(AM63,Kopā!$A$4:$Q$203,14,),"")</f>
        <v/>
      </c>
      <c r="AY63" s="80" t="str">
        <f>_xlfn.IFNA(VLOOKUP(AM63,Kopā!$A$4:$Q$203,15,),"")</f>
        <v/>
      </c>
      <c r="AZ63" s="81" t="str">
        <f>_xlfn.IFNA(VLOOKUP(AM63,Kopā!$A$4:$Q$203,16,),"")</f>
        <v/>
      </c>
      <c r="BA63" s="80" t="str">
        <f>_xlfn.IFNA(VLOOKUP(AM63,Kopā!$A$4:$Q$203,17,),"")</f>
        <v/>
      </c>
      <c r="BB63" s="26" t="str">
        <f t="shared" si="18"/>
        <v/>
      </c>
      <c r="BC63" s="26" t="str">
        <f t="shared" si="19"/>
        <v/>
      </c>
      <c r="BD63" s="69" t="str">
        <f t="shared" si="20"/>
        <v/>
      </c>
      <c r="BE63" s="26" t="e">
        <f>_xlfn.RANK.EQ(BB63,$BB$4:$BB$93,)+COUNTIF($BB$4:BB63,BB63)-1</f>
        <v>#VALUE!</v>
      </c>
    </row>
    <row r="64" spans="1:57" x14ac:dyDescent="0.25">
      <c r="A64" s="26">
        <v>61</v>
      </c>
      <c r="B64" s="37" t="str">
        <f t="shared" si="2"/>
        <v/>
      </c>
      <c r="C64" s="65" t="str">
        <f t="shared" si="0"/>
        <v/>
      </c>
      <c r="D64" s="65" t="str">
        <f t="shared" si="21"/>
        <v/>
      </c>
      <c r="E64" s="70" t="str">
        <f t="shared" si="4"/>
        <v/>
      </c>
      <c r="F64" s="71" t="str">
        <f t="shared" si="5"/>
        <v/>
      </c>
      <c r="G64" s="70" t="str">
        <f t="shared" si="6"/>
        <v/>
      </c>
      <c r="H64" s="71" t="str">
        <f t="shared" si="7"/>
        <v/>
      </c>
      <c r="I64" s="70" t="str">
        <f t="shared" si="8"/>
        <v/>
      </c>
      <c r="J64" s="71" t="str">
        <f t="shared" si="9"/>
        <v/>
      </c>
      <c r="K64" s="70" t="str">
        <f t="shared" si="10"/>
        <v/>
      </c>
      <c r="L64" s="71" t="str">
        <f t="shared" si="11"/>
        <v/>
      </c>
      <c r="M64" s="75" t="str">
        <f t="shared" si="12"/>
        <v/>
      </c>
      <c r="N64" s="71" t="str">
        <f t="shared" si="13"/>
        <v/>
      </c>
      <c r="O64" s="66" t="str">
        <f t="shared" si="14"/>
        <v/>
      </c>
      <c r="P64" s="4"/>
      <c r="Q64" s="74"/>
      <c r="AD64" s="26">
        <v>63</v>
      </c>
      <c r="AE64" s="26"/>
      <c r="AF64" s="26">
        <f>IF(Kopā!F64=$R$3,Kopā!A64,"")</f>
        <v>61</v>
      </c>
      <c r="AG64" s="26" t="str">
        <f>_xlfn.IFNA(VLOOKUP(AF64,Kopā!$A$4:$G$203,7,),"")</f>
        <v>E</v>
      </c>
      <c r="AH64" s="26" t="str">
        <f t="shared" si="22"/>
        <v/>
      </c>
      <c r="AI64" s="26" t="e" cm="1">
        <f t="array" ref="AI64">IFERROR(SMALL(IF((COUNTIF($AI$3:AI63, $AH$4:$AH$203)=0)*ISNUMBER($AH$4:$AH$203), $AH$4:$AH$203, "A"), 1),INDEX($AH$4:$AH$203, MATCH(SMALL(IF(ISTEXT($AH$4:$AH$203)*(COUNTIF(AI$3:$AI63,$AH$4:$AH$203)=0), COUNTIF($AH$4:$AH$203, "&lt;"&amp;$AH$4:$AH$203), ""),1),IF(ISTEXT($AH$4:$AH$203), COUNTIF($AH$4:$AH$203, "&lt;"&amp;$AH$4:$AH$203), ""), 0)))</f>
        <v>#NUM!</v>
      </c>
      <c r="AJ64" s="26"/>
      <c r="AK64" s="26"/>
      <c r="AL64" s="26" t="str">
        <f t="shared" si="15"/>
        <v/>
      </c>
      <c r="AM64" s="26" t="str">
        <f t="shared" si="16"/>
        <v/>
      </c>
      <c r="AN64" s="26">
        <v>61</v>
      </c>
      <c r="AO64" s="67" t="str">
        <f t="shared" si="17"/>
        <v/>
      </c>
      <c r="AP64" s="26" t="str">
        <f>_xlfn.IFNA(VLOOKUP(AM64,Kopā!$A$4:$Q$203,2,),"")</f>
        <v/>
      </c>
      <c r="AQ64" s="68" t="str">
        <f>_xlfn.IFNA(VLOOKUP(AM64,Kopā!$A$4:$Q$203,3,),"")</f>
        <v/>
      </c>
      <c r="AR64" s="79" t="str">
        <f>_xlfn.IFNA(VLOOKUP(AM64,Kopā!$A$4:$Q$203,8,),"")</f>
        <v/>
      </c>
      <c r="AS64" s="80" t="str">
        <f>_xlfn.IFNA(VLOOKUP(AM64,Kopā!$A$4:$Q$203,9,),"")</f>
        <v/>
      </c>
      <c r="AT64" s="79" t="str">
        <f>_xlfn.IFNA(VLOOKUP(AM64,Kopā!$A$4:$Q$203,10,),"")</f>
        <v/>
      </c>
      <c r="AU64" s="80" t="str">
        <f>_xlfn.IFNA(VLOOKUP(AM64,Kopā!$A$4:$Q$203,11,),"")</f>
        <v/>
      </c>
      <c r="AV64" s="79" t="str">
        <f>_xlfn.IFNA(VLOOKUP(AM64,Kopā!$A$4:$Q$203,12,),"")</f>
        <v/>
      </c>
      <c r="AW64" s="80" t="str">
        <f>_xlfn.IFNA(VLOOKUP(AM64,Kopā!$A$4:$Q$203,13,),"")</f>
        <v/>
      </c>
      <c r="AX64" s="79" t="str">
        <f>_xlfn.IFNA(VLOOKUP(AM64,Kopā!$A$4:$Q$203,14,),"")</f>
        <v/>
      </c>
      <c r="AY64" s="80" t="str">
        <f>_xlfn.IFNA(VLOOKUP(AM64,Kopā!$A$4:$Q$203,15,),"")</f>
        <v/>
      </c>
      <c r="AZ64" s="81" t="str">
        <f>_xlfn.IFNA(VLOOKUP(AM64,Kopā!$A$4:$Q$203,16,),"")</f>
        <v/>
      </c>
      <c r="BA64" s="80" t="str">
        <f>_xlfn.IFNA(VLOOKUP(AM64,Kopā!$A$4:$Q$203,17,),"")</f>
        <v/>
      </c>
      <c r="BB64" s="26" t="str">
        <f t="shared" si="18"/>
        <v/>
      </c>
      <c r="BC64" s="26" t="str">
        <f t="shared" si="19"/>
        <v/>
      </c>
      <c r="BD64" s="69" t="str">
        <f t="shared" si="20"/>
        <v/>
      </c>
      <c r="BE64" s="26" t="e">
        <f>_xlfn.RANK.EQ(BB64,$BB$4:$BB$93,)+COUNTIF($BB$4:BB64,BB64)-1</f>
        <v>#VALUE!</v>
      </c>
    </row>
    <row r="65" spans="1:57" x14ac:dyDescent="0.25">
      <c r="A65" s="26">
        <v>62</v>
      </c>
      <c r="B65" s="37" t="str">
        <f t="shared" si="2"/>
        <v/>
      </c>
      <c r="C65" s="65" t="str">
        <f t="shared" si="0"/>
        <v/>
      </c>
      <c r="D65" s="65" t="str">
        <f t="shared" si="21"/>
        <v/>
      </c>
      <c r="E65" s="70" t="str">
        <f t="shared" si="4"/>
        <v/>
      </c>
      <c r="F65" s="71" t="str">
        <f t="shared" si="5"/>
        <v/>
      </c>
      <c r="G65" s="70" t="str">
        <f t="shared" si="6"/>
        <v/>
      </c>
      <c r="H65" s="71" t="str">
        <f t="shared" si="7"/>
        <v/>
      </c>
      <c r="I65" s="70" t="str">
        <f t="shared" si="8"/>
        <v/>
      </c>
      <c r="J65" s="71" t="str">
        <f t="shared" si="9"/>
        <v/>
      </c>
      <c r="K65" s="70" t="str">
        <f t="shared" si="10"/>
        <v/>
      </c>
      <c r="L65" s="71" t="str">
        <f t="shared" si="11"/>
        <v/>
      </c>
      <c r="M65" s="75" t="str">
        <f t="shared" si="12"/>
        <v/>
      </c>
      <c r="N65" s="71" t="str">
        <f t="shared" si="13"/>
        <v/>
      </c>
      <c r="O65" s="66" t="str">
        <f t="shared" si="14"/>
        <v/>
      </c>
      <c r="P65" s="4"/>
      <c r="Q65" s="74"/>
      <c r="AD65" s="26">
        <v>64</v>
      </c>
      <c r="AE65" s="26"/>
      <c r="AF65" s="26" t="str">
        <f>IF(Kopā!F65=$R$3,Kopā!A65,"")</f>
        <v/>
      </c>
      <c r="AG65" s="26" t="str">
        <f>_xlfn.IFNA(VLOOKUP(AF65,Kopā!$A$4:$G$203,7,),"")</f>
        <v/>
      </c>
      <c r="AH65" s="26" t="str">
        <f t="shared" si="22"/>
        <v/>
      </c>
      <c r="AI65" s="26" t="e" cm="1">
        <f t="array" ref="AI65">IFERROR(SMALL(IF((COUNTIF($AI$3:AI64, $AH$4:$AH$203)=0)*ISNUMBER($AH$4:$AH$203), $AH$4:$AH$203, "A"), 1),INDEX($AH$4:$AH$203, MATCH(SMALL(IF(ISTEXT($AH$4:$AH$203)*(COUNTIF(AI$3:$AI64,$AH$4:$AH$203)=0), COUNTIF($AH$4:$AH$203, "&lt;"&amp;$AH$4:$AH$203), ""),1),IF(ISTEXT($AH$4:$AH$203), COUNTIF($AH$4:$AH$203, "&lt;"&amp;$AH$4:$AH$203), ""), 0)))</f>
        <v>#NUM!</v>
      </c>
      <c r="AJ65" s="26"/>
      <c r="AK65" s="26"/>
      <c r="AL65" s="26" t="str">
        <f t="shared" si="15"/>
        <v/>
      </c>
      <c r="AM65" s="26" t="str">
        <f t="shared" si="16"/>
        <v/>
      </c>
      <c r="AN65" s="26">
        <v>62</v>
      </c>
      <c r="AO65" s="67" t="str">
        <f t="shared" si="17"/>
        <v/>
      </c>
      <c r="AP65" s="26" t="str">
        <f>_xlfn.IFNA(VLOOKUP(AM65,Kopā!$A$4:$Q$203,2,),"")</f>
        <v/>
      </c>
      <c r="AQ65" s="68" t="str">
        <f>_xlfn.IFNA(VLOOKUP(AM65,Kopā!$A$4:$Q$203,3,),"")</f>
        <v/>
      </c>
      <c r="AR65" s="79" t="str">
        <f>_xlfn.IFNA(VLOOKUP(AM65,Kopā!$A$4:$Q$203,8,),"")</f>
        <v/>
      </c>
      <c r="AS65" s="80" t="str">
        <f>_xlfn.IFNA(VLOOKUP(AM65,Kopā!$A$4:$Q$203,9,),"")</f>
        <v/>
      </c>
      <c r="AT65" s="79" t="str">
        <f>_xlfn.IFNA(VLOOKUP(AM65,Kopā!$A$4:$Q$203,10,),"")</f>
        <v/>
      </c>
      <c r="AU65" s="80" t="str">
        <f>_xlfn.IFNA(VLOOKUP(AM65,Kopā!$A$4:$Q$203,11,),"")</f>
        <v/>
      </c>
      <c r="AV65" s="79" t="str">
        <f>_xlfn.IFNA(VLOOKUP(AM65,Kopā!$A$4:$Q$203,12,),"")</f>
        <v/>
      </c>
      <c r="AW65" s="80" t="str">
        <f>_xlfn.IFNA(VLOOKUP(AM65,Kopā!$A$4:$Q$203,13,),"")</f>
        <v/>
      </c>
      <c r="AX65" s="79" t="str">
        <f>_xlfn.IFNA(VLOOKUP(AM65,Kopā!$A$4:$Q$203,14,),"")</f>
        <v/>
      </c>
      <c r="AY65" s="80" t="str">
        <f>_xlfn.IFNA(VLOOKUP(AM65,Kopā!$A$4:$Q$203,15,),"")</f>
        <v/>
      </c>
      <c r="AZ65" s="81" t="str">
        <f>_xlfn.IFNA(VLOOKUP(AM65,Kopā!$A$4:$Q$203,16,),"")</f>
        <v/>
      </c>
      <c r="BA65" s="80" t="str">
        <f>_xlfn.IFNA(VLOOKUP(AM65,Kopā!$A$4:$Q$203,17,),"")</f>
        <v/>
      </c>
      <c r="BB65" s="26" t="str">
        <f t="shared" si="18"/>
        <v/>
      </c>
      <c r="BC65" s="26" t="str">
        <f t="shared" si="19"/>
        <v/>
      </c>
      <c r="BD65" s="69" t="str">
        <f t="shared" si="20"/>
        <v/>
      </c>
      <c r="BE65" s="26" t="e">
        <f>_xlfn.RANK.EQ(BB65,$BB$4:$BB$93,)+COUNTIF($BB$4:BB65,BB65)-1</f>
        <v>#VALUE!</v>
      </c>
    </row>
    <row r="66" spans="1:57" x14ac:dyDescent="0.25">
      <c r="A66" s="26">
        <v>63</v>
      </c>
      <c r="B66" s="37" t="str">
        <f t="shared" si="2"/>
        <v/>
      </c>
      <c r="C66" s="65" t="str">
        <f t="shared" si="0"/>
        <v/>
      </c>
      <c r="D66" s="65" t="str">
        <f t="shared" si="21"/>
        <v/>
      </c>
      <c r="E66" s="70" t="str">
        <f t="shared" si="4"/>
        <v/>
      </c>
      <c r="F66" s="71" t="str">
        <f t="shared" si="5"/>
        <v/>
      </c>
      <c r="G66" s="70" t="str">
        <f t="shared" si="6"/>
        <v/>
      </c>
      <c r="H66" s="71" t="str">
        <f t="shared" si="7"/>
        <v/>
      </c>
      <c r="I66" s="70" t="str">
        <f t="shared" si="8"/>
        <v/>
      </c>
      <c r="J66" s="71" t="str">
        <f t="shared" si="9"/>
        <v/>
      </c>
      <c r="K66" s="70" t="str">
        <f t="shared" si="10"/>
        <v/>
      </c>
      <c r="L66" s="71" t="str">
        <f t="shared" si="11"/>
        <v/>
      </c>
      <c r="M66" s="75" t="str">
        <f t="shared" si="12"/>
        <v/>
      </c>
      <c r="N66" s="71" t="str">
        <f t="shared" si="13"/>
        <v/>
      </c>
      <c r="O66" s="66" t="str">
        <f t="shared" si="14"/>
        <v/>
      </c>
      <c r="P66" s="4"/>
      <c r="Q66" s="74"/>
      <c r="AD66" s="26">
        <v>65</v>
      </c>
      <c r="AE66" s="26"/>
      <c r="AF66" s="26" t="str">
        <f>IF(Kopā!F66=$R$3,Kopā!A66,"")</f>
        <v/>
      </c>
      <c r="AG66" s="26" t="str">
        <f>_xlfn.IFNA(VLOOKUP(AF66,Kopā!$A$4:$G$203,7,),"")</f>
        <v/>
      </c>
      <c r="AH66" s="26" t="str">
        <f t="shared" si="22"/>
        <v/>
      </c>
      <c r="AI66" s="26" t="e" cm="1">
        <f t="array" ref="AI66">IFERROR(SMALL(IF((COUNTIF($AI$3:AI65, $AH$4:$AH$203)=0)*ISNUMBER($AH$4:$AH$203), $AH$4:$AH$203, "A"), 1),INDEX($AH$4:$AH$203, MATCH(SMALL(IF(ISTEXT($AH$4:$AH$203)*(COUNTIF(AI$3:$AI65,$AH$4:$AH$203)=0), COUNTIF($AH$4:$AH$203, "&lt;"&amp;$AH$4:$AH$203), ""),1),IF(ISTEXT($AH$4:$AH$203), COUNTIF($AH$4:$AH$203, "&lt;"&amp;$AH$4:$AH$203), ""), 0)))</f>
        <v>#NUM!</v>
      </c>
      <c r="AJ66" s="26"/>
      <c r="AK66" s="26"/>
      <c r="AL66" s="26" t="str">
        <f t="shared" si="15"/>
        <v/>
      </c>
      <c r="AM66" s="26" t="str">
        <f t="shared" si="16"/>
        <v/>
      </c>
      <c r="AN66" s="26">
        <v>63</v>
      </c>
      <c r="AO66" s="67" t="str">
        <f t="shared" si="17"/>
        <v/>
      </c>
      <c r="AP66" s="26" t="str">
        <f>_xlfn.IFNA(VLOOKUP(AM66,Kopā!$A$4:$Q$203,2,),"")</f>
        <v/>
      </c>
      <c r="AQ66" s="68" t="str">
        <f>_xlfn.IFNA(VLOOKUP(AM66,Kopā!$A$4:$Q$203,3,),"")</f>
        <v/>
      </c>
      <c r="AR66" s="79" t="str">
        <f>_xlfn.IFNA(VLOOKUP(AM66,Kopā!$A$4:$Q$203,8,),"")</f>
        <v/>
      </c>
      <c r="AS66" s="80" t="str">
        <f>_xlfn.IFNA(VLOOKUP(AM66,Kopā!$A$4:$Q$203,9,),"")</f>
        <v/>
      </c>
      <c r="AT66" s="79" t="str">
        <f>_xlfn.IFNA(VLOOKUP(AM66,Kopā!$A$4:$Q$203,10,),"")</f>
        <v/>
      </c>
      <c r="AU66" s="80" t="str">
        <f>_xlfn.IFNA(VLOOKUP(AM66,Kopā!$A$4:$Q$203,11,),"")</f>
        <v/>
      </c>
      <c r="AV66" s="79" t="str">
        <f>_xlfn.IFNA(VLOOKUP(AM66,Kopā!$A$4:$Q$203,12,),"")</f>
        <v/>
      </c>
      <c r="AW66" s="80" t="str">
        <f>_xlfn.IFNA(VLOOKUP(AM66,Kopā!$A$4:$Q$203,13,),"")</f>
        <v/>
      </c>
      <c r="AX66" s="79" t="str">
        <f>_xlfn.IFNA(VLOOKUP(AM66,Kopā!$A$4:$Q$203,14,),"")</f>
        <v/>
      </c>
      <c r="AY66" s="80" t="str">
        <f>_xlfn.IFNA(VLOOKUP(AM66,Kopā!$A$4:$Q$203,15,),"")</f>
        <v/>
      </c>
      <c r="AZ66" s="81" t="str">
        <f>_xlfn.IFNA(VLOOKUP(AM66,Kopā!$A$4:$Q$203,16,),"")</f>
        <v/>
      </c>
      <c r="BA66" s="80" t="str">
        <f>_xlfn.IFNA(VLOOKUP(AM66,Kopā!$A$4:$Q$203,17,),"")</f>
        <v/>
      </c>
      <c r="BB66" s="26" t="str">
        <f t="shared" si="18"/>
        <v/>
      </c>
      <c r="BC66" s="26" t="str">
        <f t="shared" si="19"/>
        <v/>
      </c>
      <c r="BD66" s="69" t="str">
        <f t="shared" si="20"/>
        <v/>
      </c>
      <c r="BE66" s="26" t="e">
        <f>_xlfn.RANK.EQ(BB66,$BB$4:$BB$93,)+COUNTIF($BB$4:BB66,BB66)-1</f>
        <v>#VALUE!</v>
      </c>
    </row>
    <row r="67" spans="1:57" x14ac:dyDescent="0.25">
      <c r="A67" s="26">
        <v>64</v>
      </c>
      <c r="B67" s="37" t="str">
        <f t="shared" si="2"/>
        <v/>
      </c>
      <c r="C67" s="65" t="str">
        <f t="shared" si="0"/>
        <v/>
      </c>
      <c r="D67" s="65" t="str">
        <f t="shared" si="21"/>
        <v/>
      </c>
      <c r="E67" s="70" t="str">
        <f t="shared" si="4"/>
        <v/>
      </c>
      <c r="F67" s="71" t="str">
        <f t="shared" si="5"/>
        <v/>
      </c>
      <c r="G67" s="70" t="str">
        <f t="shared" si="6"/>
        <v/>
      </c>
      <c r="H67" s="71" t="str">
        <f t="shared" si="7"/>
        <v/>
      </c>
      <c r="I67" s="70" t="str">
        <f t="shared" si="8"/>
        <v/>
      </c>
      <c r="J67" s="71" t="str">
        <f t="shared" si="9"/>
        <v/>
      </c>
      <c r="K67" s="70" t="str">
        <f t="shared" si="10"/>
        <v/>
      </c>
      <c r="L67" s="71" t="str">
        <f t="shared" si="11"/>
        <v/>
      </c>
      <c r="M67" s="75" t="str">
        <f t="shared" si="12"/>
        <v/>
      </c>
      <c r="N67" s="71" t="str">
        <f t="shared" si="13"/>
        <v/>
      </c>
      <c r="O67" s="66" t="str">
        <f t="shared" si="14"/>
        <v/>
      </c>
      <c r="P67" s="4"/>
      <c r="Q67" s="74"/>
      <c r="AD67" s="26">
        <v>66</v>
      </c>
      <c r="AE67" s="26"/>
      <c r="AF67" s="26">
        <f>IF(Kopā!F67=$R$3,Kopā!A67,"")</f>
        <v>64</v>
      </c>
      <c r="AG67" s="26" t="str">
        <f>_xlfn.IFNA(VLOOKUP(AF67,Kopā!$A$4:$G$203,7,),"")</f>
        <v>D</v>
      </c>
      <c r="AH67" s="26" t="str">
        <f t="shared" si="22"/>
        <v/>
      </c>
      <c r="AI67" s="26" t="e" cm="1">
        <f t="array" ref="AI67">IFERROR(SMALL(IF((COUNTIF($AI$3:AI66, $AH$4:$AH$203)=0)*ISNUMBER($AH$4:$AH$203), $AH$4:$AH$203, "A"), 1),INDEX($AH$4:$AH$203, MATCH(SMALL(IF(ISTEXT($AH$4:$AH$203)*(COUNTIF(AI$3:$AI66,$AH$4:$AH$203)=0), COUNTIF($AH$4:$AH$203, "&lt;"&amp;$AH$4:$AH$203), ""),1),IF(ISTEXT($AH$4:$AH$203), COUNTIF($AH$4:$AH$203, "&lt;"&amp;$AH$4:$AH$203), ""), 0)))</f>
        <v>#NUM!</v>
      </c>
      <c r="AJ67" s="26"/>
      <c r="AK67" s="26"/>
      <c r="AL67" s="26" t="str">
        <f t="shared" si="15"/>
        <v/>
      </c>
      <c r="AM67" s="26" t="str">
        <f t="shared" si="16"/>
        <v/>
      </c>
      <c r="AN67" s="26">
        <v>64</v>
      </c>
      <c r="AO67" s="67" t="str">
        <f t="shared" si="17"/>
        <v/>
      </c>
      <c r="AP67" s="26" t="str">
        <f>_xlfn.IFNA(VLOOKUP(AM67,Kopā!$A$4:$Q$203,2,),"")</f>
        <v/>
      </c>
      <c r="AQ67" s="68" t="str">
        <f>_xlfn.IFNA(VLOOKUP(AM67,Kopā!$A$4:$Q$203,3,),"")</f>
        <v/>
      </c>
      <c r="AR67" s="79" t="str">
        <f>_xlfn.IFNA(VLOOKUP(AM67,Kopā!$A$4:$Q$203,8,),"")</f>
        <v/>
      </c>
      <c r="AS67" s="80" t="str">
        <f>_xlfn.IFNA(VLOOKUP(AM67,Kopā!$A$4:$Q$203,9,),"")</f>
        <v/>
      </c>
      <c r="AT67" s="79" t="str">
        <f>_xlfn.IFNA(VLOOKUP(AM67,Kopā!$A$4:$Q$203,10,),"")</f>
        <v/>
      </c>
      <c r="AU67" s="80" t="str">
        <f>_xlfn.IFNA(VLOOKUP(AM67,Kopā!$A$4:$Q$203,11,),"")</f>
        <v/>
      </c>
      <c r="AV67" s="79" t="str">
        <f>_xlfn.IFNA(VLOOKUP(AM67,Kopā!$A$4:$Q$203,12,),"")</f>
        <v/>
      </c>
      <c r="AW67" s="80" t="str">
        <f>_xlfn.IFNA(VLOOKUP(AM67,Kopā!$A$4:$Q$203,13,),"")</f>
        <v/>
      </c>
      <c r="AX67" s="79" t="str">
        <f>_xlfn.IFNA(VLOOKUP(AM67,Kopā!$A$4:$Q$203,14,),"")</f>
        <v/>
      </c>
      <c r="AY67" s="80" t="str">
        <f>_xlfn.IFNA(VLOOKUP(AM67,Kopā!$A$4:$Q$203,15,),"")</f>
        <v/>
      </c>
      <c r="AZ67" s="81" t="str">
        <f>_xlfn.IFNA(VLOOKUP(AM67,Kopā!$A$4:$Q$203,16,),"")</f>
        <v/>
      </c>
      <c r="BA67" s="80" t="str">
        <f>_xlfn.IFNA(VLOOKUP(AM67,Kopā!$A$4:$Q$203,17,),"")</f>
        <v/>
      </c>
      <c r="BB67" s="26" t="str">
        <f t="shared" si="18"/>
        <v/>
      </c>
      <c r="BC67" s="26" t="str">
        <f t="shared" si="19"/>
        <v/>
      </c>
      <c r="BD67" s="69" t="str">
        <f t="shared" si="20"/>
        <v/>
      </c>
      <c r="BE67" s="26" t="e">
        <f>_xlfn.RANK.EQ(BB67,$BB$4:$BB$93,)+COUNTIF($BB$4:BB67,BB67)-1</f>
        <v>#VALUE!</v>
      </c>
    </row>
    <row r="68" spans="1:57" x14ac:dyDescent="0.25">
      <c r="A68" s="26">
        <v>65</v>
      </c>
      <c r="B68" s="37" t="str">
        <f t="shared" si="2"/>
        <v/>
      </c>
      <c r="C68" s="65" t="str">
        <f t="shared" ref="C68:C93" si="23">_xlfn.IFNA(VLOOKUP(O68,$AL$4:$BA$93,5,0),"")</f>
        <v/>
      </c>
      <c r="D68" s="65" t="str">
        <f t="shared" si="21"/>
        <v/>
      </c>
      <c r="E68" s="70" t="str">
        <f t="shared" si="4"/>
        <v/>
      </c>
      <c r="F68" s="71" t="str">
        <f t="shared" si="5"/>
        <v/>
      </c>
      <c r="G68" s="70" t="str">
        <f t="shared" si="6"/>
        <v/>
      </c>
      <c r="H68" s="71" t="str">
        <f t="shared" si="7"/>
        <v/>
      </c>
      <c r="I68" s="70" t="str">
        <f t="shared" si="8"/>
        <v/>
      </c>
      <c r="J68" s="71" t="str">
        <f t="shared" si="9"/>
        <v/>
      </c>
      <c r="K68" s="70" t="str">
        <f t="shared" si="10"/>
        <v/>
      </c>
      <c r="L68" s="71" t="str">
        <f t="shared" si="11"/>
        <v/>
      </c>
      <c r="M68" s="75" t="str">
        <f t="shared" si="12"/>
        <v/>
      </c>
      <c r="N68" s="71" t="str">
        <f t="shared" si="13"/>
        <v/>
      </c>
      <c r="O68" s="66" t="str">
        <f t="shared" si="14"/>
        <v/>
      </c>
      <c r="P68" s="4"/>
      <c r="Q68" s="74"/>
      <c r="AD68" s="26">
        <v>67</v>
      </c>
      <c r="AE68" s="26"/>
      <c r="AF68" s="26">
        <f>IF(Kopā!F68=$R$3,Kopā!A68,"")</f>
        <v>65</v>
      </c>
      <c r="AG68" s="26" t="str">
        <f>_xlfn.IFNA(VLOOKUP(AF68,Kopā!$A$4:$G$203,7,),"")</f>
        <v>Hm</v>
      </c>
      <c r="AH68" s="26" t="str">
        <f t="shared" ref="AH68:AH99" si="24">IF(AG68=$S$3,AF68,"")</f>
        <v/>
      </c>
      <c r="AI68" s="26" t="e" cm="1">
        <f t="array" ref="AI68">IFERROR(SMALL(IF((COUNTIF($AI$3:AI67, $AH$4:$AH$203)=0)*ISNUMBER($AH$4:$AH$203), $AH$4:$AH$203, "A"), 1),INDEX($AH$4:$AH$203, MATCH(SMALL(IF(ISTEXT($AH$4:$AH$203)*(COUNTIF(AI$3:$AI67,$AH$4:$AH$203)=0), COUNTIF($AH$4:$AH$203, "&lt;"&amp;$AH$4:$AH$203), ""),1),IF(ISTEXT($AH$4:$AH$203), COUNTIF($AH$4:$AH$203, "&lt;"&amp;$AH$4:$AH$203), ""), 0)))</f>
        <v>#NUM!</v>
      </c>
      <c r="AJ68" s="26"/>
      <c r="AK68" s="26"/>
      <c r="AL68" s="26" t="str">
        <f t="shared" si="15"/>
        <v/>
      </c>
      <c r="AM68" s="26" t="str">
        <f t="shared" si="16"/>
        <v/>
      </c>
      <c r="AN68" s="26">
        <v>65</v>
      </c>
      <c r="AO68" s="67" t="str">
        <f t="shared" si="17"/>
        <v/>
      </c>
      <c r="AP68" s="26" t="str">
        <f>_xlfn.IFNA(VLOOKUP(AM68,Kopā!$A$4:$Q$203,2,),"")</f>
        <v/>
      </c>
      <c r="AQ68" s="68" t="str">
        <f>_xlfn.IFNA(VLOOKUP(AM68,Kopā!$A$4:$Q$203,3,),"")</f>
        <v/>
      </c>
      <c r="AR68" s="79" t="str">
        <f>_xlfn.IFNA(VLOOKUP(AM68,Kopā!$A$4:$Q$203,8,),"")</f>
        <v/>
      </c>
      <c r="AS68" s="80" t="str">
        <f>_xlfn.IFNA(VLOOKUP(AM68,Kopā!$A$4:$Q$203,9,),"")</f>
        <v/>
      </c>
      <c r="AT68" s="79" t="str">
        <f>_xlfn.IFNA(VLOOKUP(AM68,Kopā!$A$4:$Q$203,10,),"")</f>
        <v/>
      </c>
      <c r="AU68" s="80" t="str">
        <f>_xlfn.IFNA(VLOOKUP(AM68,Kopā!$A$4:$Q$203,11,),"")</f>
        <v/>
      </c>
      <c r="AV68" s="79" t="str">
        <f>_xlfn.IFNA(VLOOKUP(AM68,Kopā!$A$4:$Q$203,12,),"")</f>
        <v/>
      </c>
      <c r="AW68" s="80" t="str">
        <f>_xlfn.IFNA(VLOOKUP(AM68,Kopā!$A$4:$Q$203,13,),"")</f>
        <v/>
      </c>
      <c r="AX68" s="79" t="str">
        <f>_xlfn.IFNA(VLOOKUP(AM68,Kopā!$A$4:$Q$203,14,),"")</f>
        <v/>
      </c>
      <c r="AY68" s="80" t="str">
        <f>_xlfn.IFNA(VLOOKUP(AM68,Kopā!$A$4:$Q$203,15,),"")</f>
        <v/>
      </c>
      <c r="AZ68" s="81" t="str">
        <f>_xlfn.IFNA(VLOOKUP(AM68,Kopā!$A$4:$Q$203,16,),"")</f>
        <v/>
      </c>
      <c r="BA68" s="80" t="str">
        <f>_xlfn.IFNA(VLOOKUP(AM68,Kopā!$A$4:$Q$203,17,),"")</f>
        <v/>
      </c>
      <c r="BB68" s="26" t="str">
        <f t="shared" si="18"/>
        <v/>
      </c>
      <c r="BC68" s="26" t="str">
        <f t="shared" si="19"/>
        <v/>
      </c>
      <c r="BD68" s="69" t="str">
        <f t="shared" si="20"/>
        <v/>
      </c>
      <c r="BE68" s="26" t="e">
        <f>_xlfn.RANK.EQ(BB68,$BB$4:$BB$93,)+COUNTIF($BB$4:BB68,BB68)-1</f>
        <v>#VALUE!</v>
      </c>
    </row>
    <row r="69" spans="1:57" x14ac:dyDescent="0.25">
      <c r="A69" s="26">
        <v>66</v>
      </c>
      <c r="B69" s="37" t="str">
        <f t="shared" ref="B69:B93" si="25">IF(C69=$C$2,"",A69)</f>
        <v/>
      </c>
      <c r="C69" s="65" t="str">
        <f t="shared" si="23"/>
        <v/>
      </c>
      <c r="D69" s="65" t="str">
        <f t="shared" si="21"/>
        <v/>
      </c>
      <c r="E69" s="70" t="str">
        <f t="shared" ref="E69:E93" si="26">_xlfn.IFNA(VLOOKUP(O69,$AL$4:$BA$93,7,0),"")</f>
        <v/>
      </c>
      <c r="F69" s="71" t="str">
        <f t="shared" ref="F69:F93" si="27">_xlfn.IFNA(VLOOKUP(O69,$AL$4:$BA$93,8,0),"")</f>
        <v/>
      </c>
      <c r="G69" s="70" t="str">
        <f t="shared" ref="G69:G93" si="28">_xlfn.IFNA(VLOOKUP(O69,$AL$4:$BA$93,9,0),"")</f>
        <v/>
      </c>
      <c r="H69" s="71" t="str">
        <f t="shared" ref="H69:H93" si="29">_xlfn.IFNA(VLOOKUP(O69,$AL$4:$BA$93,10,0),"")</f>
        <v/>
      </c>
      <c r="I69" s="70" t="str">
        <f t="shared" ref="I69:I93" si="30">_xlfn.IFNA(VLOOKUP(O69,$AL$4:$BA$93,11,0),"")</f>
        <v/>
      </c>
      <c r="J69" s="71" t="str">
        <f t="shared" ref="J69:J93" si="31">_xlfn.IFNA(VLOOKUP(O69,$AL$4:$BA$93,12,0),"")</f>
        <v/>
      </c>
      <c r="K69" s="70" t="str">
        <f t="shared" ref="K69:K93" si="32">_xlfn.IFNA(VLOOKUP(O69,$AL$4:$BA$93,13,0),"")</f>
        <v/>
      </c>
      <c r="L69" s="71" t="str">
        <f t="shared" ref="L69:L93" si="33">_xlfn.IFNA(VLOOKUP(O69,$AL$4:$BA$93,14,0),"")</f>
        <v/>
      </c>
      <c r="M69" s="75" t="str">
        <f t="shared" ref="M69:M93" si="34">IFERROR(IF((E69+G69+I69+K69)=VLOOKUP(O69,$AL$4:$BA$93,15,0),VLOOKUP(O69,$AL$4:$BA$93,15,0),""),"")</f>
        <v/>
      </c>
      <c r="N69" s="71" t="str">
        <f t="shared" ref="N69:N93" si="35">_xlfn.IFNA(VLOOKUP(O69,$AL$4:$BA$93,16,0),"")</f>
        <v/>
      </c>
      <c r="O69" s="66" t="str">
        <f t="shared" ref="O69:O93" si="36">IF(AP69=$AP$2,"",A69)</f>
        <v/>
      </c>
      <c r="P69" s="4"/>
      <c r="Q69" s="74"/>
      <c r="AD69" s="26">
        <v>68</v>
      </c>
      <c r="AE69" s="26"/>
      <c r="AF69" s="26">
        <f>IF(Kopā!F69=$R$3,Kopā!A69,"")</f>
        <v>66</v>
      </c>
      <c r="AG69" s="26" t="str">
        <f>_xlfn.IFNA(VLOOKUP(AF69,Kopā!$A$4:$G$203,7,),"")</f>
        <v>H</v>
      </c>
      <c r="AH69" s="26">
        <f t="shared" si="24"/>
        <v>66</v>
      </c>
      <c r="AI69" s="26" t="e" cm="1">
        <f t="array" ref="AI69">IFERROR(SMALL(IF((COUNTIF($AI$3:AI68, $AH$4:$AH$203)=0)*ISNUMBER($AH$4:$AH$203), $AH$4:$AH$203, "A"), 1),INDEX($AH$4:$AH$203, MATCH(SMALL(IF(ISTEXT($AH$4:$AH$203)*(COUNTIF(AI$3:$AI68,$AH$4:$AH$203)=0), COUNTIF($AH$4:$AH$203, "&lt;"&amp;$AH$4:$AH$203), ""),1),IF(ISTEXT($AH$4:$AH$203), COUNTIF($AH$4:$AH$203, "&lt;"&amp;$AH$4:$AH$203), ""), 0)))</f>
        <v>#NUM!</v>
      </c>
      <c r="AJ69" s="26"/>
      <c r="AK69" s="26"/>
      <c r="AL69" s="26" t="str">
        <f t="shared" ref="AL69:AL93" si="37">BD69</f>
        <v/>
      </c>
      <c r="AM69" s="26" t="str">
        <f t="shared" ref="AM69:AM93" si="38">IFERROR(AI69,"")</f>
        <v/>
      </c>
      <c r="AN69" s="26">
        <v>66</v>
      </c>
      <c r="AO69" s="67" t="str">
        <f t="shared" ref="AO69:AO93" si="39">IF(AP69=$C$2,"",AN69)</f>
        <v/>
      </c>
      <c r="AP69" s="26" t="str">
        <f>_xlfn.IFNA(VLOOKUP(AM69,Kopā!$A$4:$Q$203,2,),"")</f>
        <v/>
      </c>
      <c r="AQ69" s="68" t="str">
        <f>_xlfn.IFNA(VLOOKUP(AM69,Kopā!$A$4:$Q$203,3,),"")</f>
        <v/>
      </c>
      <c r="AR69" s="79" t="str">
        <f>_xlfn.IFNA(VLOOKUP(AM69,Kopā!$A$4:$Q$203,8,),"")</f>
        <v/>
      </c>
      <c r="AS69" s="80" t="str">
        <f>_xlfn.IFNA(VLOOKUP(AM69,Kopā!$A$4:$Q$203,9,),"")</f>
        <v/>
      </c>
      <c r="AT69" s="79" t="str">
        <f>_xlfn.IFNA(VLOOKUP(AM69,Kopā!$A$4:$Q$203,10,),"")</f>
        <v/>
      </c>
      <c r="AU69" s="80" t="str">
        <f>_xlfn.IFNA(VLOOKUP(AM69,Kopā!$A$4:$Q$203,11,),"")</f>
        <v/>
      </c>
      <c r="AV69" s="79" t="str">
        <f>_xlfn.IFNA(VLOOKUP(AM69,Kopā!$A$4:$Q$203,12,),"")</f>
        <v/>
      </c>
      <c r="AW69" s="80" t="str">
        <f>_xlfn.IFNA(VLOOKUP(AM69,Kopā!$A$4:$Q$203,13,),"")</f>
        <v/>
      </c>
      <c r="AX69" s="79" t="str">
        <f>_xlfn.IFNA(VLOOKUP(AM69,Kopā!$A$4:$Q$203,14,),"")</f>
        <v/>
      </c>
      <c r="AY69" s="80" t="str">
        <f>_xlfn.IFNA(VLOOKUP(AM69,Kopā!$A$4:$Q$203,15,),"")</f>
        <v/>
      </c>
      <c r="AZ69" s="81" t="str">
        <f>_xlfn.IFNA(VLOOKUP(AM69,Kopā!$A$4:$Q$203,16,),"")</f>
        <v/>
      </c>
      <c r="BA69" s="80" t="str">
        <f>_xlfn.IFNA(VLOOKUP(AM69,Kopā!$A$4:$Q$203,17,),"")</f>
        <v/>
      </c>
      <c r="BB69" s="26" t="str">
        <f t="shared" ref="BB69:BB93" si="40">IFERROR(_xlfn.RANK.EQ(AZ69,$AZ$4:$AZ$93,1),"")</f>
        <v/>
      </c>
      <c r="BC69" s="26" t="str">
        <f t="shared" ref="BC69:BC93" si="41">IFERROR(_xlfn.RANK.EQ(BA69,$BA$4:$BA$93),"")</f>
        <v/>
      </c>
      <c r="BD69" s="69" t="str">
        <f t="shared" ref="BD69:BD93" si="42">IFERROR(IF(BA69=AZ69,BE69,_xlfn.RANK.EQ($BB69,$BB$4:$BB$93)+COUNTIFS($BB$4:$BB$93,$BB69,$BC$4:$BC$93,"&gt;"&amp;$BC69)),"")</f>
        <v/>
      </c>
      <c r="BE69" s="26" t="e">
        <f>_xlfn.RANK.EQ(BB69,$BB$4:$BB$93,)+COUNTIF($BB$4:BB69,BB69)-1</f>
        <v>#VALUE!</v>
      </c>
    </row>
    <row r="70" spans="1:57" x14ac:dyDescent="0.25">
      <c r="A70" s="26">
        <v>67</v>
      </c>
      <c r="B70" s="37" t="str">
        <f t="shared" si="25"/>
        <v/>
      </c>
      <c r="C70" s="65" t="str">
        <f t="shared" si="23"/>
        <v/>
      </c>
      <c r="D70" s="65" t="str">
        <f t="shared" si="21"/>
        <v/>
      </c>
      <c r="E70" s="70" t="str">
        <f t="shared" si="26"/>
        <v/>
      </c>
      <c r="F70" s="71" t="str">
        <f t="shared" si="27"/>
        <v/>
      </c>
      <c r="G70" s="70" t="str">
        <f t="shared" si="28"/>
        <v/>
      </c>
      <c r="H70" s="71" t="str">
        <f t="shared" si="29"/>
        <v/>
      </c>
      <c r="I70" s="70" t="str">
        <f t="shared" si="30"/>
        <v/>
      </c>
      <c r="J70" s="71" t="str">
        <f t="shared" si="31"/>
        <v/>
      </c>
      <c r="K70" s="70" t="str">
        <f t="shared" si="32"/>
        <v/>
      </c>
      <c r="L70" s="71" t="str">
        <f t="shared" si="33"/>
        <v/>
      </c>
      <c r="M70" s="75" t="str">
        <f t="shared" si="34"/>
        <v/>
      </c>
      <c r="N70" s="71" t="str">
        <f t="shared" si="35"/>
        <v/>
      </c>
      <c r="O70" s="66" t="str">
        <f t="shared" si="36"/>
        <v/>
      </c>
      <c r="P70" s="4"/>
      <c r="Q70" s="74"/>
      <c r="AD70" s="26">
        <v>69</v>
      </c>
      <c r="AE70" s="26"/>
      <c r="AF70" s="26">
        <f>IF(Kopā!F70=$R$3,Kopā!A70,"")</f>
        <v>67</v>
      </c>
      <c r="AG70" s="26" t="str">
        <f>_xlfn.IFNA(VLOOKUP(AF70,Kopā!$A$4:$G$203,7,),"")</f>
        <v>D</v>
      </c>
      <c r="AH70" s="26" t="str">
        <f t="shared" si="24"/>
        <v/>
      </c>
      <c r="AI70" s="26" t="e" cm="1">
        <f t="array" ref="AI70">IFERROR(SMALL(IF((COUNTIF($AI$3:AI69, $AH$4:$AH$203)=0)*ISNUMBER($AH$4:$AH$203), $AH$4:$AH$203, "A"), 1),INDEX($AH$4:$AH$203, MATCH(SMALL(IF(ISTEXT($AH$4:$AH$203)*(COUNTIF(AI$3:$AI69,$AH$4:$AH$203)=0), COUNTIF($AH$4:$AH$203, "&lt;"&amp;$AH$4:$AH$203), ""),1),IF(ISTEXT($AH$4:$AH$203), COUNTIF($AH$4:$AH$203, "&lt;"&amp;$AH$4:$AH$203), ""), 0)))</f>
        <v>#NUM!</v>
      </c>
      <c r="AJ70" s="26"/>
      <c r="AK70" s="26"/>
      <c r="AL70" s="26" t="str">
        <f t="shared" si="37"/>
        <v/>
      </c>
      <c r="AM70" s="26" t="str">
        <f t="shared" si="38"/>
        <v/>
      </c>
      <c r="AN70" s="26">
        <v>67</v>
      </c>
      <c r="AO70" s="67" t="str">
        <f t="shared" si="39"/>
        <v/>
      </c>
      <c r="AP70" s="26" t="str">
        <f>_xlfn.IFNA(VLOOKUP(AM70,Kopā!$A$4:$Q$203,2,),"")</f>
        <v/>
      </c>
      <c r="AQ70" s="68" t="str">
        <f>_xlfn.IFNA(VLOOKUP(AM70,Kopā!$A$4:$Q$203,3,),"")</f>
        <v/>
      </c>
      <c r="AR70" s="79" t="str">
        <f>_xlfn.IFNA(VLOOKUP(AM70,Kopā!$A$4:$Q$203,8,),"")</f>
        <v/>
      </c>
      <c r="AS70" s="80" t="str">
        <f>_xlfn.IFNA(VLOOKUP(AM70,Kopā!$A$4:$Q$203,9,),"")</f>
        <v/>
      </c>
      <c r="AT70" s="79" t="str">
        <f>_xlfn.IFNA(VLOOKUP(AM70,Kopā!$A$4:$Q$203,10,),"")</f>
        <v/>
      </c>
      <c r="AU70" s="80" t="str">
        <f>_xlfn.IFNA(VLOOKUP(AM70,Kopā!$A$4:$Q$203,11,),"")</f>
        <v/>
      </c>
      <c r="AV70" s="79" t="str">
        <f>_xlfn.IFNA(VLOOKUP(AM70,Kopā!$A$4:$Q$203,12,),"")</f>
        <v/>
      </c>
      <c r="AW70" s="80" t="str">
        <f>_xlfn.IFNA(VLOOKUP(AM70,Kopā!$A$4:$Q$203,13,),"")</f>
        <v/>
      </c>
      <c r="AX70" s="79" t="str">
        <f>_xlfn.IFNA(VLOOKUP(AM70,Kopā!$A$4:$Q$203,14,),"")</f>
        <v/>
      </c>
      <c r="AY70" s="80" t="str">
        <f>_xlfn.IFNA(VLOOKUP(AM70,Kopā!$A$4:$Q$203,15,),"")</f>
        <v/>
      </c>
      <c r="AZ70" s="81" t="str">
        <f>_xlfn.IFNA(VLOOKUP(AM70,Kopā!$A$4:$Q$203,16,),"")</f>
        <v/>
      </c>
      <c r="BA70" s="80" t="str">
        <f>_xlfn.IFNA(VLOOKUP(AM70,Kopā!$A$4:$Q$203,17,),"")</f>
        <v/>
      </c>
      <c r="BB70" s="26" t="str">
        <f t="shared" si="40"/>
        <v/>
      </c>
      <c r="BC70" s="26" t="str">
        <f t="shared" si="41"/>
        <v/>
      </c>
      <c r="BD70" s="69" t="str">
        <f t="shared" si="42"/>
        <v/>
      </c>
      <c r="BE70" s="26" t="e">
        <f>_xlfn.RANK.EQ(BB70,$BB$4:$BB$93,)+COUNTIF($BB$4:BB70,BB70)-1</f>
        <v>#VALUE!</v>
      </c>
    </row>
    <row r="71" spans="1:57" x14ac:dyDescent="0.25">
      <c r="A71" s="26">
        <v>68</v>
      </c>
      <c r="B71" s="37" t="str">
        <f t="shared" si="25"/>
        <v/>
      </c>
      <c r="C71" s="65" t="str">
        <f t="shared" si="23"/>
        <v/>
      </c>
      <c r="D71" s="65" t="str">
        <f t="shared" si="21"/>
        <v/>
      </c>
      <c r="E71" s="70" t="str">
        <f t="shared" si="26"/>
        <v/>
      </c>
      <c r="F71" s="71" t="str">
        <f t="shared" si="27"/>
        <v/>
      </c>
      <c r="G71" s="70" t="str">
        <f t="shared" si="28"/>
        <v/>
      </c>
      <c r="H71" s="71" t="str">
        <f t="shared" si="29"/>
        <v/>
      </c>
      <c r="I71" s="70" t="str">
        <f t="shared" si="30"/>
        <v/>
      </c>
      <c r="J71" s="71" t="str">
        <f t="shared" si="31"/>
        <v/>
      </c>
      <c r="K71" s="70" t="str">
        <f t="shared" si="32"/>
        <v/>
      </c>
      <c r="L71" s="71" t="str">
        <f t="shared" si="33"/>
        <v/>
      </c>
      <c r="M71" s="75" t="str">
        <f t="shared" si="34"/>
        <v/>
      </c>
      <c r="N71" s="71" t="str">
        <f t="shared" si="35"/>
        <v/>
      </c>
      <c r="O71" s="66" t="str">
        <f t="shared" si="36"/>
        <v/>
      </c>
      <c r="P71" s="4"/>
      <c r="Q71" s="74"/>
      <c r="AD71" s="26">
        <v>70</v>
      </c>
      <c r="AE71" s="26"/>
      <c r="AF71" s="26">
        <f>IF(Kopā!F71=$R$3,Kopā!A71,"")</f>
        <v>68</v>
      </c>
      <c r="AG71" s="26" t="str">
        <f>_xlfn.IFNA(VLOOKUP(AF71,Kopā!$A$4:$G$203,7,),"")</f>
        <v>D</v>
      </c>
      <c r="AH71" s="26" t="str">
        <f t="shared" si="24"/>
        <v/>
      </c>
      <c r="AI71" s="26" t="e" cm="1">
        <f t="array" ref="AI71">IFERROR(SMALL(IF((COUNTIF($AI$3:AI70, $AH$4:$AH$203)=0)*ISNUMBER($AH$4:$AH$203), $AH$4:$AH$203, "A"), 1),INDEX($AH$4:$AH$203, MATCH(SMALL(IF(ISTEXT($AH$4:$AH$203)*(COUNTIF(AI$3:$AI70,$AH$4:$AH$203)=0), COUNTIF($AH$4:$AH$203, "&lt;"&amp;$AH$4:$AH$203), ""),1),IF(ISTEXT($AH$4:$AH$203), COUNTIF($AH$4:$AH$203, "&lt;"&amp;$AH$4:$AH$203), ""), 0)))</f>
        <v>#NUM!</v>
      </c>
      <c r="AJ71" s="26"/>
      <c r="AK71" s="26"/>
      <c r="AL71" s="26" t="str">
        <f t="shared" si="37"/>
        <v/>
      </c>
      <c r="AM71" s="26" t="str">
        <f t="shared" si="38"/>
        <v/>
      </c>
      <c r="AN71" s="26">
        <v>68</v>
      </c>
      <c r="AO71" s="67" t="str">
        <f t="shared" si="39"/>
        <v/>
      </c>
      <c r="AP71" s="26" t="str">
        <f>_xlfn.IFNA(VLOOKUP(AM71,Kopā!$A$4:$Q$203,2,),"")</f>
        <v/>
      </c>
      <c r="AQ71" s="68" t="str">
        <f>_xlfn.IFNA(VLOOKUP(AM71,Kopā!$A$4:$Q$203,3,),"")</f>
        <v/>
      </c>
      <c r="AR71" s="79" t="str">
        <f>_xlfn.IFNA(VLOOKUP(AM71,Kopā!$A$4:$Q$203,8,),"")</f>
        <v/>
      </c>
      <c r="AS71" s="80" t="str">
        <f>_xlfn.IFNA(VLOOKUP(AM71,Kopā!$A$4:$Q$203,9,),"")</f>
        <v/>
      </c>
      <c r="AT71" s="79" t="str">
        <f>_xlfn.IFNA(VLOOKUP(AM71,Kopā!$A$4:$Q$203,10,),"")</f>
        <v/>
      </c>
      <c r="AU71" s="80" t="str">
        <f>_xlfn.IFNA(VLOOKUP(AM71,Kopā!$A$4:$Q$203,11,),"")</f>
        <v/>
      </c>
      <c r="AV71" s="79" t="str">
        <f>_xlfn.IFNA(VLOOKUP(AM71,Kopā!$A$4:$Q$203,12,),"")</f>
        <v/>
      </c>
      <c r="AW71" s="80" t="str">
        <f>_xlfn.IFNA(VLOOKUP(AM71,Kopā!$A$4:$Q$203,13,),"")</f>
        <v/>
      </c>
      <c r="AX71" s="79" t="str">
        <f>_xlfn.IFNA(VLOOKUP(AM71,Kopā!$A$4:$Q$203,14,),"")</f>
        <v/>
      </c>
      <c r="AY71" s="80" t="str">
        <f>_xlfn.IFNA(VLOOKUP(AM71,Kopā!$A$4:$Q$203,15,),"")</f>
        <v/>
      </c>
      <c r="AZ71" s="81" t="str">
        <f>_xlfn.IFNA(VLOOKUP(AM71,Kopā!$A$4:$Q$203,16,),"")</f>
        <v/>
      </c>
      <c r="BA71" s="80" t="str">
        <f>_xlfn.IFNA(VLOOKUP(AM71,Kopā!$A$4:$Q$203,17,),"")</f>
        <v/>
      </c>
      <c r="BB71" s="26" t="str">
        <f t="shared" si="40"/>
        <v/>
      </c>
      <c r="BC71" s="26" t="str">
        <f t="shared" si="41"/>
        <v/>
      </c>
      <c r="BD71" s="69" t="str">
        <f t="shared" si="42"/>
        <v/>
      </c>
      <c r="BE71" s="26" t="e">
        <f>_xlfn.RANK.EQ(BB71,$BB$4:$BB$93,)+COUNTIF($BB$4:BB71,BB71)-1</f>
        <v>#VALUE!</v>
      </c>
    </row>
    <row r="72" spans="1:57" x14ac:dyDescent="0.25">
      <c r="A72" s="26">
        <v>69</v>
      </c>
      <c r="B72" s="37" t="str">
        <f t="shared" si="25"/>
        <v/>
      </c>
      <c r="C72" s="65" t="str">
        <f t="shared" si="23"/>
        <v/>
      </c>
      <c r="D72" s="65" t="str">
        <f t="shared" ref="D72:D93" si="43">_xlfn.IFNA(VLOOKUP(O72,$AL$4:$BA$93,6,0),"")</f>
        <v/>
      </c>
      <c r="E72" s="70" t="str">
        <f t="shared" si="26"/>
        <v/>
      </c>
      <c r="F72" s="71" t="str">
        <f t="shared" si="27"/>
        <v/>
      </c>
      <c r="G72" s="70" t="str">
        <f t="shared" si="28"/>
        <v/>
      </c>
      <c r="H72" s="71" t="str">
        <f t="shared" si="29"/>
        <v/>
      </c>
      <c r="I72" s="70" t="str">
        <f t="shared" si="30"/>
        <v/>
      </c>
      <c r="J72" s="71" t="str">
        <f t="shared" si="31"/>
        <v/>
      </c>
      <c r="K72" s="70" t="str">
        <f t="shared" si="32"/>
        <v/>
      </c>
      <c r="L72" s="71" t="str">
        <f t="shared" si="33"/>
        <v/>
      </c>
      <c r="M72" s="75" t="str">
        <f t="shared" si="34"/>
        <v/>
      </c>
      <c r="N72" s="71" t="str">
        <f t="shared" si="35"/>
        <v/>
      </c>
      <c r="O72" s="66" t="str">
        <f t="shared" si="36"/>
        <v/>
      </c>
      <c r="P72" s="4"/>
      <c r="Q72" s="74"/>
      <c r="AD72" s="26">
        <v>71</v>
      </c>
      <c r="AE72" s="26"/>
      <c r="AF72" s="26">
        <f>IF(Kopā!F72=$R$3,Kopā!A72,"")</f>
        <v>69</v>
      </c>
      <c r="AG72" s="26" t="str">
        <f>_xlfn.IFNA(VLOOKUP(AF72,Kopā!$A$4:$G$203,7,),"")</f>
        <v>E</v>
      </c>
      <c r="AH72" s="26" t="str">
        <f t="shared" si="24"/>
        <v/>
      </c>
      <c r="AI72" s="26" t="e" cm="1">
        <f t="array" ref="AI72">IFERROR(SMALL(IF((COUNTIF($AI$3:AI71, $AH$4:$AH$203)=0)*ISNUMBER($AH$4:$AH$203), $AH$4:$AH$203, "A"), 1),INDEX($AH$4:$AH$203, MATCH(SMALL(IF(ISTEXT($AH$4:$AH$203)*(COUNTIF(AI$3:$AI71,$AH$4:$AH$203)=0), COUNTIF($AH$4:$AH$203, "&lt;"&amp;$AH$4:$AH$203), ""),1),IF(ISTEXT($AH$4:$AH$203), COUNTIF($AH$4:$AH$203, "&lt;"&amp;$AH$4:$AH$203), ""), 0)))</f>
        <v>#NUM!</v>
      </c>
      <c r="AJ72" s="26"/>
      <c r="AK72" s="26"/>
      <c r="AL72" s="26" t="str">
        <f t="shared" si="37"/>
        <v/>
      </c>
      <c r="AM72" s="26" t="str">
        <f t="shared" si="38"/>
        <v/>
      </c>
      <c r="AN72" s="26">
        <v>69</v>
      </c>
      <c r="AO72" s="67" t="str">
        <f t="shared" si="39"/>
        <v/>
      </c>
      <c r="AP72" s="26" t="str">
        <f>_xlfn.IFNA(VLOOKUP(AM72,Kopā!$A$4:$Q$203,2,),"")</f>
        <v/>
      </c>
      <c r="AQ72" s="68" t="str">
        <f>_xlfn.IFNA(VLOOKUP(AM72,Kopā!$A$4:$Q$203,3,),"")</f>
        <v/>
      </c>
      <c r="AR72" s="79" t="str">
        <f>_xlfn.IFNA(VLOOKUP(AM72,Kopā!$A$4:$Q$203,8,),"")</f>
        <v/>
      </c>
      <c r="AS72" s="80" t="str">
        <f>_xlfn.IFNA(VLOOKUP(AM72,Kopā!$A$4:$Q$203,9,),"")</f>
        <v/>
      </c>
      <c r="AT72" s="79" t="str">
        <f>_xlfn.IFNA(VLOOKUP(AM72,Kopā!$A$4:$Q$203,10,),"")</f>
        <v/>
      </c>
      <c r="AU72" s="80" t="str">
        <f>_xlfn.IFNA(VLOOKUP(AM72,Kopā!$A$4:$Q$203,11,),"")</f>
        <v/>
      </c>
      <c r="AV72" s="79" t="str">
        <f>_xlfn.IFNA(VLOOKUP(AM72,Kopā!$A$4:$Q$203,12,),"")</f>
        <v/>
      </c>
      <c r="AW72" s="80" t="str">
        <f>_xlfn.IFNA(VLOOKUP(AM72,Kopā!$A$4:$Q$203,13,),"")</f>
        <v/>
      </c>
      <c r="AX72" s="79" t="str">
        <f>_xlfn.IFNA(VLOOKUP(AM72,Kopā!$A$4:$Q$203,14,),"")</f>
        <v/>
      </c>
      <c r="AY72" s="80" t="str">
        <f>_xlfn.IFNA(VLOOKUP(AM72,Kopā!$A$4:$Q$203,15,),"")</f>
        <v/>
      </c>
      <c r="AZ72" s="81" t="str">
        <f>_xlfn.IFNA(VLOOKUP(AM72,Kopā!$A$4:$Q$203,16,),"")</f>
        <v/>
      </c>
      <c r="BA72" s="80" t="str">
        <f>_xlfn.IFNA(VLOOKUP(AM72,Kopā!$A$4:$Q$203,17,),"")</f>
        <v/>
      </c>
      <c r="BB72" s="26" t="str">
        <f t="shared" si="40"/>
        <v/>
      </c>
      <c r="BC72" s="26" t="str">
        <f t="shared" si="41"/>
        <v/>
      </c>
      <c r="BD72" s="69" t="str">
        <f t="shared" si="42"/>
        <v/>
      </c>
      <c r="BE72" s="26" t="e">
        <f>_xlfn.RANK.EQ(BB72,$BB$4:$BB$93,)+COUNTIF($BB$4:BB72,BB72)-1</f>
        <v>#VALUE!</v>
      </c>
    </row>
    <row r="73" spans="1:57" x14ac:dyDescent="0.25">
      <c r="A73" s="26">
        <v>70</v>
      </c>
      <c r="B73" s="37" t="str">
        <f t="shared" si="25"/>
        <v/>
      </c>
      <c r="C73" s="65" t="str">
        <f t="shared" si="23"/>
        <v/>
      </c>
      <c r="D73" s="65" t="str">
        <f t="shared" si="43"/>
        <v/>
      </c>
      <c r="E73" s="70" t="str">
        <f t="shared" si="26"/>
        <v/>
      </c>
      <c r="F73" s="71" t="str">
        <f t="shared" si="27"/>
        <v/>
      </c>
      <c r="G73" s="70" t="str">
        <f t="shared" si="28"/>
        <v/>
      </c>
      <c r="H73" s="71" t="str">
        <f t="shared" si="29"/>
        <v/>
      </c>
      <c r="I73" s="70" t="str">
        <f t="shared" si="30"/>
        <v/>
      </c>
      <c r="J73" s="71" t="str">
        <f t="shared" si="31"/>
        <v/>
      </c>
      <c r="K73" s="70" t="str">
        <f t="shared" si="32"/>
        <v/>
      </c>
      <c r="L73" s="71" t="str">
        <f t="shared" si="33"/>
        <v/>
      </c>
      <c r="M73" s="75" t="str">
        <f t="shared" si="34"/>
        <v/>
      </c>
      <c r="N73" s="71" t="str">
        <f t="shared" si="35"/>
        <v/>
      </c>
      <c r="O73" s="66" t="str">
        <f t="shared" si="36"/>
        <v/>
      </c>
      <c r="P73" s="4"/>
      <c r="Q73" s="74"/>
      <c r="AD73" s="26">
        <v>72</v>
      </c>
      <c r="AE73" s="26"/>
      <c r="AF73" s="26" t="str">
        <f>IF(Kopā!F73=$R$3,Kopā!A73,"")</f>
        <v/>
      </c>
      <c r="AG73" s="26" t="str">
        <f>_xlfn.IFNA(VLOOKUP(AF73,Kopā!$A$4:$G$203,7,),"")</f>
        <v/>
      </c>
      <c r="AH73" s="26" t="str">
        <f t="shared" si="24"/>
        <v/>
      </c>
      <c r="AI73" s="26" t="e" cm="1">
        <f t="array" ref="AI73">IFERROR(SMALL(IF((COUNTIF($AI$3:AI72, $AH$4:$AH$203)=0)*ISNUMBER($AH$4:$AH$203), $AH$4:$AH$203, "A"), 1),INDEX($AH$4:$AH$203, MATCH(SMALL(IF(ISTEXT($AH$4:$AH$203)*(COUNTIF(AI$3:$AI72,$AH$4:$AH$203)=0), COUNTIF($AH$4:$AH$203, "&lt;"&amp;$AH$4:$AH$203), ""),1),IF(ISTEXT($AH$4:$AH$203), COUNTIF($AH$4:$AH$203, "&lt;"&amp;$AH$4:$AH$203), ""), 0)))</f>
        <v>#NUM!</v>
      </c>
      <c r="AJ73" s="26"/>
      <c r="AK73" s="26"/>
      <c r="AL73" s="26" t="str">
        <f t="shared" si="37"/>
        <v/>
      </c>
      <c r="AM73" s="26" t="str">
        <f t="shared" si="38"/>
        <v/>
      </c>
      <c r="AN73" s="26">
        <v>70</v>
      </c>
      <c r="AO73" s="67" t="str">
        <f t="shared" si="39"/>
        <v/>
      </c>
      <c r="AP73" s="26" t="str">
        <f>_xlfn.IFNA(VLOOKUP(AM73,Kopā!$A$4:$Q$203,2,),"")</f>
        <v/>
      </c>
      <c r="AQ73" s="68" t="str">
        <f>_xlfn.IFNA(VLOOKUP(AM73,Kopā!$A$4:$Q$203,3,),"")</f>
        <v/>
      </c>
      <c r="AR73" s="79" t="str">
        <f>_xlfn.IFNA(VLOOKUP(AM73,Kopā!$A$4:$Q$203,8,),"")</f>
        <v/>
      </c>
      <c r="AS73" s="80" t="str">
        <f>_xlfn.IFNA(VLOOKUP(AM73,Kopā!$A$4:$Q$203,9,),"")</f>
        <v/>
      </c>
      <c r="AT73" s="79" t="str">
        <f>_xlfn.IFNA(VLOOKUP(AM73,Kopā!$A$4:$Q$203,10,),"")</f>
        <v/>
      </c>
      <c r="AU73" s="80" t="str">
        <f>_xlfn.IFNA(VLOOKUP(AM73,Kopā!$A$4:$Q$203,11,),"")</f>
        <v/>
      </c>
      <c r="AV73" s="79" t="str">
        <f>_xlfn.IFNA(VLOOKUP(AM73,Kopā!$A$4:$Q$203,12,),"")</f>
        <v/>
      </c>
      <c r="AW73" s="80" t="str">
        <f>_xlfn.IFNA(VLOOKUP(AM73,Kopā!$A$4:$Q$203,13,),"")</f>
        <v/>
      </c>
      <c r="AX73" s="79" t="str">
        <f>_xlfn.IFNA(VLOOKUP(AM73,Kopā!$A$4:$Q$203,14,),"")</f>
        <v/>
      </c>
      <c r="AY73" s="80" t="str">
        <f>_xlfn.IFNA(VLOOKUP(AM73,Kopā!$A$4:$Q$203,15,),"")</f>
        <v/>
      </c>
      <c r="AZ73" s="81" t="str">
        <f>_xlfn.IFNA(VLOOKUP(AM73,Kopā!$A$4:$Q$203,16,),"")</f>
        <v/>
      </c>
      <c r="BA73" s="80" t="str">
        <f>_xlfn.IFNA(VLOOKUP(AM73,Kopā!$A$4:$Q$203,17,),"")</f>
        <v/>
      </c>
      <c r="BB73" s="26" t="str">
        <f t="shared" si="40"/>
        <v/>
      </c>
      <c r="BC73" s="26" t="str">
        <f t="shared" si="41"/>
        <v/>
      </c>
      <c r="BD73" s="69" t="str">
        <f t="shared" si="42"/>
        <v/>
      </c>
      <c r="BE73" s="26" t="e">
        <f>_xlfn.RANK.EQ(BB73,$BB$4:$BB$93,)+COUNTIF($BB$4:BB73,BB73)-1</f>
        <v>#VALUE!</v>
      </c>
    </row>
    <row r="74" spans="1:57" x14ac:dyDescent="0.25">
      <c r="A74" s="26">
        <v>71</v>
      </c>
      <c r="B74" s="37" t="str">
        <f t="shared" si="25"/>
        <v/>
      </c>
      <c r="C74" s="65" t="str">
        <f t="shared" si="23"/>
        <v/>
      </c>
      <c r="D74" s="65" t="str">
        <f t="shared" si="43"/>
        <v/>
      </c>
      <c r="E74" s="70" t="str">
        <f t="shared" si="26"/>
        <v/>
      </c>
      <c r="F74" s="71" t="str">
        <f t="shared" si="27"/>
        <v/>
      </c>
      <c r="G74" s="70" t="str">
        <f t="shared" si="28"/>
        <v/>
      </c>
      <c r="H74" s="71" t="str">
        <f t="shared" si="29"/>
        <v/>
      </c>
      <c r="I74" s="70" t="str">
        <f t="shared" si="30"/>
        <v/>
      </c>
      <c r="J74" s="71" t="str">
        <f t="shared" si="31"/>
        <v/>
      </c>
      <c r="K74" s="70" t="str">
        <f t="shared" si="32"/>
        <v/>
      </c>
      <c r="L74" s="71" t="str">
        <f t="shared" si="33"/>
        <v/>
      </c>
      <c r="M74" s="75" t="str">
        <f t="shared" si="34"/>
        <v/>
      </c>
      <c r="N74" s="71" t="str">
        <f t="shared" si="35"/>
        <v/>
      </c>
      <c r="O74" s="66" t="str">
        <f t="shared" si="36"/>
        <v/>
      </c>
      <c r="P74" s="4"/>
      <c r="Q74" s="74"/>
      <c r="AD74" s="26">
        <v>73</v>
      </c>
      <c r="AE74" s="26"/>
      <c r="AF74" s="26">
        <f>IF(Kopā!F74=$R$3,Kopā!A74,"")</f>
        <v>71</v>
      </c>
      <c r="AG74" s="26" t="str">
        <f>_xlfn.IFNA(VLOOKUP(AF74,Kopā!$A$4:$G$203,7,),"")</f>
        <v>D</v>
      </c>
      <c r="AH74" s="26" t="str">
        <f t="shared" si="24"/>
        <v/>
      </c>
      <c r="AI74" s="26" t="e" cm="1">
        <f t="array" ref="AI74">IFERROR(SMALL(IF((COUNTIF($AI$3:AI73, $AH$4:$AH$203)=0)*ISNUMBER($AH$4:$AH$203), $AH$4:$AH$203, "A"), 1),INDEX($AH$4:$AH$203, MATCH(SMALL(IF(ISTEXT($AH$4:$AH$203)*(COUNTIF(AI$3:$AI73,$AH$4:$AH$203)=0), COUNTIF($AH$4:$AH$203, "&lt;"&amp;$AH$4:$AH$203), ""),1),IF(ISTEXT($AH$4:$AH$203), COUNTIF($AH$4:$AH$203, "&lt;"&amp;$AH$4:$AH$203), ""), 0)))</f>
        <v>#NUM!</v>
      </c>
      <c r="AJ74" s="26"/>
      <c r="AK74" s="26"/>
      <c r="AL74" s="26" t="str">
        <f t="shared" si="37"/>
        <v/>
      </c>
      <c r="AM74" s="26" t="str">
        <f t="shared" si="38"/>
        <v/>
      </c>
      <c r="AN74" s="26">
        <v>71</v>
      </c>
      <c r="AO74" s="67" t="str">
        <f t="shared" si="39"/>
        <v/>
      </c>
      <c r="AP74" s="26" t="str">
        <f>_xlfn.IFNA(VLOOKUP(AM74,Kopā!$A$4:$Q$203,2,),"")</f>
        <v/>
      </c>
      <c r="AQ74" s="68" t="str">
        <f>_xlfn.IFNA(VLOOKUP(AM74,Kopā!$A$4:$Q$203,3,),"")</f>
        <v/>
      </c>
      <c r="AR74" s="79" t="str">
        <f>_xlfn.IFNA(VLOOKUP(AM74,Kopā!$A$4:$Q$203,8,),"")</f>
        <v/>
      </c>
      <c r="AS74" s="80" t="str">
        <f>_xlfn.IFNA(VLOOKUP(AM74,Kopā!$A$4:$Q$203,9,),"")</f>
        <v/>
      </c>
      <c r="AT74" s="79" t="str">
        <f>_xlfn.IFNA(VLOOKUP(AM74,Kopā!$A$4:$Q$203,10,),"")</f>
        <v/>
      </c>
      <c r="AU74" s="80" t="str">
        <f>_xlfn.IFNA(VLOOKUP(AM74,Kopā!$A$4:$Q$203,11,),"")</f>
        <v/>
      </c>
      <c r="AV74" s="79" t="str">
        <f>_xlfn.IFNA(VLOOKUP(AM74,Kopā!$A$4:$Q$203,12,),"")</f>
        <v/>
      </c>
      <c r="AW74" s="80" t="str">
        <f>_xlfn.IFNA(VLOOKUP(AM74,Kopā!$A$4:$Q$203,13,),"")</f>
        <v/>
      </c>
      <c r="AX74" s="79" t="str">
        <f>_xlfn.IFNA(VLOOKUP(AM74,Kopā!$A$4:$Q$203,14,),"")</f>
        <v/>
      </c>
      <c r="AY74" s="80" t="str">
        <f>_xlfn.IFNA(VLOOKUP(AM74,Kopā!$A$4:$Q$203,15,),"")</f>
        <v/>
      </c>
      <c r="AZ74" s="81" t="str">
        <f>_xlfn.IFNA(VLOOKUP(AM74,Kopā!$A$4:$Q$203,16,),"")</f>
        <v/>
      </c>
      <c r="BA74" s="80" t="str">
        <f>_xlfn.IFNA(VLOOKUP(AM74,Kopā!$A$4:$Q$203,17,),"")</f>
        <v/>
      </c>
      <c r="BB74" s="26" t="str">
        <f t="shared" si="40"/>
        <v/>
      </c>
      <c r="BC74" s="26" t="str">
        <f t="shared" si="41"/>
        <v/>
      </c>
      <c r="BD74" s="69" t="str">
        <f t="shared" si="42"/>
        <v/>
      </c>
      <c r="BE74" s="26" t="e">
        <f>_xlfn.RANK.EQ(BB74,$BB$4:$BB$93,)+COUNTIF($BB$4:BB74,BB74)-1</f>
        <v>#VALUE!</v>
      </c>
    </row>
    <row r="75" spans="1:57" x14ac:dyDescent="0.25">
      <c r="A75" s="26">
        <v>72</v>
      </c>
      <c r="B75" s="37" t="str">
        <f t="shared" si="25"/>
        <v/>
      </c>
      <c r="C75" s="65" t="str">
        <f t="shared" si="23"/>
        <v/>
      </c>
      <c r="D75" s="65" t="str">
        <f t="shared" si="43"/>
        <v/>
      </c>
      <c r="E75" s="70" t="str">
        <f t="shared" si="26"/>
        <v/>
      </c>
      <c r="F75" s="71" t="str">
        <f t="shared" si="27"/>
        <v/>
      </c>
      <c r="G75" s="70" t="str">
        <f t="shared" si="28"/>
        <v/>
      </c>
      <c r="H75" s="71" t="str">
        <f t="shared" si="29"/>
        <v/>
      </c>
      <c r="I75" s="70" t="str">
        <f t="shared" si="30"/>
        <v/>
      </c>
      <c r="J75" s="71" t="str">
        <f t="shared" si="31"/>
        <v/>
      </c>
      <c r="K75" s="70" t="str">
        <f t="shared" si="32"/>
        <v/>
      </c>
      <c r="L75" s="71" t="str">
        <f t="shared" si="33"/>
        <v/>
      </c>
      <c r="M75" s="75" t="str">
        <f t="shared" si="34"/>
        <v/>
      </c>
      <c r="N75" s="71" t="str">
        <f t="shared" si="35"/>
        <v/>
      </c>
      <c r="O75" s="66" t="str">
        <f t="shared" si="36"/>
        <v/>
      </c>
      <c r="P75" s="4"/>
      <c r="Q75" s="74"/>
      <c r="AD75" s="26">
        <v>74</v>
      </c>
      <c r="AE75" s="26"/>
      <c r="AF75" s="26">
        <f>IF(Kopā!F75=$R$3,Kopā!A75,"")</f>
        <v>72</v>
      </c>
      <c r="AG75" s="26" t="str">
        <f>_xlfn.IFNA(VLOOKUP(AF75,Kopā!$A$4:$G$203,7,),"")</f>
        <v>Hm</v>
      </c>
      <c r="AH75" s="26" t="str">
        <f t="shared" si="24"/>
        <v/>
      </c>
      <c r="AI75" s="26" t="e" cm="1">
        <f t="array" ref="AI75">IFERROR(SMALL(IF((COUNTIF($AI$3:AI74, $AH$4:$AH$203)=0)*ISNUMBER($AH$4:$AH$203), $AH$4:$AH$203, "A"), 1),INDEX($AH$4:$AH$203, MATCH(SMALL(IF(ISTEXT($AH$4:$AH$203)*(COUNTIF(AI$3:$AI74,$AH$4:$AH$203)=0), COUNTIF($AH$4:$AH$203, "&lt;"&amp;$AH$4:$AH$203), ""),1),IF(ISTEXT($AH$4:$AH$203), COUNTIF($AH$4:$AH$203, "&lt;"&amp;$AH$4:$AH$203), ""), 0)))</f>
        <v>#NUM!</v>
      </c>
      <c r="AJ75" s="26"/>
      <c r="AK75" s="26"/>
      <c r="AL75" s="26" t="str">
        <f t="shared" si="37"/>
        <v/>
      </c>
      <c r="AM75" s="26" t="str">
        <f t="shared" si="38"/>
        <v/>
      </c>
      <c r="AN75" s="26">
        <v>72</v>
      </c>
      <c r="AO75" s="67" t="str">
        <f t="shared" si="39"/>
        <v/>
      </c>
      <c r="AP75" s="26" t="str">
        <f>_xlfn.IFNA(VLOOKUP(AM75,Kopā!$A$4:$Q$203,2,),"")</f>
        <v/>
      </c>
      <c r="AQ75" s="68" t="str">
        <f>_xlfn.IFNA(VLOOKUP(AM75,Kopā!$A$4:$Q$203,3,),"")</f>
        <v/>
      </c>
      <c r="AR75" s="79" t="str">
        <f>_xlfn.IFNA(VLOOKUP(AM75,Kopā!$A$4:$Q$203,8,),"")</f>
        <v/>
      </c>
      <c r="AS75" s="80" t="str">
        <f>_xlfn.IFNA(VLOOKUP(AM75,Kopā!$A$4:$Q$203,9,),"")</f>
        <v/>
      </c>
      <c r="AT75" s="79" t="str">
        <f>_xlfn.IFNA(VLOOKUP(AM75,Kopā!$A$4:$Q$203,10,),"")</f>
        <v/>
      </c>
      <c r="AU75" s="80" t="str">
        <f>_xlfn.IFNA(VLOOKUP(AM75,Kopā!$A$4:$Q$203,11,),"")</f>
        <v/>
      </c>
      <c r="AV75" s="79" t="str">
        <f>_xlfn.IFNA(VLOOKUP(AM75,Kopā!$A$4:$Q$203,12,),"")</f>
        <v/>
      </c>
      <c r="AW75" s="80" t="str">
        <f>_xlfn.IFNA(VLOOKUP(AM75,Kopā!$A$4:$Q$203,13,),"")</f>
        <v/>
      </c>
      <c r="AX75" s="79" t="str">
        <f>_xlfn.IFNA(VLOOKUP(AM75,Kopā!$A$4:$Q$203,14,),"")</f>
        <v/>
      </c>
      <c r="AY75" s="80" t="str">
        <f>_xlfn.IFNA(VLOOKUP(AM75,Kopā!$A$4:$Q$203,15,),"")</f>
        <v/>
      </c>
      <c r="AZ75" s="81" t="str">
        <f>_xlfn.IFNA(VLOOKUP(AM75,Kopā!$A$4:$Q$203,16,),"")</f>
        <v/>
      </c>
      <c r="BA75" s="80" t="str">
        <f>_xlfn.IFNA(VLOOKUP(AM75,Kopā!$A$4:$Q$203,17,),"")</f>
        <v/>
      </c>
      <c r="BB75" s="26" t="str">
        <f t="shared" si="40"/>
        <v/>
      </c>
      <c r="BC75" s="26" t="str">
        <f t="shared" si="41"/>
        <v/>
      </c>
      <c r="BD75" s="69" t="str">
        <f t="shared" si="42"/>
        <v/>
      </c>
      <c r="BE75" s="26" t="e">
        <f>_xlfn.RANK.EQ(BB75,$BB$4:$BB$93,)+COUNTIF($BB$4:BB75,BB75)-1</f>
        <v>#VALUE!</v>
      </c>
    </row>
    <row r="76" spans="1:57" x14ac:dyDescent="0.25">
      <c r="A76" s="26">
        <v>73</v>
      </c>
      <c r="B76" s="37" t="str">
        <f t="shared" si="25"/>
        <v/>
      </c>
      <c r="C76" s="65" t="str">
        <f t="shared" si="23"/>
        <v/>
      </c>
      <c r="D76" s="65" t="str">
        <f t="shared" si="43"/>
        <v/>
      </c>
      <c r="E76" s="70" t="str">
        <f t="shared" si="26"/>
        <v/>
      </c>
      <c r="F76" s="71" t="str">
        <f t="shared" si="27"/>
        <v/>
      </c>
      <c r="G76" s="70" t="str">
        <f t="shared" si="28"/>
        <v/>
      </c>
      <c r="H76" s="71" t="str">
        <f t="shared" si="29"/>
        <v/>
      </c>
      <c r="I76" s="70" t="str">
        <f t="shared" si="30"/>
        <v/>
      </c>
      <c r="J76" s="71" t="str">
        <f t="shared" si="31"/>
        <v/>
      </c>
      <c r="K76" s="70" t="str">
        <f t="shared" si="32"/>
        <v/>
      </c>
      <c r="L76" s="71" t="str">
        <f t="shared" si="33"/>
        <v/>
      </c>
      <c r="M76" s="75" t="str">
        <f t="shared" si="34"/>
        <v/>
      </c>
      <c r="N76" s="71" t="str">
        <f t="shared" si="35"/>
        <v/>
      </c>
      <c r="O76" s="66" t="str">
        <f t="shared" si="36"/>
        <v/>
      </c>
      <c r="P76" s="4"/>
      <c r="Q76" s="74"/>
      <c r="AD76" s="26">
        <v>75</v>
      </c>
      <c r="AE76" s="26"/>
      <c r="AF76" s="26">
        <f>IF(Kopā!F76=$R$3,Kopā!A76,"")</f>
        <v>73</v>
      </c>
      <c r="AG76" s="26" t="str">
        <f>_xlfn.IFNA(VLOOKUP(AF76,Kopā!$A$4:$G$203,7,),"")</f>
        <v>Hm</v>
      </c>
      <c r="AH76" s="26" t="str">
        <f t="shared" si="24"/>
        <v/>
      </c>
      <c r="AI76" s="26" t="e" cm="1">
        <f t="array" ref="AI76">IFERROR(SMALL(IF((COUNTIF($AI$3:AI75, $AH$4:$AH$203)=0)*ISNUMBER($AH$4:$AH$203), $AH$4:$AH$203, "A"), 1),INDEX($AH$4:$AH$203, MATCH(SMALL(IF(ISTEXT($AH$4:$AH$203)*(COUNTIF(AI$3:$AI75,$AH$4:$AH$203)=0), COUNTIF($AH$4:$AH$203, "&lt;"&amp;$AH$4:$AH$203), ""),1),IF(ISTEXT($AH$4:$AH$203), COUNTIF($AH$4:$AH$203, "&lt;"&amp;$AH$4:$AH$203), ""), 0)))</f>
        <v>#NUM!</v>
      </c>
      <c r="AJ76" s="26"/>
      <c r="AK76" s="26"/>
      <c r="AL76" s="26" t="str">
        <f t="shared" si="37"/>
        <v/>
      </c>
      <c r="AM76" s="26" t="str">
        <f t="shared" si="38"/>
        <v/>
      </c>
      <c r="AN76" s="26">
        <v>73</v>
      </c>
      <c r="AO76" s="67" t="str">
        <f t="shared" si="39"/>
        <v/>
      </c>
      <c r="AP76" s="26" t="str">
        <f>_xlfn.IFNA(VLOOKUP(AM76,Kopā!$A$4:$Q$203,2,),"")</f>
        <v/>
      </c>
      <c r="AQ76" s="68" t="str">
        <f>_xlfn.IFNA(VLOOKUP(AM76,Kopā!$A$4:$Q$203,3,),"")</f>
        <v/>
      </c>
      <c r="AR76" s="79" t="str">
        <f>_xlfn.IFNA(VLOOKUP(AM76,Kopā!$A$4:$Q$203,8,),"")</f>
        <v/>
      </c>
      <c r="AS76" s="80" t="str">
        <f>_xlfn.IFNA(VLOOKUP(AM76,Kopā!$A$4:$Q$203,9,),"")</f>
        <v/>
      </c>
      <c r="AT76" s="79" t="str">
        <f>_xlfn.IFNA(VLOOKUP(AM76,Kopā!$A$4:$Q$203,10,),"")</f>
        <v/>
      </c>
      <c r="AU76" s="80" t="str">
        <f>_xlfn.IFNA(VLOOKUP(AM76,Kopā!$A$4:$Q$203,11,),"")</f>
        <v/>
      </c>
      <c r="AV76" s="79" t="str">
        <f>_xlfn.IFNA(VLOOKUP(AM76,Kopā!$A$4:$Q$203,12,),"")</f>
        <v/>
      </c>
      <c r="AW76" s="80" t="str">
        <f>_xlfn.IFNA(VLOOKUP(AM76,Kopā!$A$4:$Q$203,13,),"")</f>
        <v/>
      </c>
      <c r="AX76" s="79" t="str">
        <f>_xlfn.IFNA(VLOOKUP(AM76,Kopā!$A$4:$Q$203,14,),"")</f>
        <v/>
      </c>
      <c r="AY76" s="80" t="str">
        <f>_xlfn.IFNA(VLOOKUP(AM76,Kopā!$A$4:$Q$203,15,),"")</f>
        <v/>
      </c>
      <c r="AZ76" s="81" t="str">
        <f>_xlfn.IFNA(VLOOKUP(AM76,Kopā!$A$4:$Q$203,16,),"")</f>
        <v/>
      </c>
      <c r="BA76" s="80" t="str">
        <f>_xlfn.IFNA(VLOOKUP(AM76,Kopā!$A$4:$Q$203,17,),"")</f>
        <v/>
      </c>
      <c r="BB76" s="26" t="str">
        <f t="shared" si="40"/>
        <v/>
      </c>
      <c r="BC76" s="26" t="str">
        <f t="shared" si="41"/>
        <v/>
      </c>
      <c r="BD76" s="69" t="str">
        <f t="shared" si="42"/>
        <v/>
      </c>
      <c r="BE76" s="26" t="e">
        <f>_xlfn.RANK.EQ(BB76,$BB$4:$BB$93,)+COUNTIF($BB$4:BB76,BB76)-1</f>
        <v>#VALUE!</v>
      </c>
    </row>
    <row r="77" spans="1:57" x14ac:dyDescent="0.25">
      <c r="A77" s="26">
        <v>74</v>
      </c>
      <c r="B77" s="37" t="str">
        <f t="shared" si="25"/>
        <v/>
      </c>
      <c r="C77" s="65" t="str">
        <f t="shared" si="23"/>
        <v/>
      </c>
      <c r="D77" s="65" t="str">
        <f t="shared" si="43"/>
        <v/>
      </c>
      <c r="E77" s="70" t="str">
        <f t="shared" si="26"/>
        <v/>
      </c>
      <c r="F77" s="71" t="str">
        <f t="shared" si="27"/>
        <v/>
      </c>
      <c r="G77" s="70" t="str">
        <f t="shared" si="28"/>
        <v/>
      </c>
      <c r="H77" s="71" t="str">
        <f t="shared" si="29"/>
        <v/>
      </c>
      <c r="I77" s="70" t="str">
        <f t="shared" si="30"/>
        <v/>
      </c>
      <c r="J77" s="71" t="str">
        <f t="shared" si="31"/>
        <v/>
      </c>
      <c r="K77" s="70" t="str">
        <f t="shared" si="32"/>
        <v/>
      </c>
      <c r="L77" s="71" t="str">
        <f t="shared" si="33"/>
        <v/>
      </c>
      <c r="M77" s="75" t="str">
        <f t="shared" si="34"/>
        <v/>
      </c>
      <c r="N77" s="71" t="str">
        <f t="shared" si="35"/>
        <v/>
      </c>
      <c r="O77" s="66" t="str">
        <f t="shared" si="36"/>
        <v/>
      </c>
      <c r="P77" s="4"/>
      <c r="Q77" s="74"/>
      <c r="AD77" s="26">
        <v>76</v>
      </c>
      <c r="AE77" s="26"/>
      <c r="AF77" s="26">
        <f>IF(Kopā!F77=$R$3,Kopā!A77,"")</f>
        <v>74</v>
      </c>
      <c r="AG77" s="26" t="str">
        <f>_xlfn.IFNA(VLOOKUP(AF77,Kopā!$A$4:$G$203,7,),"")</f>
        <v>Hm</v>
      </c>
      <c r="AH77" s="26" t="str">
        <f t="shared" si="24"/>
        <v/>
      </c>
      <c r="AI77" s="26" t="e" cm="1">
        <f t="array" ref="AI77">IFERROR(SMALL(IF((COUNTIF($AI$3:AI76, $AH$4:$AH$203)=0)*ISNUMBER($AH$4:$AH$203), $AH$4:$AH$203, "A"), 1),INDEX($AH$4:$AH$203, MATCH(SMALL(IF(ISTEXT($AH$4:$AH$203)*(COUNTIF(AI$3:$AI76,$AH$4:$AH$203)=0), COUNTIF($AH$4:$AH$203, "&lt;"&amp;$AH$4:$AH$203), ""),1),IF(ISTEXT($AH$4:$AH$203), COUNTIF($AH$4:$AH$203, "&lt;"&amp;$AH$4:$AH$203), ""), 0)))</f>
        <v>#NUM!</v>
      </c>
      <c r="AJ77" s="26"/>
      <c r="AK77" s="26"/>
      <c r="AL77" s="26" t="str">
        <f t="shared" si="37"/>
        <v/>
      </c>
      <c r="AM77" s="26" t="str">
        <f t="shared" si="38"/>
        <v/>
      </c>
      <c r="AN77" s="26">
        <v>74</v>
      </c>
      <c r="AO77" s="67" t="str">
        <f t="shared" si="39"/>
        <v/>
      </c>
      <c r="AP77" s="26" t="str">
        <f>_xlfn.IFNA(VLOOKUP(AM77,Kopā!$A$4:$Q$203,2,),"")</f>
        <v/>
      </c>
      <c r="AQ77" s="68" t="str">
        <f>_xlfn.IFNA(VLOOKUP(AM77,Kopā!$A$4:$Q$203,3,),"")</f>
        <v/>
      </c>
      <c r="AR77" s="79" t="str">
        <f>_xlfn.IFNA(VLOOKUP(AM77,Kopā!$A$4:$Q$203,8,),"")</f>
        <v/>
      </c>
      <c r="AS77" s="80" t="str">
        <f>_xlfn.IFNA(VLOOKUP(AM77,Kopā!$A$4:$Q$203,9,),"")</f>
        <v/>
      </c>
      <c r="AT77" s="79" t="str">
        <f>_xlfn.IFNA(VLOOKUP(AM77,Kopā!$A$4:$Q$203,10,),"")</f>
        <v/>
      </c>
      <c r="AU77" s="80" t="str">
        <f>_xlfn.IFNA(VLOOKUP(AM77,Kopā!$A$4:$Q$203,11,),"")</f>
        <v/>
      </c>
      <c r="AV77" s="79" t="str">
        <f>_xlfn.IFNA(VLOOKUP(AM77,Kopā!$A$4:$Q$203,12,),"")</f>
        <v/>
      </c>
      <c r="AW77" s="80" t="str">
        <f>_xlfn.IFNA(VLOOKUP(AM77,Kopā!$A$4:$Q$203,13,),"")</f>
        <v/>
      </c>
      <c r="AX77" s="79" t="str">
        <f>_xlfn.IFNA(VLOOKUP(AM77,Kopā!$A$4:$Q$203,14,),"")</f>
        <v/>
      </c>
      <c r="AY77" s="80" t="str">
        <f>_xlfn.IFNA(VLOOKUP(AM77,Kopā!$A$4:$Q$203,15,),"")</f>
        <v/>
      </c>
      <c r="AZ77" s="81" t="str">
        <f>_xlfn.IFNA(VLOOKUP(AM77,Kopā!$A$4:$Q$203,16,),"")</f>
        <v/>
      </c>
      <c r="BA77" s="80" t="str">
        <f>_xlfn.IFNA(VLOOKUP(AM77,Kopā!$A$4:$Q$203,17,),"")</f>
        <v/>
      </c>
      <c r="BB77" s="26" t="str">
        <f t="shared" si="40"/>
        <v/>
      </c>
      <c r="BC77" s="26" t="str">
        <f t="shared" si="41"/>
        <v/>
      </c>
      <c r="BD77" s="69" t="str">
        <f t="shared" si="42"/>
        <v/>
      </c>
      <c r="BE77" s="26" t="e">
        <f>_xlfn.RANK.EQ(BB77,$BB$4:$BB$93,)+COUNTIF($BB$4:BB77,BB77)-1</f>
        <v>#VALUE!</v>
      </c>
    </row>
    <row r="78" spans="1:57" x14ac:dyDescent="0.25">
      <c r="A78" s="26">
        <v>75</v>
      </c>
      <c r="B78" s="37" t="str">
        <f t="shared" si="25"/>
        <v/>
      </c>
      <c r="C78" s="65" t="str">
        <f t="shared" si="23"/>
        <v/>
      </c>
      <c r="D78" s="65" t="str">
        <f t="shared" si="43"/>
        <v/>
      </c>
      <c r="E78" s="70" t="str">
        <f t="shared" si="26"/>
        <v/>
      </c>
      <c r="F78" s="71" t="str">
        <f t="shared" si="27"/>
        <v/>
      </c>
      <c r="G78" s="70" t="str">
        <f t="shared" si="28"/>
        <v/>
      </c>
      <c r="H78" s="71" t="str">
        <f t="shared" si="29"/>
        <v/>
      </c>
      <c r="I78" s="70" t="str">
        <f t="shared" si="30"/>
        <v/>
      </c>
      <c r="J78" s="71" t="str">
        <f t="shared" si="31"/>
        <v/>
      </c>
      <c r="K78" s="70" t="str">
        <f t="shared" si="32"/>
        <v/>
      </c>
      <c r="L78" s="71" t="str">
        <f t="shared" si="33"/>
        <v/>
      </c>
      <c r="M78" s="75" t="str">
        <f t="shared" si="34"/>
        <v/>
      </c>
      <c r="N78" s="71" t="str">
        <f t="shared" si="35"/>
        <v/>
      </c>
      <c r="O78" s="66" t="str">
        <f t="shared" si="36"/>
        <v/>
      </c>
      <c r="P78" s="4"/>
      <c r="Q78" s="74"/>
      <c r="AD78" s="26">
        <v>77</v>
      </c>
      <c r="AE78" s="26"/>
      <c r="AF78" s="26">
        <f>IF(Kopā!F78=$R$3,Kopā!A78,"")</f>
        <v>75</v>
      </c>
      <c r="AG78" s="26" t="str">
        <f>_xlfn.IFNA(VLOOKUP(AF78,Kopā!$A$4:$G$203,7,),"")</f>
        <v>H</v>
      </c>
      <c r="AH78" s="26">
        <f t="shared" si="24"/>
        <v>75</v>
      </c>
      <c r="AI78" s="26" t="e" cm="1">
        <f t="array" ref="AI78">IFERROR(SMALL(IF((COUNTIF($AI$3:AI77, $AH$4:$AH$203)=0)*ISNUMBER($AH$4:$AH$203), $AH$4:$AH$203, "A"), 1),INDEX($AH$4:$AH$203, MATCH(SMALL(IF(ISTEXT($AH$4:$AH$203)*(COUNTIF(AI$3:$AI77,$AH$4:$AH$203)=0), COUNTIF($AH$4:$AH$203, "&lt;"&amp;$AH$4:$AH$203), ""),1),IF(ISTEXT($AH$4:$AH$203), COUNTIF($AH$4:$AH$203, "&lt;"&amp;$AH$4:$AH$203), ""), 0)))</f>
        <v>#NUM!</v>
      </c>
      <c r="AJ78" s="26"/>
      <c r="AK78" s="26"/>
      <c r="AL78" s="26" t="str">
        <f t="shared" si="37"/>
        <v/>
      </c>
      <c r="AM78" s="26" t="str">
        <f t="shared" si="38"/>
        <v/>
      </c>
      <c r="AN78" s="26">
        <v>75</v>
      </c>
      <c r="AO78" s="67" t="str">
        <f t="shared" si="39"/>
        <v/>
      </c>
      <c r="AP78" s="26" t="str">
        <f>_xlfn.IFNA(VLOOKUP(AM78,Kopā!$A$4:$Q$203,2,),"")</f>
        <v/>
      </c>
      <c r="AQ78" s="68" t="str">
        <f>_xlfn.IFNA(VLOOKUP(AM78,Kopā!$A$4:$Q$203,3,),"")</f>
        <v/>
      </c>
      <c r="AR78" s="79" t="str">
        <f>_xlfn.IFNA(VLOOKUP(AM78,Kopā!$A$4:$Q$203,8,),"")</f>
        <v/>
      </c>
      <c r="AS78" s="80" t="str">
        <f>_xlfn.IFNA(VLOOKUP(AM78,Kopā!$A$4:$Q$203,9,),"")</f>
        <v/>
      </c>
      <c r="AT78" s="79" t="str">
        <f>_xlfn.IFNA(VLOOKUP(AM78,Kopā!$A$4:$Q$203,10,),"")</f>
        <v/>
      </c>
      <c r="AU78" s="80" t="str">
        <f>_xlfn.IFNA(VLOOKUP(AM78,Kopā!$A$4:$Q$203,11,),"")</f>
        <v/>
      </c>
      <c r="AV78" s="79" t="str">
        <f>_xlfn.IFNA(VLOOKUP(AM78,Kopā!$A$4:$Q$203,12,),"")</f>
        <v/>
      </c>
      <c r="AW78" s="80" t="str">
        <f>_xlfn.IFNA(VLOOKUP(AM78,Kopā!$A$4:$Q$203,13,),"")</f>
        <v/>
      </c>
      <c r="AX78" s="79" t="str">
        <f>_xlfn.IFNA(VLOOKUP(AM78,Kopā!$A$4:$Q$203,14,),"")</f>
        <v/>
      </c>
      <c r="AY78" s="80" t="str">
        <f>_xlfn.IFNA(VLOOKUP(AM78,Kopā!$A$4:$Q$203,15,),"")</f>
        <v/>
      </c>
      <c r="AZ78" s="81" t="str">
        <f>_xlfn.IFNA(VLOOKUP(AM78,Kopā!$A$4:$Q$203,16,),"")</f>
        <v/>
      </c>
      <c r="BA78" s="80" t="str">
        <f>_xlfn.IFNA(VLOOKUP(AM78,Kopā!$A$4:$Q$203,17,),"")</f>
        <v/>
      </c>
      <c r="BB78" s="26" t="str">
        <f t="shared" si="40"/>
        <v/>
      </c>
      <c r="BC78" s="26" t="str">
        <f t="shared" si="41"/>
        <v/>
      </c>
      <c r="BD78" s="69" t="str">
        <f t="shared" si="42"/>
        <v/>
      </c>
      <c r="BE78" s="26" t="e">
        <f>_xlfn.RANK.EQ(BB78,$BB$4:$BB$93,)+COUNTIF($BB$4:BB78,BB78)-1</f>
        <v>#VALUE!</v>
      </c>
    </row>
    <row r="79" spans="1:57" x14ac:dyDescent="0.25">
      <c r="A79" s="26">
        <v>76</v>
      </c>
      <c r="B79" s="37" t="str">
        <f t="shared" si="25"/>
        <v/>
      </c>
      <c r="C79" s="65" t="str">
        <f t="shared" si="23"/>
        <v/>
      </c>
      <c r="D79" s="65" t="str">
        <f t="shared" si="43"/>
        <v/>
      </c>
      <c r="E79" s="70" t="str">
        <f t="shared" si="26"/>
        <v/>
      </c>
      <c r="F79" s="71" t="str">
        <f t="shared" si="27"/>
        <v/>
      </c>
      <c r="G79" s="70" t="str">
        <f t="shared" si="28"/>
        <v/>
      </c>
      <c r="H79" s="71" t="str">
        <f t="shared" si="29"/>
        <v/>
      </c>
      <c r="I79" s="70" t="str">
        <f t="shared" si="30"/>
        <v/>
      </c>
      <c r="J79" s="71" t="str">
        <f t="shared" si="31"/>
        <v/>
      </c>
      <c r="K79" s="70" t="str">
        <f t="shared" si="32"/>
        <v/>
      </c>
      <c r="L79" s="71" t="str">
        <f t="shared" si="33"/>
        <v/>
      </c>
      <c r="M79" s="75" t="str">
        <f t="shared" si="34"/>
        <v/>
      </c>
      <c r="N79" s="71" t="str">
        <f t="shared" si="35"/>
        <v/>
      </c>
      <c r="O79" s="66" t="str">
        <f t="shared" si="36"/>
        <v/>
      </c>
      <c r="P79" s="4"/>
      <c r="Q79" s="74"/>
      <c r="AD79" s="26">
        <v>78</v>
      </c>
      <c r="AE79" s="26"/>
      <c r="AF79" s="26" t="str">
        <f>IF(Kopā!F79=$R$3,Kopā!A79,"")</f>
        <v/>
      </c>
      <c r="AG79" s="26" t="str">
        <f>_xlfn.IFNA(VLOOKUP(AF79,Kopā!$A$4:$G$203,7,),"")</f>
        <v/>
      </c>
      <c r="AH79" s="26" t="str">
        <f t="shared" si="24"/>
        <v/>
      </c>
      <c r="AI79" s="26" t="e" cm="1">
        <f t="array" ref="AI79">IFERROR(SMALL(IF((COUNTIF($AI$3:AI78, $AH$4:$AH$203)=0)*ISNUMBER($AH$4:$AH$203), $AH$4:$AH$203, "A"), 1),INDEX($AH$4:$AH$203, MATCH(SMALL(IF(ISTEXT($AH$4:$AH$203)*(COUNTIF(AI$3:$AI78,$AH$4:$AH$203)=0), COUNTIF($AH$4:$AH$203, "&lt;"&amp;$AH$4:$AH$203), ""),1),IF(ISTEXT($AH$4:$AH$203), COUNTIF($AH$4:$AH$203, "&lt;"&amp;$AH$4:$AH$203), ""), 0)))</f>
        <v>#NUM!</v>
      </c>
      <c r="AJ79" s="26"/>
      <c r="AK79" s="26"/>
      <c r="AL79" s="26" t="str">
        <f t="shared" si="37"/>
        <v/>
      </c>
      <c r="AM79" s="26" t="str">
        <f t="shared" si="38"/>
        <v/>
      </c>
      <c r="AN79" s="26">
        <v>76</v>
      </c>
      <c r="AO79" s="67" t="str">
        <f t="shared" si="39"/>
        <v/>
      </c>
      <c r="AP79" s="26" t="str">
        <f>_xlfn.IFNA(VLOOKUP(AM79,Kopā!$A$4:$Q$203,2,),"")</f>
        <v/>
      </c>
      <c r="AQ79" s="68" t="str">
        <f>_xlfn.IFNA(VLOOKUP(AM79,Kopā!$A$4:$Q$203,3,),"")</f>
        <v/>
      </c>
      <c r="AR79" s="79" t="str">
        <f>_xlfn.IFNA(VLOOKUP(AM79,Kopā!$A$4:$Q$203,8,),"")</f>
        <v/>
      </c>
      <c r="AS79" s="80" t="str">
        <f>_xlfn.IFNA(VLOOKUP(AM79,Kopā!$A$4:$Q$203,9,),"")</f>
        <v/>
      </c>
      <c r="AT79" s="79" t="str">
        <f>_xlfn.IFNA(VLOOKUP(AM79,Kopā!$A$4:$Q$203,10,),"")</f>
        <v/>
      </c>
      <c r="AU79" s="80" t="str">
        <f>_xlfn.IFNA(VLOOKUP(AM79,Kopā!$A$4:$Q$203,11,),"")</f>
        <v/>
      </c>
      <c r="AV79" s="79" t="str">
        <f>_xlfn.IFNA(VLOOKUP(AM79,Kopā!$A$4:$Q$203,12,),"")</f>
        <v/>
      </c>
      <c r="AW79" s="80" t="str">
        <f>_xlfn.IFNA(VLOOKUP(AM79,Kopā!$A$4:$Q$203,13,),"")</f>
        <v/>
      </c>
      <c r="AX79" s="79" t="str">
        <f>_xlfn.IFNA(VLOOKUP(AM79,Kopā!$A$4:$Q$203,14,),"")</f>
        <v/>
      </c>
      <c r="AY79" s="80" t="str">
        <f>_xlfn.IFNA(VLOOKUP(AM79,Kopā!$A$4:$Q$203,15,),"")</f>
        <v/>
      </c>
      <c r="AZ79" s="81" t="str">
        <f>_xlfn.IFNA(VLOOKUP(AM79,Kopā!$A$4:$Q$203,16,),"")</f>
        <v/>
      </c>
      <c r="BA79" s="80" t="str">
        <f>_xlfn.IFNA(VLOOKUP(AM79,Kopā!$A$4:$Q$203,17,),"")</f>
        <v/>
      </c>
      <c r="BB79" s="26" t="str">
        <f t="shared" si="40"/>
        <v/>
      </c>
      <c r="BC79" s="26" t="str">
        <f t="shared" si="41"/>
        <v/>
      </c>
      <c r="BD79" s="69" t="str">
        <f t="shared" si="42"/>
        <v/>
      </c>
      <c r="BE79" s="26" t="e">
        <f>_xlfn.RANK.EQ(BB79,$BB$4:$BB$93,)+COUNTIF($BB$4:BB79,BB79)-1</f>
        <v>#VALUE!</v>
      </c>
    </row>
    <row r="80" spans="1:57" x14ac:dyDescent="0.25">
      <c r="A80" s="26">
        <v>77</v>
      </c>
      <c r="B80" s="37" t="str">
        <f t="shared" si="25"/>
        <v/>
      </c>
      <c r="C80" s="65" t="str">
        <f t="shared" si="23"/>
        <v/>
      </c>
      <c r="D80" s="65" t="str">
        <f t="shared" si="43"/>
        <v/>
      </c>
      <c r="E80" s="70" t="str">
        <f t="shared" si="26"/>
        <v/>
      </c>
      <c r="F80" s="71" t="str">
        <f t="shared" si="27"/>
        <v/>
      </c>
      <c r="G80" s="70" t="str">
        <f t="shared" si="28"/>
        <v/>
      </c>
      <c r="H80" s="71" t="str">
        <f t="shared" si="29"/>
        <v/>
      </c>
      <c r="I80" s="70" t="str">
        <f t="shared" si="30"/>
        <v/>
      </c>
      <c r="J80" s="71" t="str">
        <f t="shared" si="31"/>
        <v/>
      </c>
      <c r="K80" s="70" t="str">
        <f t="shared" si="32"/>
        <v/>
      </c>
      <c r="L80" s="71" t="str">
        <f t="shared" si="33"/>
        <v/>
      </c>
      <c r="M80" s="75" t="str">
        <f t="shared" si="34"/>
        <v/>
      </c>
      <c r="N80" s="71" t="str">
        <f t="shared" si="35"/>
        <v/>
      </c>
      <c r="O80" s="66" t="str">
        <f t="shared" si="36"/>
        <v/>
      </c>
      <c r="P80" s="4"/>
      <c r="Q80" s="74"/>
      <c r="AD80" s="26">
        <v>79</v>
      </c>
      <c r="AE80" s="26"/>
      <c r="AF80" s="26">
        <f>IF(Kopā!F80=$R$3,Kopā!A80,"")</f>
        <v>77</v>
      </c>
      <c r="AG80" s="26" t="str">
        <f>_xlfn.IFNA(VLOOKUP(AF80,Kopā!$A$4:$G$203,7,),"")</f>
        <v>D</v>
      </c>
      <c r="AH80" s="26" t="str">
        <f t="shared" si="24"/>
        <v/>
      </c>
      <c r="AI80" s="26" t="e" cm="1">
        <f t="array" ref="AI80">IFERROR(SMALL(IF((COUNTIF($AI$3:AI79, $AH$4:$AH$203)=0)*ISNUMBER($AH$4:$AH$203), $AH$4:$AH$203, "A"), 1),INDEX($AH$4:$AH$203, MATCH(SMALL(IF(ISTEXT($AH$4:$AH$203)*(COUNTIF(AI$3:$AI79,$AH$4:$AH$203)=0), COUNTIF($AH$4:$AH$203, "&lt;"&amp;$AH$4:$AH$203), ""),1),IF(ISTEXT($AH$4:$AH$203), COUNTIF($AH$4:$AH$203, "&lt;"&amp;$AH$4:$AH$203), ""), 0)))</f>
        <v>#NUM!</v>
      </c>
      <c r="AJ80" s="26"/>
      <c r="AK80" s="26"/>
      <c r="AL80" s="26" t="str">
        <f t="shared" si="37"/>
        <v/>
      </c>
      <c r="AM80" s="26" t="str">
        <f t="shared" si="38"/>
        <v/>
      </c>
      <c r="AN80" s="26">
        <v>77</v>
      </c>
      <c r="AO80" s="67" t="str">
        <f t="shared" si="39"/>
        <v/>
      </c>
      <c r="AP80" s="26" t="str">
        <f>_xlfn.IFNA(VLOOKUP(AM80,Kopā!$A$4:$Q$203,2,),"")</f>
        <v/>
      </c>
      <c r="AQ80" s="68" t="str">
        <f>_xlfn.IFNA(VLOOKUP(AM80,Kopā!$A$4:$Q$203,3,),"")</f>
        <v/>
      </c>
      <c r="AR80" s="79" t="str">
        <f>_xlfn.IFNA(VLOOKUP(AM80,Kopā!$A$4:$Q$203,8,),"")</f>
        <v/>
      </c>
      <c r="AS80" s="80" t="str">
        <f>_xlfn.IFNA(VLOOKUP(AM80,Kopā!$A$4:$Q$203,9,),"")</f>
        <v/>
      </c>
      <c r="AT80" s="79" t="str">
        <f>_xlfn.IFNA(VLOOKUP(AM80,Kopā!$A$4:$Q$203,10,),"")</f>
        <v/>
      </c>
      <c r="AU80" s="80" t="str">
        <f>_xlfn.IFNA(VLOOKUP(AM80,Kopā!$A$4:$Q$203,11,),"")</f>
        <v/>
      </c>
      <c r="AV80" s="79" t="str">
        <f>_xlfn.IFNA(VLOOKUP(AM80,Kopā!$A$4:$Q$203,12,),"")</f>
        <v/>
      </c>
      <c r="AW80" s="80" t="str">
        <f>_xlfn.IFNA(VLOOKUP(AM80,Kopā!$A$4:$Q$203,13,),"")</f>
        <v/>
      </c>
      <c r="AX80" s="79" t="str">
        <f>_xlfn.IFNA(VLOOKUP(AM80,Kopā!$A$4:$Q$203,14,),"")</f>
        <v/>
      </c>
      <c r="AY80" s="80" t="str">
        <f>_xlfn.IFNA(VLOOKUP(AM80,Kopā!$A$4:$Q$203,15,),"")</f>
        <v/>
      </c>
      <c r="AZ80" s="81" t="str">
        <f>_xlfn.IFNA(VLOOKUP(AM80,Kopā!$A$4:$Q$203,16,),"")</f>
        <v/>
      </c>
      <c r="BA80" s="80" t="str">
        <f>_xlfn.IFNA(VLOOKUP(AM80,Kopā!$A$4:$Q$203,17,),"")</f>
        <v/>
      </c>
      <c r="BB80" s="26" t="str">
        <f t="shared" si="40"/>
        <v/>
      </c>
      <c r="BC80" s="26" t="str">
        <f t="shared" si="41"/>
        <v/>
      </c>
      <c r="BD80" s="69" t="str">
        <f t="shared" si="42"/>
        <v/>
      </c>
      <c r="BE80" s="26" t="e">
        <f>_xlfn.RANK.EQ(BB80,$BB$4:$BB$93,)+COUNTIF($BB$4:BB80,BB80)-1</f>
        <v>#VALUE!</v>
      </c>
    </row>
    <row r="81" spans="1:57" x14ac:dyDescent="0.25">
      <c r="A81" s="26">
        <v>78</v>
      </c>
      <c r="B81" s="37" t="str">
        <f t="shared" si="25"/>
        <v/>
      </c>
      <c r="C81" s="65" t="str">
        <f t="shared" si="23"/>
        <v/>
      </c>
      <c r="D81" s="65" t="str">
        <f t="shared" si="43"/>
        <v/>
      </c>
      <c r="E81" s="70" t="str">
        <f t="shared" si="26"/>
        <v/>
      </c>
      <c r="F81" s="71" t="str">
        <f t="shared" si="27"/>
        <v/>
      </c>
      <c r="G81" s="70" t="str">
        <f t="shared" si="28"/>
        <v/>
      </c>
      <c r="H81" s="71" t="str">
        <f t="shared" si="29"/>
        <v/>
      </c>
      <c r="I81" s="70" t="str">
        <f t="shared" si="30"/>
        <v/>
      </c>
      <c r="J81" s="71" t="str">
        <f t="shared" si="31"/>
        <v/>
      </c>
      <c r="K81" s="70" t="str">
        <f t="shared" si="32"/>
        <v/>
      </c>
      <c r="L81" s="71" t="str">
        <f t="shared" si="33"/>
        <v/>
      </c>
      <c r="M81" s="75" t="str">
        <f t="shared" si="34"/>
        <v/>
      </c>
      <c r="N81" s="71" t="str">
        <f t="shared" si="35"/>
        <v/>
      </c>
      <c r="O81" s="66" t="str">
        <f t="shared" si="36"/>
        <v/>
      </c>
      <c r="P81" s="4"/>
      <c r="Q81" s="74"/>
      <c r="AD81" s="26">
        <v>80</v>
      </c>
      <c r="AE81" s="26"/>
      <c r="AF81" s="26">
        <f>IF(Kopā!F81=$R$3,Kopā!A81,"")</f>
        <v>78</v>
      </c>
      <c r="AG81" s="26" t="str">
        <f>_xlfn.IFNA(VLOOKUP(AF81,Kopā!$A$4:$G$203,7,),"")</f>
        <v>E</v>
      </c>
      <c r="AH81" s="26" t="str">
        <f t="shared" si="24"/>
        <v/>
      </c>
      <c r="AI81" s="26" t="e" cm="1">
        <f t="array" ref="AI81">IFERROR(SMALL(IF((COUNTIF($AI$3:AI80, $AH$4:$AH$203)=0)*ISNUMBER($AH$4:$AH$203), $AH$4:$AH$203, "A"), 1),INDEX($AH$4:$AH$203, MATCH(SMALL(IF(ISTEXT($AH$4:$AH$203)*(COUNTIF(AI$3:$AI80,$AH$4:$AH$203)=0), COUNTIF($AH$4:$AH$203, "&lt;"&amp;$AH$4:$AH$203), ""),1),IF(ISTEXT($AH$4:$AH$203), COUNTIF($AH$4:$AH$203, "&lt;"&amp;$AH$4:$AH$203), ""), 0)))</f>
        <v>#NUM!</v>
      </c>
      <c r="AJ81" s="26"/>
      <c r="AK81" s="26"/>
      <c r="AL81" s="26" t="str">
        <f t="shared" si="37"/>
        <v/>
      </c>
      <c r="AM81" s="26" t="str">
        <f t="shared" si="38"/>
        <v/>
      </c>
      <c r="AN81" s="26">
        <v>78</v>
      </c>
      <c r="AO81" s="67" t="str">
        <f t="shared" si="39"/>
        <v/>
      </c>
      <c r="AP81" s="26" t="str">
        <f>_xlfn.IFNA(VLOOKUP(AM81,Kopā!$A$4:$Q$203,2,),"")</f>
        <v/>
      </c>
      <c r="AQ81" s="68" t="str">
        <f>_xlfn.IFNA(VLOOKUP(AM81,Kopā!$A$4:$Q$203,3,),"")</f>
        <v/>
      </c>
      <c r="AR81" s="79" t="str">
        <f>_xlfn.IFNA(VLOOKUP(AM81,Kopā!$A$4:$Q$203,8,),"")</f>
        <v/>
      </c>
      <c r="AS81" s="80" t="str">
        <f>_xlfn.IFNA(VLOOKUP(AM81,Kopā!$A$4:$Q$203,9,),"")</f>
        <v/>
      </c>
      <c r="AT81" s="79" t="str">
        <f>_xlfn.IFNA(VLOOKUP(AM81,Kopā!$A$4:$Q$203,10,),"")</f>
        <v/>
      </c>
      <c r="AU81" s="80" t="str">
        <f>_xlfn.IFNA(VLOOKUP(AM81,Kopā!$A$4:$Q$203,11,),"")</f>
        <v/>
      </c>
      <c r="AV81" s="79" t="str">
        <f>_xlfn.IFNA(VLOOKUP(AM81,Kopā!$A$4:$Q$203,12,),"")</f>
        <v/>
      </c>
      <c r="AW81" s="80" t="str">
        <f>_xlfn.IFNA(VLOOKUP(AM81,Kopā!$A$4:$Q$203,13,),"")</f>
        <v/>
      </c>
      <c r="AX81" s="79" t="str">
        <f>_xlfn.IFNA(VLOOKUP(AM81,Kopā!$A$4:$Q$203,14,),"")</f>
        <v/>
      </c>
      <c r="AY81" s="80" t="str">
        <f>_xlfn.IFNA(VLOOKUP(AM81,Kopā!$A$4:$Q$203,15,),"")</f>
        <v/>
      </c>
      <c r="AZ81" s="81" t="str">
        <f>_xlfn.IFNA(VLOOKUP(AM81,Kopā!$A$4:$Q$203,16,),"")</f>
        <v/>
      </c>
      <c r="BA81" s="80" t="str">
        <f>_xlfn.IFNA(VLOOKUP(AM81,Kopā!$A$4:$Q$203,17,),"")</f>
        <v/>
      </c>
      <c r="BB81" s="26" t="str">
        <f t="shared" si="40"/>
        <v/>
      </c>
      <c r="BC81" s="26" t="str">
        <f t="shared" si="41"/>
        <v/>
      </c>
      <c r="BD81" s="69" t="str">
        <f t="shared" si="42"/>
        <v/>
      </c>
      <c r="BE81" s="26" t="e">
        <f>_xlfn.RANK.EQ(BB81,$BB$4:$BB$93,)+COUNTIF($BB$4:BB81,BB81)-1</f>
        <v>#VALUE!</v>
      </c>
    </row>
    <row r="82" spans="1:57" x14ac:dyDescent="0.25">
      <c r="A82" s="26">
        <v>79</v>
      </c>
      <c r="B82" s="37" t="str">
        <f t="shared" si="25"/>
        <v/>
      </c>
      <c r="C82" s="65" t="str">
        <f t="shared" si="23"/>
        <v/>
      </c>
      <c r="D82" s="65" t="str">
        <f t="shared" si="43"/>
        <v/>
      </c>
      <c r="E82" s="70" t="str">
        <f t="shared" si="26"/>
        <v/>
      </c>
      <c r="F82" s="71" t="str">
        <f t="shared" si="27"/>
        <v/>
      </c>
      <c r="G82" s="70" t="str">
        <f t="shared" si="28"/>
        <v/>
      </c>
      <c r="H82" s="71" t="str">
        <f t="shared" si="29"/>
        <v/>
      </c>
      <c r="I82" s="70" t="str">
        <f t="shared" si="30"/>
        <v/>
      </c>
      <c r="J82" s="71" t="str">
        <f t="shared" si="31"/>
        <v/>
      </c>
      <c r="K82" s="70" t="str">
        <f t="shared" si="32"/>
        <v/>
      </c>
      <c r="L82" s="71" t="str">
        <f t="shared" si="33"/>
        <v/>
      </c>
      <c r="M82" s="75" t="str">
        <f t="shared" si="34"/>
        <v/>
      </c>
      <c r="N82" s="71" t="str">
        <f t="shared" si="35"/>
        <v/>
      </c>
      <c r="O82" s="66" t="str">
        <f t="shared" si="36"/>
        <v/>
      </c>
      <c r="P82" s="4"/>
      <c r="Q82" s="74"/>
      <c r="AD82" s="26">
        <v>81</v>
      </c>
      <c r="AE82" s="26"/>
      <c r="AF82" s="26" t="str">
        <f>IF(Kopā!F82=$R$3,Kopā!A82,"")</f>
        <v/>
      </c>
      <c r="AG82" s="26" t="str">
        <f>_xlfn.IFNA(VLOOKUP(AF82,Kopā!$A$4:$G$203,7,),"")</f>
        <v/>
      </c>
      <c r="AH82" s="26" t="str">
        <f t="shared" si="24"/>
        <v/>
      </c>
      <c r="AI82" s="26" t="e" cm="1">
        <f t="array" ref="AI82">IFERROR(SMALL(IF((COUNTIF($AI$3:AI81, $AH$4:$AH$203)=0)*ISNUMBER($AH$4:$AH$203), $AH$4:$AH$203, "A"), 1),INDEX($AH$4:$AH$203, MATCH(SMALL(IF(ISTEXT($AH$4:$AH$203)*(COUNTIF(AI$3:$AI81,$AH$4:$AH$203)=0), COUNTIF($AH$4:$AH$203, "&lt;"&amp;$AH$4:$AH$203), ""),1),IF(ISTEXT($AH$4:$AH$203), COUNTIF($AH$4:$AH$203, "&lt;"&amp;$AH$4:$AH$203), ""), 0)))</f>
        <v>#NUM!</v>
      </c>
      <c r="AJ82" s="26"/>
      <c r="AK82" s="26"/>
      <c r="AL82" s="26" t="str">
        <f t="shared" si="37"/>
        <v/>
      </c>
      <c r="AM82" s="26" t="str">
        <f t="shared" si="38"/>
        <v/>
      </c>
      <c r="AN82" s="26">
        <v>79</v>
      </c>
      <c r="AO82" s="67" t="str">
        <f t="shared" si="39"/>
        <v/>
      </c>
      <c r="AP82" s="26" t="str">
        <f>_xlfn.IFNA(VLOOKUP(AM82,Kopā!$A$4:$Q$203,2,),"")</f>
        <v/>
      </c>
      <c r="AQ82" s="68" t="str">
        <f>_xlfn.IFNA(VLOOKUP(AM82,Kopā!$A$4:$Q$203,3,),"")</f>
        <v/>
      </c>
      <c r="AR82" s="79" t="str">
        <f>_xlfn.IFNA(VLOOKUP(AM82,Kopā!$A$4:$Q$203,8,),"")</f>
        <v/>
      </c>
      <c r="AS82" s="80" t="str">
        <f>_xlfn.IFNA(VLOOKUP(AM82,Kopā!$A$4:$Q$203,9,),"")</f>
        <v/>
      </c>
      <c r="AT82" s="79" t="str">
        <f>_xlfn.IFNA(VLOOKUP(AM82,Kopā!$A$4:$Q$203,10,),"")</f>
        <v/>
      </c>
      <c r="AU82" s="80" t="str">
        <f>_xlfn.IFNA(VLOOKUP(AM82,Kopā!$A$4:$Q$203,11,),"")</f>
        <v/>
      </c>
      <c r="AV82" s="79" t="str">
        <f>_xlfn.IFNA(VLOOKUP(AM82,Kopā!$A$4:$Q$203,12,),"")</f>
        <v/>
      </c>
      <c r="AW82" s="80" t="str">
        <f>_xlfn.IFNA(VLOOKUP(AM82,Kopā!$A$4:$Q$203,13,),"")</f>
        <v/>
      </c>
      <c r="AX82" s="79" t="str">
        <f>_xlfn.IFNA(VLOOKUP(AM82,Kopā!$A$4:$Q$203,14,),"")</f>
        <v/>
      </c>
      <c r="AY82" s="80" t="str">
        <f>_xlfn.IFNA(VLOOKUP(AM82,Kopā!$A$4:$Q$203,15,),"")</f>
        <v/>
      </c>
      <c r="AZ82" s="81" t="str">
        <f>_xlfn.IFNA(VLOOKUP(AM82,Kopā!$A$4:$Q$203,16,),"")</f>
        <v/>
      </c>
      <c r="BA82" s="80" t="str">
        <f>_xlfn.IFNA(VLOOKUP(AM82,Kopā!$A$4:$Q$203,17,),"")</f>
        <v/>
      </c>
      <c r="BB82" s="26" t="str">
        <f t="shared" si="40"/>
        <v/>
      </c>
      <c r="BC82" s="26" t="str">
        <f t="shared" si="41"/>
        <v/>
      </c>
      <c r="BD82" s="69" t="str">
        <f t="shared" si="42"/>
        <v/>
      </c>
      <c r="BE82" s="26" t="e">
        <f>_xlfn.RANK.EQ(BB82,$BB$4:$BB$93,)+COUNTIF($BB$4:BB82,BB82)-1</f>
        <v>#VALUE!</v>
      </c>
    </row>
    <row r="83" spans="1:57" x14ac:dyDescent="0.25">
      <c r="A83" s="26">
        <v>80</v>
      </c>
      <c r="B83" s="37" t="str">
        <f t="shared" si="25"/>
        <v/>
      </c>
      <c r="C83" s="65" t="str">
        <f t="shared" si="23"/>
        <v/>
      </c>
      <c r="D83" s="65" t="str">
        <f t="shared" si="43"/>
        <v/>
      </c>
      <c r="E83" s="70" t="str">
        <f t="shared" si="26"/>
        <v/>
      </c>
      <c r="F83" s="71" t="str">
        <f t="shared" si="27"/>
        <v/>
      </c>
      <c r="G83" s="70" t="str">
        <f t="shared" si="28"/>
        <v/>
      </c>
      <c r="H83" s="71" t="str">
        <f t="shared" si="29"/>
        <v/>
      </c>
      <c r="I83" s="70" t="str">
        <f t="shared" si="30"/>
        <v/>
      </c>
      <c r="J83" s="71" t="str">
        <f t="shared" si="31"/>
        <v/>
      </c>
      <c r="K83" s="70" t="str">
        <f t="shared" si="32"/>
        <v/>
      </c>
      <c r="L83" s="71" t="str">
        <f t="shared" si="33"/>
        <v/>
      </c>
      <c r="M83" s="75" t="str">
        <f t="shared" si="34"/>
        <v/>
      </c>
      <c r="N83" s="71" t="str">
        <f t="shared" si="35"/>
        <v/>
      </c>
      <c r="O83" s="66" t="str">
        <f t="shared" si="36"/>
        <v/>
      </c>
      <c r="P83" s="4"/>
      <c r="Q83" s="74"/>
      <c r="AD83" s="26">
        <v>82</v>
      </c>
      <c r="AE83" s="26"/>
      <c r="AF83" s="26">
        <f>IF(Kopā!F83=$R$3,Kopā!A83,"")</f>
        <v>80</v>
      </c>
      <c r="AG83" s="26" t="str">
        <f>_xlfn.IFNA(VLOOKUP(AF83,Kopā!$A$4:$G$203,7,),"")</f>
        <v>E</v>
      </c>
      <c r="AH83" s="26" t="str">
        <f t="shared" si="24"/>
        <v/>
      </c>
      <c r="AI83" s="26" t="e" cm="1">
        <f t="array" ref="AI83">IFERROR(SMALL(IF((COUNTIF($AI$3:AI82, $AH$4:$AH$203)=0)*ISNUMBER($AH$4:$AH$203), $AH$4:$AH$203, "A"), 1),INDEX($AH$4:$AH$203, MATCH(SMALL(IF(ISTEXT($AH$4:$AH$203)*(COUNTIF(AI$3:$AI82,$AH$4:$AH$203)=0), COUNTIF($AH$4:$AH$203, "&lt;"&amp;$AH$4:$AH$203), ""),1),IF(ISTEXT($AH$4:$AH$203), COUNTIF($AH$4:$AH$203, "&lt;"&amp;$AH$4:$AH$203), ""), 0)))</f>
        <v>#NUM!</v>
      </c>
      <c r="AJ83" s="26"/>
      <c r="AK83" s="26"/>
      <c r="AL83" s="26" t="str">
        <f t="shared" si="37"/>
        <v/>
      </c>
      <c r="AM83" s="26" t="str">
        <f t="shared" si="38"/>
        <v/>
      </c>
      <c r="AN83" s="26">
        <v>80</v>
      </c>
      <c r="AO83" s="67" t="str">
        <f t="shared" si="39"/>
        <v/>
      </c>
      <c r="AP83" s="26" t="str">
        <f>_xlfn.IFNA(VLOOKUP(AM83,Kopā!$A$4:$Q$203,2,),"")</f>
        <v/>
      </c>
      <c r="AQ83" s="68" t="str">
        <f>_xlfn.IFNA(VLOOKUP(AM83,Kopā!$A$4:$Q$203,3,),"")</f>
        <v/>
      </c>
      <c r="AR83" s="79" t="str">
        <f>_xlfn.IFNA(VLOOKUP(AM83,Kopā!$A$4:$Q$203,8,),"")</f>
        <v/>
      </c>
      <c r="AS83" s="80" t="str">
        <f>_xlfn.IFNA(VLOOKUP(AM83,Kopā!$A$4:$Q$203,9,),"")</f>
        <v/>
      </c>
      <c r="AT83" s="79" t="str">
        <f>_xlfn.IFNA(VLOOKUP(AM83,Kopā!$A$4:$Q$203,10,),"")</f>
        <v/>
      </c>
      <c r="AU83" s="80" t="str">
        <f>_xlfn.IFNA(VLOOKUP(AM83,Kopā!$A$4:$Q$203,11,),"")</f>
        <v/>
      </c>
      <c r="AV83" s="79" t="str">
        <f>_xlfn.IFNA(VLOOKUP(AM83,Kopā!$A$4:$Q$203,12,),"")</f>
        <v/>
      </c>
      <c r="AW83" s="80" t="str">
        <f>_xlfn.IFNA(VLOOKUP(AM83,Kopā!$A$4:$Q$203,13,),"")</f>
        <v/>
      </c>
      <c r="AX83" s="79" t="str">
        <f>_xlfn.IFNA(VLOOKUP(AM83,Kopā!$A$4:$Q$203,14,),"")</f>
        <v/>
      </c>
      <c r="AY83" s="80" t="str">
        <f>_xlfn.IFNA(VLOOKUP(AM83,Kopā!$A$4:$Q$203,15,),"")</f>
        <v/>
      </c>
      <c r="AZ83" s="81" t="str">
        <f>_xlfn.IFNA(VLOOKUP(AM83,Kopā!$A$4:$Q$203,16,),"")</f>
        <v/>
      </c>
      <c r="BA83" s="80" t="str">
        <f>_xlfn.IFNA(VLOOKUP(AM83,Kopā!$A$4:$Q$203,17,),"")</f>
        <v/>
      </c>
      <c r="BB83" s="26" t="str">
        <f t="shared" si="40"/>
        <v/>
      </c>
      <c r="BC83" s="26" t="str">
        <f t="shared" si="41"/>
        <v/>
      </c>
      <c r="BD83" s="69" t="str">
        <f t="shared" si="42"/>
        <v/>
      </c>
      <c r="BE83" s="26" t="e">
        <f>_xlfn.RANK.EQ(BB83,$BB$4:$BB$93,)+COUNTIF($BB$4:BB83,BB83)-1</f>
        <v>#VALUE!</v>
      </c>
    </row>
    <row r="84" spans="1:57" x14ac:dyDescent="0.25">
      <c r="A84" s="26">
        <v>81</v>
      </c>
      <c r="B84" s="37" t="str">
        <f t="shared" si="25"/>
        <v/>
      </c>
      <c r="C84" s="65" t="str">
        <f t="shared" si="23"/>
        <v/>
      </c>
      <c r="D84" s="65" t="str">
        <f t="shared" si="43"/>
        <v/>
      </c>
      <c r="E84" s="70" t="str">
        <f t="shared" si="26"/>
        <v/>
      </c>
      <c r="F84" s="71" t="str">
        <f t="shared" si="27"/>
        <v/>
      </c>
      <c r="G84" s="70" t="str">
        <f t="shared" si="28"/>
        <v/>
      </c>
      <c r="H84" s="71" t="str">
        <f t="shared" si="29"/>
        <v/>
      </c>
      <c r="I84" s="70" t="str">
        <f t="shared" si="30"/>
        <v/>
      </c>
      <c r="J84" s="71" t="str">
        <f t="shared" si="31"/>
        <v/>
      </c>
      <c r="K84" s="70" t="str">
        <f t="shared" si="32"/>
        <v/>
      </c>
      <c r="L84" s="71" t="str">
        <f t="shared" si="33"/>
        <v/>
      </c>
      <c r="M84" s="75" t="str">
        <f t="shared" si="34"/>
        <v/>
      </c>
      <c r="N84" s="71" t="str">
        <f t="shared" si="35"/>
        <v/>
      </c>
      <c r="O84" s="66" t="str">
        <f t="shared" si="36"/>
        <v/>
      </c>
      <c r="P84" s="4"/>
      <c r="Q84" s="74"/>
      <c r="AD84" s="26">
        <v>83</v>
      </c>
      <c r="AE84" s="26"/>
      <c r="AF84" s="26">
        <f>IF(Kopā!F84=$R$3,Kopā!A84,"")</f>
        <v>81</v>
      </c>
      <c r="AG84" s="26" t="str">
        <f>_xlfn.IFNA(VLOOKUP(AF84,Kopā!$A$4:$G$203,7,),"")</f>
        <v>Hm</v>
      </c>
      <c r="AH84" s="26" t="str">
        <f t="shared" si="24"/>
        <v/>
      </c>
      <c r="AI84" s="26" t="e" cm="1">
        <f t="array" ref="AI84">IFERROR(SMALL(IF((COUNTIF($AI$3:AI83, $AH$4:$AH$203)=0)*ISNUMBER($AH$4:$AH$203), $AH$4:$AH$203, "A"), 1),INDEX($AH$4:$AH$203, MATCH(SMALL(IF(ISTEXT($AH$4:$AH$203)*(COUNTIF(AI$3:$AI83,$AH$4:$AH$203)=0), COUNTIF($AH$4:$AH$203, "&lt;"&amp;$AH$4:$AH$203), ""),1),IF(ISTEXT($AH$4:$AH$203), COUNTIF($AH$4:$AH$203, "&lt;"&amp;$AH$4:$AH$203), ""), 0)))</f>
        <v>#NUM!</v>
      </c>
      <c r="AJ84" s="26"/>
      <c r="AK84" s="26"/>
      <c r="AL84" s="26" t="str">
        <f t="shared" si="37"/>
        <v/>
      </c>
      <c r="AM84" s="26" t="str">
        <f t="shared" si="38"/>
        <v/>
      </c>
      <c r="AN84" s="26">
        <v>81</v>
      </c>
      <c r="AO84" s="67" t="str">
        <f t="shared" si="39"/>
        <v/>
      </c>
      <c r="AP84" s="26" t="str">
        <f>_xlfn.IFNA(VLOOKUP(AM84,Kopā!$A$4:$Q$203,2,),"")</f>
        <v/>
      </c>
      <c r="AQ84" s="68" t="str">
        <f>_xlfn.IFNA(VLOOKUP(AM84,Kopā!$A$4:$Q$203,3,),"")</f>
        <v/>
      </c>
      <c r="AR84" s="79" t="str">
        <f>_xlfn.IFNA(VLOOKUP(AM84,Kopā!$A$4:$Q$203,8,),"")</f>
        <v/>
      </c>
      <c r="AS84" s="80" t="str">
        <f>_xlfn.IFNA(VLOOKUP(AM84,Kopā!$A$4:$Q$203,9,),"")</f>
        <v/>
      </c>
      <c r="AT84" s="79" t="str">
        <f>_xlfn.IFNA(VLOOKUP(AM84,Kopā!$A$4:$Q$203,10,),"")</f>
        <v/>
      </c>
      <c r="AU84" s="80" t="str">
        <f>_xlfn.IFNA(VLOOKUP(AM84,Kopā!$A$4:$Q$203,11,),"")</f>
        <v/>
      </c>
      <c r="AV84" s="79" t="str">
        <f>_xlfn.IFNA(VLOOKUP(AM84,Kopā!$A$4:$Q$203,12,),"")</f>
        <v/>
      </c>
      <c r="AW84" s="80" t="str">
        <f>_xlfn.IFNA(VLOOKUP(AM84,Kopā!$A$4:$Q$203,13,),"")</f>
        <v/>
      </c>
      <c r="AX84" s="79" t="str">
        <f>_xlfn.IFNA(VLOOKUP(AM84,Kopā!$A$4:$Q$203,14,),"")</f>
        <v/>
      </c>
      <c r="AY84" s="80" t="str">
        <f>_xlfn.IFNA(VLOOKUP(AM84,Kopā!$A$4:$Q$203,15,),"")</f>
        <v/>
      </c>
      <c r="AZ84" s="81" t="str">
        <f>_xlfn.IFNA(VLOOKUP(AM84,Kopā!$A$4:$Q$203,16,),"")</f>
        <v/>
      </c>
      <c r="BA84" s="80" t="str">
        <f>_xlfn.IFNA(VLOOKUP(AM84,Kopā!$A$4:$Q$203,17,),"")</f>
        <v/>
      </c>
      <c r="BB84" s="26" t="str">
        <f t="shared" si="40"/>
        <v/>
      </c>
      <c r="BC84" s="26" t="str">
        <f t="shared" si="41"/>
        <v/>
      </c>
      <c r="BD84" s="69" t="str">
        <f t="shared" si="42"/>
        <v/>
      </c>
      <c r="BE84" s="26" t="e">
        <f>_xlfn.RANK.EQ(BB84,$BB$4:$BB$93,)+COUNTIF($BB$4:BB84,BB84)-1</f>
        <v>#VALUE!</v>
      </c>
    </row>
    <row r="85" spans="1:57" x14ac:dyDescent="0.25">
      <c r="A85" s="26">
        <v>82</v>
      </c>
      <c r="B85" s="37" t="str">
        <f t="shared" si="25"/>
        <v/>
      </c>
      <c r="C85" s="65" t="str">
        <f t="shared" si="23"/>
        <v/>
      </c>
      <c r="D85" s="65" t="str">
        <f t="shared" si="43"/>
        <v/>
      </c>
      <c r="E85" s="70" t="str">
        <f t="shared" si="26"/>
        <v/>
      </c>
      <c r="F85" s="71" t="str">
        <f t="shared" si="27"/>
        <v/>
      </c>
      <c r="G85" s="70" t="str">
        <f t="shared" si="28"/>
        <v/>
      </c>
      <c r="H85" s="71" t="str">
        <f t="shared" si="29"/>
        <v/>
      </c>
      <c r="I85" s="70" t="str">
        <f t="shared" si="30"/>
        <v/>
      </c>
      <c r="J85" s="71" t="str">
        <f t="shared" si="31"/>
        <v/>
      </c>
      <c r="K85" s="70" t="str">
        <f t="shared" si="32"/>
        <v/>
      </c>
      <c r="L85" s="71" t="str">
        <f t="shared" si="33"/>
        <v/>
      </c>
      <c r="M85" s="75" t="str">
        <f t="shared" si="34"/>
        <v/>
      </c>
      <c r="N85" s="71" t="str">
        <f t="shared" si="35"/>
        <v/>
      </c>
      <c r="O85" s="66" t="str">
        <f t="shared" si="36"/>
        <v/>
      </c>
      <c r="P85" s="4"/>
      <c r="Q85" s="74"/>
      <c r="AD85" s="26">
        <v>84</v>
      </c>
      <c r="AE85" s="26"/>
      <c r="AF85" s="26" t="str">
        <f>IF(Kopā!F85=$R$3,Kopā!A85,"")</f>
        <v/>
      </c>
      <c r="AG85" s="26" t="str">
        <f>_xlfn.IFNA(VLOOKUP(AF85,Kopā!$A$4:$G$203,7,),"")</f>
        <v/>
      </c>
      <c r="AH85" s="26" t="str">
        <f t="shared" si="24"/>
        <v/>
      </c>
      <c r="AI85" s="26" t="e" cm="1">
        <f t="array" ref="AI85">IFERROR(SMALL(IF((COUNTIF($AI$3:AI84, $AH$4:$AH$203)=0)*ISNUMBER($AH$4:$AH$203), $AH$4:$AH$203, "A"), 1),INDEX($AH$4:$AH$203, MATCH(SMALL(IF(ISTEXT($AH$4:$AH$203)*(COUNTIF(AI$3:$AI84,$AH$4:$AH$203)=0), COUNTIF($AH$4:$AH$203, "&lt;"&amp;$AH$4:$AH$203), ""),1),IF(ISTEXT($AH$4:$AH$203), COUNTIF($AH$4:$AH$203, "&lt;"&amp;$AH$4:$AH$203), ""), 0)))</f>
        <v>#NUM!</v>
      </c>
      <c r="AJ85" s="26"/>
      <c r="AK85" s="26"/>
      <c r="AL85" s="26" t="str">
        <f t="shared" si="37"/>
        <v/>
      </c>
      <c r="AM85" s="26" t="str">
        <f t="shared" si="38"/>
        <v/>
      </c>
      <c r="AN85" s="26">
        <v>82</v>
      </c>
      <c r="AO85" s="67" t="str">
        <f t="shared" si="39"/>
        <v/>
      </c>
      <c r="AP85" s="26" t="str">
        <f>_xlfn.IFNA(VLOOKUP(AM85,Kopā!$A$4:$Q$203,2,),"")</f>
        <v/>
      </c>
      <c r="AQ85" s="68" t="str">
        <f>_xlfn.IFNA(VLOOKUP(AM85,Kopā!$A$4:$Q$203,3,),"")</f>
        <v/>
      </c>
      <c r="AR85" s="79" t="str">
        <f>_xlfn.IFNA(VLOOKUP(AM85,Kopā!$A$4:$Q$203,8,),"")</f>
        <v/>
      </c>
      <c r="AS85" s="80" t="str">
        <f>_xlfn.IFNA(VLOOKUP(AM85,Kopā!$A$4:$Q$203,9,),"")</f>
        <v/>
      </c>
      <c r="AT85" s="79" t="str">
        <f>_xlfn.IFNA(VLOOKUP(AM85,Kopā!$A$4:$Q$203,10,),"")</f>
        <v/>
      </c>
      <c r="AU85" s="80" t="str">
        <f>_xlfn.IFNA(VLOOKUP(AM85,Kopā!$A$4:$Q$203,11,),"")</f>
        <v/>
      </c>
      <c r="AV85" s="79" t="str">
        <f>_xlfn.IFNA(VLOOKUP(AM85,Kopā!$A$4:$Q$203,12,),"")</f>
        <v/>
      </c>
      <c r="AW85" s="80" t="str">
        <f>_xlfn.IFNA(VLOOKUP(AM85,Kopā!$A$4:$Q$203,13,),"")</f>
        <v/>
      </c>
      <c r="AX85" s="79" t="str">
        <f>_xlfn.IFNA(VLOOKUP(AM85,Kopā!$A$4:$Q$203,14,),"")</f>
        <v/>
      </c>
      <c r="AY85" s="80" t="str">
        <f>_xlfn.IFNA(VLOOKUP(AM85,Kopā!$A$4:$Q$203,15,),"")</f>
        <v/>
      </c>
      <c r="AZ85" s="81" t="str">
        <f>_xlfn.IFNA(VLOOKUP(AM85,Kopā!$A$4:$Q$203,16,),"")</f>
        <v/>
      </c>
      <c r="BA85" s="80" t="str">
        <f>_xlfn.IFNA(VLOOKUP(AM85,Kopā!$A$4:$Q$203,17,),"")</f>
        <v/>
      </c>
      <c r="BB85" s="26" t="str">
        <f t="shared" si="40"/>
        <v/>
      </c>
      <c r="BC85" s="26" t="str">
        <f t="shared" si="41"/>
        <v/>
      </c>
      <c r="BD85" s="69" t="str">
        <f t="shared" si="42"/>
        <v/>
      </c>
      <c r="BE85" s="26" t="e">
        <f>_xlfn.RANK.EQ(BB85,$BB$4:$BB$93,)+COUNTIF($BB$4:BB85,BB85)-1</f>
        <v>#VALUE!</v>
      </c>
    </row>
    <row r="86" spans="1:57" x14ac:dyDescent="0.25">
      <c r="A86" s="26">
        <v>83</v>
      </c>
      <c r="B86" s="37" t="str">
        <f t="shared" si="25"/>
        <v/>
      </c>
      <c r="C86" s="65" t="str">
        <f t="shared" si="23"/>
        <v/>
      </c>
      <c r="D86" s="65" t="str">
        <f t="shared" si="43"/>
        <v/>
      </c>
      <c r="E86" s="70" t="str">
        <f t="shared" si="26"/>
        <v/>
      </c>
      <c r="F86" s="71" t="str">
        <f t="shared" si="27"/>
        <v/>
      </c>
      <c r="G86" s="70" t="str">
        <f t="shared" si="28"/>
        <v/>
      </c>
      <c r="H86" s="71" t="str">
        <f t="shared" si="29"/>
        <v/>
      </c>
      <c r="I86" s="70" t="str">
        <f t="shared" si="30"/>
        <v/>
      </c>
      <c r="J86" s="71" t="str">
        <f t="shared" si="31"/>
        <v/>
      </c>
      <c r="K86" s="70" t="str">
        <f t="shared" si="32"/>
        <v/>
      </c>
      <c r="L86" s="71" t="str">
        <f t="shared" si="33"/>
        <v/>
      </c>
      <c r="M86" s="75" t="str">
        <f t="shared" si="34"/>
        <v/>
      </c>
      <c r="N86" s="71" t="str">
        <f t="shared" si="35"/>
        <v/>
      </c>
      <c r="O86" s="66" t="str">
        <f t="shared" si="36"/>
        <v/>
      </c>
      <c r="P86" s="4"/>
      <c r="Q86" s="74"/>
      <c r="AD86" s="26">
        <v>85</v>
      </c>
      <c r="AE86" s="26"/>
      <c r="AF86" s="26" t="str">
        <f>IF(Kopā!F86=$R$3,Kopā!A86,"")</f>
        <v/>
      </c>
      <c r="AG86" s="26" t="str">
        <f>_xlfn.IFNA(VLOOKUP(AF86,Kopā!$A$4:$G$203,7,),"")</f>
        <v/>
      </c>
      <c r="AH86" s="26" t="str">
        <f t="shared" si="24"/>
        <v/>
      </c>
      <c r="AI86" s="26" t="e" cm="1">
        <f t="array" ref="AI86">IFERROR(SMALL(IF((COUNTIF($AI$3:AI85, $AH$4:$AH$203)=0)*ISNUMBER($AH$4:$AH$203), $AH$4:$AH$203, "A"), 1),INDEX($AH$4:$AH$203, MATCH(SMALL(IF(ISTEXT($AH$4:$AH$203)*(COUNTIF(AI$3:$AI85,$AH$4:$AH$203)=0), COUNTIF($AH$4:$AH$203, "&lt;"&amp;$AH$4:$AH$203), ""),1),IF(ISTEXT($AH$4:$AH$203), COUNTIF($AH$4:$AH$203, "&lt;"&amp;$AH$4:$AH$203), ""), 0)))</f>
        <v>#NUM!</v>
      </c>
      <c r="AJ86" s="26"/>
      <c r="AK86" s="26"/>
      <c r="AL86" s="26" t="str">
        <f t="shared" si="37"/>
        <v/>
      </c>
      <c r="AM86" s="26" t="str">
        <f t="shared" si="38"/>
        <v/>
      </c>
      <c r="AN86" s="26">
        <v>83</v>
      </c>
      <c r="AO86" s="67" t="str">
        <f t="shared" si="39"/>
        <v/>
      </c>
      <c r="AP86" s="26" t="str">
        <f>_xlfn.IFNA(VLOOKUP(AM86,Kopā!$A$4:$Q$203,2,),"")</f>
        <v/>
      </c>
      <c r="AQ86" s="68" t="str">
        <f>_xlfn.IFNA(VLOOKUP(AM86,Kopā!$A$4:$Q$203,3,),"")</f>
        <v/>
      </c>
      <c r="AR86" s="79" t="str">
        <f>_xlfn.IFNA(VLOOKUP(AM86,Kopā!$A$4:$Q$203,8,),"")</f>
        <v/>
      </c>
      <c r="AS86" s="80" t="str">
        <f>_xlfn.IFNA(VLOOKUP(AM86,Kopā!$A$4:$Q$203,9,),"")</f>
        <v/>
      </c>
      <c r="AT86" s="79" t="str">
        <f>_xlfn.IFNA(VLOOKUP(AM86,Kopā!$A$4:$Q$203,10,),"")</f>
        <v/>
      </c>
      <c r="AU86" s="80" t="str">
        <f>_xlfn.IFNA(VLOOKUP(AM86,Kopā!$A$4:$Q$203,11,),"")</f>
        <v/>
      </c>
      <c r="AV86" s="79" t="str">
        <f>_xlfn.IFNA(VLOOKUP(AM86,Kopā!$A$4:$Q$203,12,),"")</f>
        <v/>
      </c>
      <c r="AW86" s="80" t="str">
        <f>_xlfn.IFNA(VLOOKUP(AM86,Kopā!$A$4:$Q$203,13,),"")</f>
        <v/>
      </c>
      <c r="AX86" s="79" t="str">
        <f>_xlfn.IFNA(VLOOKUP(AM86,Kopā!$A$4:$Q$203,14,),"")</f>
        <v/>
      </c>
      <c r="AY86" s="80" t="str">
        <f>_xlfn.IFNA(VLOOKUP(AM86,Kopā!$A$4:$Q$203,15,),"")</f>
        <v/>
      </c>
      <c r="AZ86" s="81" t="str">
        <f>_xlfn.IFNA(VLOOKUP(AM86,Kopā!$A$4:$Q$203,16,),"")</f>
        <v/>
      </c>
      <c r="BA86" s="80" t="str">
        <f>_xlfn.IFNA(VLOOKUP(AM86,Kopā!$A$4:$Q$203,17,),"")</f>
        <v/>
      </c>
      <c r="BB86" s="26" t="str">
        <f t="shared" si="40"/>
        <v/>
      </c>
      <c r="BC86" s="26" t="str">
        <f t="shared" si="41"/>
        <v/>
      </c>
      <c r="BD86" s="69" t="str">
        <f t="shared" si="42"/>
        <v/>
      </c>
      <c r="BE86" s="26" t="e">
        <f>_xlfn.RANK.EQ(BB86,$BB$4:$BB$93,)+COUNTIF($BB$4:BB86,BB86)-1</f>
        <v>#VALUE!</v>
      </c>
    </row>
    <row r="87" spans="1:57" x14ac:dyDescent="0.25">
      <c r="A87" s="26">
        <v>84</v>
      </c>
      <c r="B87" s="37" t="str">
        <f t="shared" si="25"/>
        <v/>
      </c>
      <c r="C87" s="65" t="str">
        <f t="shared" si="23"/>
        <v/>
      </c>
      <c r="D87" s="65" t="str">
        <f t="shared" si="43"/>
        <v/>
      </c>
      <c r="E87" s="70" t="str">
        <f t="shared" si="26"/>
        <v/>
      </c>
      <c r="F87" s="71" t="str">
        <f t="shared" si="27"/>
        <v/>
      </c>
      <c r="G87" s="70" t="str">
        <f t="shared" si="28"/>
        <v/>
      </c>
      <c r="H87" s="71" t="str">
        <f t="shared" si="29"/>
        <v/>
      </c>
      <c r="I87" s="70" t="str">
        <f t="shared" si="30"/>
        <v/>
      </c>
      <c r="J87" s="71" t="str">
        <f t="shared" si="31"/>
        <v/>
      </c>
      <c r="K87" s="70" t="str">
        <f t="shared" si="32"/>
        <v/>
      </c>
      <c r="L87" s="71" t="str">
        <f t="shared" si="33"/>
        <v/>
      </c>
      <c r="M87" s="75" t="str">
        <f t="shared" si="34"/>
        <v/>
      </c>
      <c r="N87" s="71" t="str">
        <f t="shared" si="35"/>
        <v/>
      </c>
      <c r="O87" s="66" t="str">
        <f t="shared" si="36"/>
        <v/>
      </c>
      <c r="P87" s="4"/>
      <c r="Q87" s="74"/>
      <c r="AD87" s="26">
        <v>86</v>
      </c>
      <c r="AE87" s="26"/>
      <c r="AF87" s="26">
        <f>IF(Kopā!F87=$R$3,Kopā!A87,"")</f>
        <v>84</v>
      </c>
      <c r="AG87" s="26" t="str">
        <f>_xlfn.IFNA(VLOOKUP(AF87,Kopā!$A$4:$G$203,7,),"")</f>
        <v>H</v>
      </c>
      <c r="AH87" s="26">
        <f t="shared" si="24"/>
        <v>84</v>
      </c>
      <c r="AI87" s="26" t="e" cm="1">
        <f t="array" ref="AI87">IFERROR(SMALL(IF((COUNTIF($AI$3:AI86, $AH$4:$AH$203)=0)*ISNUMBER($AH$4:$AH$203), $AH$4:$AH$203, "A"), 1),INDEX($AH$4:$AH$203, MATCH(SMALL(IF(ISTEXT($AH$4:$AH$203)*(COUNTIF(AI$3:$AI86,$AH$4:$AH$203)=0), COUNTIF($AH$4:$AH$203, "&lt;"&amp;$AH$4:$AH$203), ""),1),IF(ISTEXT($AH$4:$AH$203), COUNTIF($AH$4:$AH$203, "&lt;"&amp;$AH$4:$AH$203), ""), 0)))</f>
        <v>#NUM!</v>
      </c>
      <c r="AJ87" s="26"/>
      <c r="AK87" s="26"/>
      <c r="AL87" s="26" t="str">
        <f t="shared" si="37"/>
        <v/>
      </c>
      <c r="AM87" s="26" t="str">
        <f t="shared" si="38"/>
        <v/>
      </c>
      <c r="AN87" s="26">
        <v>84</v>
      </c>
      <c r="AO87" s="67" t="str">
        <f t="shared" si="39"/>
        <v/>
      </c>
      <c r="AP87" s="26" t="str">
        <f>_xlfn.IFNA(VLOOKUP(AM87,Kopā!$A$4:$Q$203,2,),"")</f>
        <v/>
      </c>
      <c r="AQ87" s="68" t="str">
        <f>_xlfn.IFNA(VLOOKUP(AM87,Kopā!$A$4:$Q$203,3,),"")</f>
        <v/>
      </c>
      <c r="AR87" s="79" t="str">
        <f>_xlfn.IFNA(VLOOKUP(AM87,Kopā!$A$4:$Q$203,8,),"")</f>
        <v/>
      </c>
      <c r="AS87" s="80" t="str">
        <f>_xlfn.IFNA(VLOOKUP(AM87,Kopā!$A$4:$Q$203,9,),"")</f>
        <v/>
      </c>
      <c r="AT87" s="79" t="str">
        <f>_xlfn.IFNA(VLOOKUP(AM87,Kopā!$A$4:$Q$203,10,),"")</f>
        <v/>
      </c>
      <c r="AU87" s="80" t="str">
        <f>_xlfn.IFNA(VLOOKUP(AM87,Kopā!$A$4:$Q$203,11,),"")</f>
        <v/>
      </c>
      <c r="AV87" s="79" t="str">
        <f>_xlfn.IFNA(VLOOKUP(AM87,Kopā!$A$4:$Q$203,12,),"")</f>
        <v/>
      </c>
      <c r="AW87" s="80" t="str">
        <f>_xlfn.IFNA(VLOOKUP(AM87,Kopā!$A$4:$Q$203,13,),"")</f>
        <v/>
      </c>
      <c r="AX87" s="79" t="str">
        <f>_xlfn.IFNA(VLOOKUP(AM87,Kopā!$A$4:$Q$203,14,),"")</f>
        <v/>
      </c>
      <c r="AY87" s="80" t="str">
        <f>_xlfn.IFNA(VLOOKUP(AM87,Kopā!$A$4:$Q$203,15,),"")</f>
        <v/>
      </c>
      <c r="AZ87" s="81" t="str">
        <f>_xlfn.IFNA(VLOOKUP(AM87,Kopā!$A$4:$Q$203,16,),"")</f>
        <v/>
      </c>
      <c r="BA87" s="80" t="str">
        <f>_xlfn.IFNA(VLOOKUP(AM87,Kopā!$A$4:$Q$203,17,),"")</f>
        <v/>
      </c>
      <c r="BB87" s="26" t="str">
        <f t="shared" si="40"/>
        <v/>
      </c>
      <c r="BC87" s="26" t="str">
        <f t="shared" si="41"/>
        <v/>
      </c>
      <c r="BD87" s="69" t="str">
        <f t="shared" si="42"/>
        <v/>
      </c>
      <c r="BE87" s="26" t="e">
        <f>_xlfn.RANK.EQ(BB87,$BB$4:$BB$93,)+COUNTIF($BB$4:BB87,BB87)-1</f>
        <v>#VALUE!</v>
      </c>
    </row>
    <row r="88" spans="1:57" x14ac:dyDescent="0.25">
      <c r="A88" s="26">
        <v>85</v>
      </c>
      <c r="B88" s="37" t="str">
        <f t="shared" si="25"/>
        <v/>
      </c>
      <c r="C88" s="65" t="str">
        <f t="shared" si="23"/>
        <v/>
      </c>
      <c r="D88" s="65" t="str">
        <f t="shared" si="43"/>
        <v/>
      </c>
      <c r="E88" s="70" t="str">
        <f t="shared" si="26"/>
        <v/>
      </c>
      <c r="F88" s="71" t="str">
        <f t="shared" si="27"/>
        <v/>
      </c>
      <c r="G88" s="70" t="str">
        <f t="shared" si="28"/>
        <v/>
      </c>
      <c r="H88" s="71" t="str">
        <f t="shared" si="29"/>
        <v/>
      </c>
      <c r="I88" s="70" t="str">
        <f t="shared" si="30"/>
        <v/>
      </c>
      <c r="J88" s="71" t="str">
        <f t="shared" si="31"/>
        <v/>
      </c>
      <c r="K88" s="70" t="str">
        <f t="shared" si="32"/>
        <v/>
      </c>
      <c r="L88" s="71" t="str">
        <f t="shared" si="33"/>
        <v/>
      </c>
      <c r="M88" s="75" t="str">
        <f t="shared" si="34"/>
        <v/>
      </c>
      <c r="N88" s="71" t="str">
        <f t="shared" si="35"/>
        <v/>
      </c>
      <c r="O88" s="66" t="str">
        <f t="shared" si="36"/>
        <v/>
      </c>
      <c r="P88" s="4"/>
      <c r="Q88" s="74"/>
      <c r="AD88" s="26">
        <v>87</v>
      </c>
      <c r="AE88" s="26"/>
      <c r="AF88" s="26" t="str">
        <f>IF(Kopā!F88=$R$3,Kopā!A88,"")</f>
        <v/>
      </c>
      <c r="AG88" s="26" t="str">
        <f>_xlfn.IFNA(VLOOKUP(AF88,Kopā!$A$4:$G$203,7,),"")</f>
        <v/>
      </c>
      <c r="AH88" s="26" t="str">
        <f t="shared" si="24"/>
        <v/>
      </c>
      <c r="AI88" s="26" t="e" cm="1">
        <f t="array" ref="AI88">IFERROR(SMALL(IF((COUNTIF($AI$3:AI87, $AH$4:$AH$203)=0)*ISNUMBER($AH$4:$AH$203), $AH$4:$AH$203, "A"), 1),INDEX($AH$4:$AH$203, MATCH(SMALL(IF(ISTEXT($AH$4:$AH$203)*(COUNTIF(AI$3:$AI87,$AH$4:$AH$203)=0), COUNTIF($AH$4:$AH$203, "&lt;"&amp;$AH$4:$AH$203), ""),1),IF(ISTEXT($AH$4:$AH$203), COUNTIF($AH$4:$AH$203, "&lt;"&amp;$AH$4:$AH$203), ""), 0)))</f>
        <v>#NUM!</v>
      </c>
      <c r="AJ88" s="26"/>
      <c r="AK88" s="26"/>
      <c r="AL88" s="26" t="str">
        <f t="shared" si="37"/>
        <v/>
      </c>
      <c r="AM88" s="26" t="str">
        <f t="shared" si="38"/>
        <v/>
      </c>
      <c r="AN88" s="26">
        <v>85</v>
      </c>
      <c r="AO88" s="67" t="str">
        <f t="shared" si="39"/>
        <v/>
      </c>
      <c r="AP88" s="26" t="str">
        <f>_xlfn.IFNA(VLOOKUP(AM88,Kopā!$A$4:$Q$203,2,),"")</f>
        <v/>
      </c>
      <c r="AQ88" s="68" t="str">
        <f>_xlfn.IFNA(VLOOKUP(AM88,Kopā!$A$4:$Q$203,3,),"")</f>
        <v/>
      </c>
      <c r="AR88" s="79" t="str">
        <f>_xlfn.IFNA(VLOOKUP(AM88,Kopā!$A$4:$Q$203,8,),"")</f>
        <v/>
      </c>
      <c r="AS88" s="80" t="str">
        <f>_xlfn.IFNA(VLOOKUP(AM88,Kopā!$A$4:$Q$203,9,),"")</f>
        <v/>
      </c>
      <c r="AT88" s="79" t="str">
        <f>_xlfn.IFNA(VLOOKUP(AM88,Kopā!$A$4:$Q$203,10,),"")</f>
        <v/>
      </c>
      <c r="AU88" s="80" t="str">
        <f>_xlfn.IFNA(VLOOKUP(AM88,Kopā!$A$4:$Q$203,11,),"")</f>
        <v/>
      </c>
      <c r="AV88" s="79" t="str">
        <f>_xlfn.IFNA(VLOOKUP(AM88,Kopā!$A$4:$Q$203,12,),"")</f>
        <v/>
      </c>
      <c r="AW88" s="80" t="str">
        <f>_xlfn.IFNA(VLOOKUP(AM88,Kopā!$A$4:$Q$203,13,),"")</f>
        <v/>
      </c>
      <c r="AX88" s="79" t="str">
        <f>_xlfn.IFNA(VLOOKUP(AM88,Kopā!$A$4:$Q$203,14,),"")</f>
        <v/>
      </c>
      <c r="AY88" s="80" t="str">
        <f>_xlfn.IFNA(VLOOKUP(AM88,Kopā!$A$4:$Q$203,15,),"")</f>
        <v/>
      </c>
      <c r="AZ88" s="81" t="str">
        <f>_xlfn.IFNA(VLOOKUP(AM88,Kopā!$A$4:$Q$203,16,),"")</f>
        <v/>
      </c>
      <c r="BA88" s="80" t="str">
        <f>_xlfn.IFNA(VLOOKUP(AM88,Kopā!$A$4:$Q$203,17,),"")</f>
        <v/>
      </c>
      <c r="BB88" s="26" t="str">
        <f t="shared" si="40"/>
        <v/>
      </c>
      <c r="BC88" s="26" t="str">
        <f t="shared" si="41"/>
        <v/>
      </c>
      <c r="BD88" s="69" t="str">
        <f t="shared" si="42"/>
        <v/>
      </c>
      <c r="BE88" s="26" t="e">
        <f>_xlfn.RANK.EQ(BB88,$BB$4:$BB$93,)+COUNTIF($BB$4:BB88,BB88)-1</f>
        <v>#VALUE!</v>
      </c>
    </row>
    <row r="89" spans="1:57" x14ac:dyDescent="0.25">
      <c r="A89" s="26">
        <v>86</v>
      </c>
      <c r="B89" s="37" t="str">
        <f t="shared" si="25"/>
        <v/>
      </c>
      <c r="C89" s="65" t="str">
        <f t="shared" si="23"/>
        <v/>
      </c>
      <c r="D89" s="65" t="str">
        <f t="shared" si="43"/>
        <v/>
      </c>
      <c r="E89" s="70" t="str">
        <f t="shared" si="26"/>
        <v/>
      </c>
      <c r="F89" s="71" t="str">
        <f t="shared" si="27"/>
        <v/>
      </c>
      <c r="G89" s="70" t="str">
        <f t="shared" si="28"/>
        <v/>
      </c>
      <c r="H89" s="71" t="str">
        <f t="shared" si="29"/>
        <v/>
      </c>
      <c r="I89" s="70" t="str">
        <f t="shared" si="30"/>
        <v/>
      </c>
      <c r="J89" s="71" t="str">
        <f t="shared" si="31"/>
        <v/>
      </c>
      <c r="K89" s="70" t="str">
        <f t="shared" si="32"/>
        <v/>
      </c>
      <c r="L89" s="71" t="str">
        <f t="shared" si="33"/>
        <v/>
      </c>
      <c r="M89" s="75" t="str">
        <f t="shared" si="34"/>
        <v/>
      </c>
      <c r="N89" s="71" t="str">
        <f t="shared" si="35"/>
        <v/>
      </c>
      <c r="O89" s="66" t="str">
        <f t="shared" si="36"/>
        <v/>
      </c>
      <c r="P89" s="4"/>
      <c r="Q89" s="74"/>
      <c r="AD89" s="26">
        <v>88</v>
      </c>
      <c r="AE89" s="26"/>
      <c r="AF89" s="26">
        <f>IF(Kopā!F89=$R$3,Kopā!A89,"")</f>
        <v>86</v>
      </c>
      <c r="AG89" s="26" t="str">
        <f>_xlfn.IFNA(VLOOKUP(AF89,Kopā!$A$4:$G$203,7,),"")</f>
        <v>H</v>
      </c>
      <c r="AH89" s="26">
        <f t="shared" si="24"/>
        <v>86</v>
      </c>
      <c r="AI89" s="26" t="e" cm="1">
        <f t="array" ref="AI89">IFERROR(SMALL(IF((COUNTIF($AI$3:AI88, $AH$4:$AH$203)=0)*ISNUMBER($AH$4:$AH$203), $AH$4:$AH$203, "A"), 1),INDEX($AH$4:$AH$203, MATCH(SMALL(IF(ISTEXT($AH$4:$AH$203)*(COUNTIF(AI$3:$AI88,$AH$4:$AH$203)=0), COUNTIF($AH$4:$AH$203, "&lt;"&amp;$AH$4:$AH$203), ""),1),IF(ISTEXT($AH$4:$AH$203), COUNTIF($AH$4:$AH$203, "&lt;"&amp;$AH$4:$AH$203), ""), 0)))</f>
        <v>#NUM!</v>
      </c>
      <c r="AJ89" s="26"/>
      <c r="AK89" s="26"/>
      <c r="AL89" s="26" t="str">
        <f t="shared" si="37"/>
        <v/>
      </c>
      <c r="AM89" s="26" t="str">
        <f t="shared" si="38"/>
        <v/>
      </c>
      <c r="AN89" s="26">
        <v>86</v>
      </c>
      <c r="AO89" s="67" t="str">
        <f t="shared" si="39"/>
        <v/>
      </c>
      <c r="AP89" s="26" t="str">
        <f>_xlfn.IFNA(VLOOKUP(AM89,Kopā!$A$4:$Q$203,2,),"")</f>
        <v/>
      </c>
      <c r="AQ89" s="68" t="str">
        <f>_xlfn.IFNA(VLOOKUP(AM89,Kopā!$A$4:$Q$203,3,),"")</f>
        <v/>
      </c>
      <c r="AR89" s="79" t="str">
        <f>_xlfn.IFNA(VLOOKUP(AM89,Kopā!$A$4:$Q$203,8,),"")</f>
        <v/>
      </c>
      <c r="AS89" s="80" t="str">
        <f>_xlfn.IFNA(VLOOKUP(AM89,Kopā!$A$4:$Q$203,9,),"")</f>
        <v/>
      </c>
      <c r="AT89" s="79" t="str">
        <f>_xlfn.IFNA(VLOOKUP(AM89,Kopā!$A$4:$Q$203,10,),"")</f>
        <v/>
      </c>
      <c r="AU89" s="80" t="str">
        <f>_xlfn.IFNA(VLOOKUP(AM89,Kopā!$A$4:$Q$203,11,),"")</f>
        <v/>
      </c>
      <c r="AV89" s="79" t="str">
        <f>_xlfn.IFNA(VLOOKUP(AM89,Kopā!$A$4:$Q$203,12,),"")</f>
        <v/>
      </c>
      <c r="AW89" s="80" t="str">
        <f>_xlfn.IFNA(VLOOKUP(AM89,Kopā!$A$4:$Q$203,13,),"")</f>
        <v/>
      </c>
      <c r="AX89" s="79" t="str">
        <f>_xlfn.IFNA(VLOOKUP(AM89,Kopā!$A$4:$Q$203,14,),"")</f>
        <v/>
      </c>
      <c r="AY89" s="80" t="str">
        <f>_xlfn.IFNA(VLOOKUP(AM89,Kopā!$A$4:$Q$203,15,),"")</f>
        <v/>
      </c>
      <c r="AZ89" s="81" t="str">
        <f>_xlfn.IFNA(VLOOKUP(AM89,Kopā!$A$4:$Q$203,16,),"")</f>
        <v/>
      </c>
      <c r="BA89" s="80" t="str">
        <f>_xlfn.IFNA(VLOOKUP(AM89,Kopā!$A$4:$Q$203,17,),"")</f>
        <v/>
      </c>
      <c r="BB89" s="26" t="str">
        <f t="shared" si="40"/>
        <v/>
      </c>
      <c r="BC89" s="26" t="str">
        <f t="shared" si="41"/>
        <v/>
      </c>
      <c r="BD89" s="69" t="str">
        <f t="shared" si="42"/>
        <v/>
      </c>
      <c r="BE89" s="26" t="e">
        <f>_xlfn.RANK.EQ(BB89,$BB$4:$BB$93,)+COUNTIF($BB$4:BB89,BB89)-1</f>
        <v>#VALUE!</v>
      </c>
    </row>
    <row r="90" spans="1:57" x14ac:dyDescent="0.25">
      <c r="A90" s="26">
        <v>87</v>
      </c>
      <c r="B90" s="37" t="str">
        <f t="shared" si="25"/>
        <v/>
      </c>
      <c r="C90" s="65" t="str">
        <f t="shared" si="23"/>
        <v/>
      </c>
      <c r="D90" s="65" t="str">
        <f t="shared" si="43"/>
        <v/>
      </c>
      <c r="E90" s="70" t="str">
        <f t="shared" si="26"/>
        <v/>
      </c>
      <c r="F90" s="71" t="str">
        <f t="shared" si="27"/>
        <v/>
      </c>
      <c r="G90" s="70" t="str">
        <f t="shared" si="28"/>
        <v/>
      </c>
      <c r="H90" s="71" t="str">
        <f t="shared" si="29"/>
        <v/>
      </c>
      <c r="I90" s="70" t="str">
        <f t="shared" si="30"/>
        <v/>
      </c>
      <c r="J90" s="71" t="str">
        <f t="shared" si="31"/>
        <v/>
      </c>
      <c r="K90" s="70" t="str">
        <f t="shared" si="32"/>
        <v/>
      </c>
      <c r="L90" s="71" t="str">
        <f t="shared" si="33"/>
        <v/>
      </c>
      <c r="M90" s="75" t="str">
        <f t="shared" si="34"/>
        <v/>
      </c>
      <c r="N90" s="71" t="str">
        <f t="shared" si="35"/>
        <v/>
      </c>
      <c r="O90" s="66" t="str">
        <f t="shared" si="36"/>
        <v/>
      </c>
      <c r="P90" s="4"/>
      <c r="Q90" s="74"/>
      <c r="AD90" s="26">
        <v>89</v>
      </c>
      <c r="AE90" s="26"/>
      <c r="AF90" s="26" t="str">
        <f>IF(Kopā!F90=$R$3,Kopā!A90,"")</f>
        <v/>
      </c>
      <c r="AG90" s="26" t="str">
        <f>_xlfn.IFNA(VLOOKUP(AF90,Kopā!$A$4:$G$203,7,),"")</f>
        <v/>
      </c>
      <c r="AH90" s="26" t="str">
        <f t="shared" si="24"/>
        <v/>
      </c>
      <c r="AI90" s="26" t="e" cm="1">
        <f t="array" ref="AI90">IFERROR(SMALL(IF((COUNTIF($AI$3:AI89, $AH$4:$AH$203)=0)*ISNUMBER($AH$4:$AH$203), $AH$4:$AH$203, "A"), 1),INDEX($AH$4:$AH$203, MATCH(SMALL(IF(ISTEXT($AH$4:$AH$203)*(COUNTIF(AI$3:$AI89,$AH$4:$AH$203)=0), COUNTIF($AH$4:$AH$203, "&lt;"&amp;$AH$4:$AH$203), ""),1),IF(ISTEXT($AH$4:$AH$203), COUNTIF($AH$4:$AH$203, "&lt;"&amp;$AH$4:$AH$203), ""), 0)))</f>
        <v>#NUM!</v>
      </c>
      <c r="AJ90" s="26"/>
      <c r="AK90" s="26"/>
      <c r="AL90" s="26" t="str">
        <f t="shared" si="37"/>
        <v/>
      </c>
      <c r="AM90" s="26" t="str">
        <f t="shared" si="38"/>
        <v/>
      </c>
      <c r="AN90" s="26">
        <v>87</v>
      </c>
      <c r="AO90" s="67" t="str">
        <f t="shared" si="39"/>
        <v/>
      </c>
      <c r="AP90" s="26" t="str">
        <f>_xlfn.IFNA(VLOOKUP(AM90,Kopā!$A$4:$Q$203,2,),"")</f>
        <v/>
      </c>
      <c r="AQ90" s="68" t="str">
        <f>_xlfn.IFNA(VLOOKUP(AM90,Kopā!$A$4:$Q$203,3,),"")</f>
        <v/>
      </c>
      <c r="AR90" s="79" t="str">
        <f>_xlfn.IFNA(VLOOKUP(AM90,Kopā!$A$4:$Q$203,8,),"")</f>
        <v/>
      </c>
      <c r="AS90" s="80" t="str">
        <f>_xlfn.IFNA(VLOOKUP(AM90,Kopā!$A$4:$Q$203,9,),"")</f>
        <v/>
      </c>
      <c r="AT90" s="79" t="str">
        <f>_xlfn.IFNA(VLOOKUP(AM90,Kopā!$A$4:$Q$203,10,),"")</f>
        <v/>
      </c>
      <c r="AU90" s="80" t="str">
        <f>_xlfn.IFNA(VLOOKUP(AM90,Kopā!$A$4:$Q$203,11,),"")</f>
        <v/>
      </c>
      <c r="AV90" s="79" t="str">
        <f>_xlfn.IFNA(VLOOKUP(AM90,Kopā!$A$4:$Q$203,12,),"")</f>
        <v/>
      </c>
      <c r="AW90" s="80" t="str">
        <f>_xlfn.IFNA(VLOOKUP(AM90,Kopā!$A$4:$Q$203,13,),"")</f>
        <v/>
      </c>
      <c r="AX90" s="79" t="str">
        <f>_xlfn.IFNA(VLOOKUP(AM90,Kopā!$A$4:$Q$203,14,),"")</f>
        <v/>
      </c>
      <c r="AY90" s="80" t="str">
        <f>_xlfn.IFNA(VLOOKUP(AM90,Kopā!$A$4:$Q$203,15,),"")</f>
        <v/>
      </c>
      <c r="AZ90" s="81" t="str">
        <f>_xlfn.IFNA(VLOOKUP(AM90,Kopā!$A$4:$Q$203,16,),"")</f>
        <v/>
      </c>
      <c r="BA90" s="80" t="str">
        <f>_xlfn.IFNA(VLOOKUP(AM90,Kopā!$A$4:$Q$203,17,),"")</f>
        <v/>
      </c>
      <c r="BB90" s="26" t="str">
        <f t="shared" si="40"/>
        <v/>
      </c>
      <c r="BC90" s="26" t="str">
        <f t="shared" si="41"/>
        <v/>
      </c>
      <c r="BD90" s="69" t="str">
        <f t="shared" si="42"/>
        <v/>
      </c>
      <c r="BE90" s="26" t="e">
        <f>_xlfn.RANK.EQ(BB90,$BB$4:$BB$93,)+COUNTIF($BB$4:BB90,BB90)-1</f>
        <v>#VALUE!</v>
      </c>
    </row>
    <row r="91" spans="1:57" x14ac:dyDescent="0.25">
      <c r="A91" s="26">
        <v>88</v>
      </c>
      <c r="B91" s="37" t="str">
        <f t="shared" si="25"/>
        <v/>
      </c>
      <c r="C91" s="65" t="str">
        <f t="shared" si="23"/>
        <v/>
      </c>
      <c r="D91" s="65" t="str">
        <f t="shared" si="43"/>
        <v/>
      </c>
      <c r="E91" s="70" t="str">
        <f t="shared" si="26"/>
        <v/>
      </c>
      <c r="F91" s="71" t="str">
        <f t="shared" si="27"/>
        <v/>
      </c>
      <c r="G91" s="70" t="str">
        <f t="shared" si="28"/>
        <v/>
      </c>
      <c r="H91" s="71" t="str">
        <f t="shared" si="29"/>
        <v/>
      </c>
      <c r="I91" s="70" t="str">
        <f t="shared" si="30"/>
        <v/>
      </c>
      <c r="J91" s="71" t="str">
        <f t="shared" si="31"/>
        <v/>
      </c>
      <c r="K91" s="70" t="str">
        <f t="shared" si="32"/>
        <v/>
      </c>
      <c r="L91" s="71" t="str">
        <f t="shared" si="33"/>
        <v/>
      </c>
      <c r="M91" s="75" t="str">
        <f t="shared" si="34"/>
        <v/>
      </c>
      <c r="N91" s="71" t="str">
        <f t="shared" si="35"/>
        <v/>
      </c>
      <c r="O91" s="66" t="str">
        <f t="shared" si="36"/>
        <v/>
      </c>
      <c r="P91" s="4"/>
      <c r="Q91" s="74"/>
      <c r="AD91" s="26">
        <v>90</v>
      </c>
      <c r="AE91" s="26"/>
      <c r="AF91" s="26">
        <f>IF(Kopā!F91=$R$3,Kopā!A91,"")</f>
        <v>88</v>
      </c>
      <c r="AG91" s="26" t="str">
        <f>_xlfn.IFNA(VLOOKUP(AF91,Kopā!$A$4:$G$203,7,),"")</f>
        <v>E</v>
      </c>
      <c r="AH91" s="26" t="str">
        <f t="shared" si="24"/>
        <v/>
      </c>
      <c r="AI91" s="26" t="e" cm="1">
        <f t="array" ref="AI91">IFERROR(SMALL(IF((COUNTIF($AI$3:AI90, $AH$4:$AH$203)=0)*ISNUMBER($AH$4:$AH$203), $AH$4:$AH$203, "A"), 1),INDEX($AH$4:$AH$203, MATCH(SMALL(IF(ISTEXT($AH$4:$AH$203)*(COUNTIF(AI$3:$AI90,$AH$4:$AH$203)=0), COUNTIF($AH$4:$AH$203, "&lt;"&amp;$AH$4:$AH$203), ""),1),IF(ISTEXT($AH$4:$AH$203), COUNTIF($AH$4:$AH$203, "&lt;"&amp;$AH$4:$AH$203), ""), 0)))</f>
        <v>#NUM!</v>
      </c>
      <c r="AJ91" s="26"/>
      <c r="AK91" s="26"/>
      <c r="AL91" s="26" t="str">
        <f t="shared" si="37"/>
        <v/>
      </c>
      <c r="AM91" s="26" t="str">
        <f t="shared" si="38"/>
        <v/>
      </c>
      <c r="AN91" s="26">
        <v>88</v>
      </c>
      <c r="AO91" s="67" t="str">
        <f t="shared" si="39"/>
        <v/>
      </c>
      <c r="AP91" s="26" t="str">
        <f>_xlfn.IFNA(VLOOKUP(AM91,Kopā!$A$4:$Q$203,2,),"")</f>
        <v/>
      </c>
      <c r="AQ91" s="68" t="str">
        <f>_xlfn.IFNA(VLOOKUP(AM91,Kopā!$A$4:$Q$203,3,),"")</f>
        <v/>
      </c>
      <c r="AR91" s="79" t="str">
        <f>_xlfn.IFNA(VLOOKUP(AM91,Kopā!$A$4:$Q$203,8,),"")</f>
        <v/>
      </c>
      <c r="AS91" s="80" t="str">
        <f>_xlfn.IFNA(VLOOKUP(AM91,Kopā!$A$4:$Q$203,9,),"")</f>
        <v/>
      </c>
      <c r="AT91" s="79" t="str">
        <f>_xlfn.IFNA(VLOOKUP(AM91,Kopā!$A$4:$Q$203,10,),"")</f>
        <v/>
      </c>
      <c r="AU91" s="80" t="str">
        <f>_xlfn.IFNA(VLOOKUP(AM91,Kopā!$A$4:$Q$203,11,),"")</f>
        <v/>
      </c>
      <c r="AV91" s="79" t="str">
        <f>_xlfn.IFNA(VLOOKUP(AM91,Kopā!$A$4:$Q$203,12,),"")</f>
        <v/>
      </c>
      <c r="AW91" s="80" t="str">
        <f>_xlfn.IFNA(VLOOKUP(AM91,Kopā!$A$4:$Q$203,13,),"")</f>
        <v/>
      </c>
      <c r="AX91" s="79" t="str">
        <f>_xlfn.IFNA(VLOOKUP(AM91,Kopā!$A$4:$Q$203,14,),"")</f>
        <v/>
      </c>
      <c r="AY91" s="80" t="str">
        <f>_xlfn.IFNA(VLOOKUP(AM91,Kopā!$A$4:$Q$203,15,),"")</f>
        <v/>
      </c>
      <c r="AZ91" s="81" t="str">
        <f>_xlfn.IFNA(VLOOKUP(AM91,Kopā!$A$4:$Q$203,16,),"")</f>
        <v/>
      </c>
      <c r="BA91" s="80" t="str">
        <f>_xlfn.IFNA(VLOOKUP(AM91,Kopā!$A$4:$Q$203,17,),"")</f>
        <v/>
      </c>
      <c r="BB91" s="26" t="str">
        <f t="shared" si="40"/>
        <v/>
      </c>
      <c r="BC91" s="26" t="str">
        <f t="shared" si="41"/>
        <v/>
      </c>
      <c r="BD91" s="69" t="str">
        <f t="shared" si="42"/>
        <v/>
      </c>
      <c r="BE91" s="26" t="e">
        <f>_xlfn.RANK.EQ(BB91,$BB$4:$BB$93,)+COUNTIF($BB$4:BB91,BB91)-1</f>
        <v>#VALUE!</v>
      </c>
    </row>
    <row r="92" spans="1:57" x14ac:dyDescent="0.25">
      <c r="A92" s="26">
        <v>89</v>
      </c>
      <c r="B92" s="37" t="str">
        <f t="shared" si="25"/>
        <v/>
      </c>
      <c r="C92" s="65" t="str">
        <f t="shared" si="23"/>
        <v/>
      </c>
      <c r="D92" s="65" t="str">
        <f t="shared" si="43"/>
        <v/>
      </c>
      <c r="E92" s="70" t="str">
        <f t="shared" si="26"/>
        <v/>
      </c>
      <c r="F92" s="71" t="str">
        <f t="shared" si="27"/>
        <v/>
      </c>
      <c r="G92" s="70" t="str">
        <f t="shared" si="28"/>
        <v/>
      </c>
      <c r="H92" s="71" t="str">
        <f t="shared" si="29"/>
        <v/>
      </c>
      <c r="I92" s="70" t="str">
        <f t="shared" si="30"/>
        <v/>
      </c>
      <c r="J92" s="71" t="str">
        <f t="shared" si="31"/>
        <v/>
      </c>
      <c r="K92" s="70" t="str">
        <f t="shared" si="32"/>
        <v/>
      </c>
      <c r="L92" s="71" t="str">
        <f t="shared" si="33"/>
        <v/>
      </c>
      <c r="M92" s="75" t="str">
        <f t="shared" si="34"/>
        <v/>
      </c>
      <c r="N92" s="71" t="str">
        <f t="shared" si="35"/>
        <v/>
      </c>
      <c r="O92" s="66" t="str">
        <f t="shared" si="36"/>
        <v/>
      </c>
      <c r="P92" s="4"/>
      <c r="Q92" s="74"/>
      <c r="AD92" s="26">
        <v>91</v>
      </c>
      <c r="AE92" s="26"/>
      <c r="AF92" s="26">
        <f>IF(Kopā!F92=$R$3,Kopā!A92,"")</f>
        <v>89</v>
      </c>
      <c r="AG92" s="26" t="str">
        <f>_xlfn.IFNA(VLOOKUP(AF92,Kopā!$A$4:$G$203,7,),"")</f>
        <v>H</v>
      </c>
      <c r="AH92" s="26">
        <f t="shared" si="24"/>
        <v>89</v>
      </c>
      <c r="AI92" s="26" t="e" cm="1">
        <f t="array" ref="AI92">IFERROR(SMALL(IF((COUNTIF($AI$3:AI91, $AH$4:$AH$203)=0)*ISNUMBER($AH$4:$AH$203), $AH$4:$AH$203, "A"), 1),INDEX($AH$4:$AH$203, MATCH(SMALL(IF(ISTEXT($AH$4:$AH$203)*(COUNTIF(AI$3:$AI91,$AH$4:$AH$203)=0), COUNTIF($AH$4:$AH$203, "&lt;"&amp;$AH$4:$AH$203), ""),1),IF(ISTEXT($AH$4:$AH$203), COUNTIF($AH$4:$AH$203, "&lt;"&amp;$AH$4:$AH$203), ""), 0)))</f>
        <v>#NUM!</v>
      </c>
      <c r="AJ92" s="26"/>
      <c r="AK92" s="26"/>
      <c r="AL92" s="26" t="str">
        <f t="shared" si="37"/>
        <v/>
      </c>
      <c r="AM92" s="26" t="str">
        <f t="shared" si="38"/>
        <v/>
      </c>
      <c r="AN92" s="26">
        <v>89</v>
      </c>
      <c r="AO92" s="67" t="str">
        <f t="shared" si="39"/>
        <v/>
      </c>
      <c r="AP92" s="26" t="str">
        <f>_xlfn.IFNA(VLOOKUP(AM92,Kopā!$A$4:$Q$203,2,),"")</f>
        <v/>
      </c>
      <c r="AQ92" s="68" t="str">
        <f>_xlfn.IFNA(VLOOKUP(AM92,Kopā!$A$4:$Q$203,3,),"")</f>
        <v/>
      </c>
      <c r="AR92" s="79" t="str">
        <f>_xlfn.IFNA(VLOOKUP(AM92,Kopā!$A$4:$Q$203,8,),"")</f>
        <v/>
      </c>
      <c r="AS92" s="80" t="str">
        <f>_xlfn.IFNA(VLOOKUP(AM92,Kopā!$A$4:$Q$203,9,),"")</f>
        <v/>
      </c>
      <c r="AT92" s="79" t="str">
        <f>_xlfn.IFNA(VLOOKUP(AM92,Kopā!$A$4:$Q$203,10,),"")</f>
        <v/>
      </c>
      <c r="AU92" s="80" t="str">
        <f>_xlfn.IFNA(VLOOKUP(AM92,Kopā!$A$4:$Q$203,11,),"")</f>
        <v/>
      </c>
      <c r="AV92" s="79" t="str">
        <f>_xlfn.IFNA(VLOOKUP(AM92,Kopā!$A$4:$Q$203,12,),"")</f>
        <v/>
      </c>
      <c r="AW92" s="80" t="str">
        <f>_xlfn.IFNA(VLOOKUP(AM92,Kopā!$A$4:$Q$203,13,),"")</f>
        <v/>
      </c>
      <c r="AX92" s="79" t="str">
        <f>_xlfn.IFNA(VLOOKUP(AM92,Kopā!$A$4:$Q$203,14,),"")</f>
        <v/>
      </c>
      <c r="AY92" s="80" t="str">
        <f>_xlfn.IFNA(VLOOKUP(AM92,Kopā!$A$4:$Q$203,15,),"")</f>
        <v/>
      </c>
      <c r="AZ92" s="81" t="str">
        <f>_xlfn.IFNA(VLOOKUP(AM92,Kopā!$A$4:$Q$203,16,),"")</f>
        <v/>
      </c>
      <c r="BA92" s="80" t="str">
        <f>_xlfn.IFNA(VLOOKUP(AM92,Kopā!$A$4:$Q$203,17,),"")</f>
        <v/>
      </c>
      <c r="BB92" s="26" t="str">
        <f t="shared" si="40"/>
        <v/>
      </c>
      <c r="BC92" s="26" t="str">
        <f t="shared" si="41"/>
        <v/>
      </c>
      <c r="BD92" s="69" t="str">
        <f t="shared" si="42"/>
        <v/>
      </c>
      <c r="BE92" s="26" t="e">
        <f>_xlfn.RANK.EQ(BB92,$BB$4:$BB$93,)+COUNTIF($BB$4:BB92,BB92)-1</f>
        <v>#VALUE!</v>
      </c>
    </row>
    <row r="93" spans="1:57" x14ac:dyDescent="0.25">
      <c r="A93" s="26">
        <v>90</v>
      </c>
      <c r="B93" s="37" t="str">
        <f t="shared" si="25"/>
        <v/>
      </c>
      <c r="C93" s="65" t="str">
        <f t="shared" si="23"/>
        <v/>
      </c>
      <c r="D93" s="65" t="str">
        <f t="shared" si="43"/>
        <v/>
      </c>
      <c r="E93" s="70" t="str">
        <f t="shared" si="26"/>
        <v/>
      </c>
      <c r="F93" s="71" t="str">
        <f t="shared" si="27"/>
        <v/>
      </c>
      <c r="G93" s="70" t="str">
        <f t="shared" si="28"/>
        <v/>
      </c>
      <c r="H93" s="71" t="str">
        <f t="shared" si="29"/>
        <v/>
      </c>
      <c r="I93" s="70" t="str">
        <f t="shared" si="30"/>
        <v/>
      </c>
      <c r="J93" s="71" t="str">
        <f t="shared" si="31"/>
        <v/>
      </c>
      <c r="K93" s="70" t="str">
        <f t="shared" si="32"/>
        <v/>
      </c>
      <c r="L93" s="71" t="str">
        <f t="shared" si="33"/>
        <v/>
      </c>
      <c r="M93" s="75" t="str">
        <f t="shared" si="34"/>
        <v/>
      </c>
      <c r="N93" s="71" t="str">
        <f t="shared" si="35"/>
        <v/>
      </c>
      <c r="O93" s="66" t="str">
        <f t="shared" si="36"/>
        <v/>
      </c>
      <c r="P93" s="4"/>
      <c r="Q93" s="74"/>
      <c r="AD93" s="26">
        <v>92</v>
      </c>
      <c r="AE93" s="26"/>
      <c r="AF93" s="26">
        <f>IF(Kopā!F93=$R$3,Kopā!A93,"")</f>
        <v>90</v>
      </c>
      <c r="AG93" s="26" t="str">
        <f>_xlfn.IFNA(VLOOKUP(AF93,Kopā!$A$4:$G$203,7,),"")</f>
        <v>H</v>
      </c>
      <c r="AH93" s="26">
        <f t="shared" si="24"/>
        <v>90</v>
      </c>
      <c r="AI93" s="26" t="e" cm="1">
        <f t="array" ref="AI93">IFERROR(SMALL(IF((COUNTIF($AI$3:AI92, $AH$4:$AH$203)=0)*ISNUMBER($AH$4:$AH$203), $AH$4:$AH$203, "A"), 1),INDEX($AH$4:$AH$203, MATCH(SMALL(IF(ISTEXT($AH$4:$AH$203)*(COUNTIF(AI$3:$AI92,$AH$4:$AH$203)=0), COUNTIF($AH$4:$AH$203, "&lt;"&amp;$AH$4:$AH$203), ""),1),IF(ISTEXT($AH$4:$AH$203), COUNTIF($AH$4:$AH$203, "&lt;"&amp;$AH$4:$AH$203), ""), 0)))</f>
        <v>#NUM!</v>
      </c>
      <c r="AJ93" s="26"/>
      <c r="AK93" s="26"/>
      <c r="AL93" s="26" t="str">
        <f t="shared" si="37"/>
        <v/>
      </c>
      <c r="AM93" s="26" t="str">
        <f t="shared" si="38"/>
        <v/>
      </c>
      <c r="AN93" s="26">
        <v>90</v>
      </c>
      <c r="AO93" s="67" t="str">
        <f t="shared" si="39"/>
        <v/>
      </c>
      <c r="AP93" s="26" t="str">
        <f>_xlfn.IFNA(VLOOKUP(AM93,Kopā!$A$4:$Q$203,2,),"")</f>
        <v/>
      </c>
      <c r="AQ93" s="68" t="str">
        <f>_xlfn.IFNA(VLOOKUP(AM93,Kopā!$A$4:$Q$203,3,),"")</f>
        <v/>
      </c>
      <c r="AR93" s="79" t="str">
        <f>_xlfn.IFNA(VLOOKUP(AM93,Kopā!$A$4:$Q$203,8,),"")</f>
        <v/>
      </c>
      <c r="AS93" s="80" t="str">
        <f>_xlfn.IFNA(VLOOKUP(AM93,Kopā!$A$4:$Q$203,9,),"")</f>
        <v/>
      </c>
      <c r="AT93" s="79" t="str">
        <f>_xlfn.IFNA(VLOOKUP(AM93,Kopā!$A$4:$Q$203,10,),"")</f>
        <v/>
      </c>
      <c r="AU93" s="80" t="str">
        <f>_xlfn.IFNA(VLOOKUP(AM93,Kopā!$A$4:$Q$203,11,),"")</f>
        <v/>
      </c>
      <c r="AV93" s="79" t="str">
        <f>_xlfn.IFNA(VLOOKUP(AM93,Kopā!$A$4:$Q$203,12,),"")</f>
        <v/>
      </c>
      <c r="AW93" s="80" t="str">
        <f>_xlfn.IFNA(VLOOKUP(AM93,Kopā!$A$4:$Q$203,13,),"")</f>
        <v/>
      </c>
      <c r="AX93" s="79" t="str">
        <f>_xlfn.IFNA(VLOOKUP(AM93,Kopā!$A$4:$Q$203,14,),"")</f>
        <v/>
      </c>
      <c r="AY93" s="80" t="str">
        <f>_xlfn.IFNA(VLOOKUP(AM93,Kopā!$A$4:$Q$203,15,),"")</f>
        <v/>
      </c>
      <c r="AZ93" s="81" t="str">
        <f>_xlfn.IFNA(VLOOKUP(AM93,Kopā!$A$4:$Q$203,16,),"")</f>
        <v/>
      </c>
      <c r="BA93" s="80" t="str">
        <f>_xlfn.IFNA(VLOOKUP(AM93,Kopā!$A$4:$Q$203,17,),"")</f>
        <v/>
      </c>
      <c r="BB93" s="26" t="str">
        <f t="shared" si="40"/>
        <v/>
      </c>
      <c r="BC93" s="26" t="str">
        <f t="shared" si="41"/>
        <v/>
      </c>
      <c r="BD93" s="69" t="str">
        <f t="shared" si="42"/>
        <v/>
      </c>
      <c r="BE93" s="26" t="e">
        <f>_xlfn.RANK.EQ(BB93,$BB$4:$BB$93,)+COUNTIF($BB$4:BB93,BB93)-1</f>
        <v>#VALUE!</v>
      </c>
    </row>
    <row r="94" spans="1:57" x14ac:dyDescent="0.25">
      <c r="A94" s="4"/>
      <c r="B94" s="4"/>
      <c r="C94" s="4"/>
      <c r="D94" s="4"/>
      <c r="E94" s="37"/>
      <c r="F94" s="37"/>
      <c r="G94" s="37"/>
      <c r="H94" s="37"/>
      <c r="I94" s="37"/>
      <c r="J94" s="37"/>
      <c r="K94" s="37"/>
      <c r="L94" s="37"/>
      <c r="M94" s="4"/>
      <c r="N94" s="4"/>
      <c r="O94" s="36"/>
      <c r="P94" s="4"/>
      <c r="Q94" s="74"/>
      <c r="AD94" s="26">
        <v>93</v>
      </c>
      <c r="AE94" s="26"/>
      <c r="AF94" s="26">
        <f>IF(Kopā!F94=$R$3,Kopā!A94,"")</f>
        <v>91</v>
      </c>
      <c r="AG94" s="26" t="str">
        <f>_xlfn.IFNA(VLOOKUP(AF94,Kopā!$A$4:$G$203,7,),"")</f>
        <v>H</v>
      </c>
      <c r="AH94" s="26">
        <f t="shared" si="24"/>
        <v>91</v>
      </c>
      <c r="AI94" s="26" t="e" cm="1">
        <f t="array" ref="AI94">IFERROR(SMALL(IF((COUNTIF($AI$3:AI93, $AH$4:$AH$203)=0)*ISNUMBER($AH$4:$AH$203), $AH$4:$AH$203, "A"), 1),INDEX($AH$4:$AH$203, MATCH(SMALL(IF(ISTEXT($AH$4:$AH$203)*(COUNTIF(AI$3:$AI93,$AH$4:$AH$203)=0), COUNTIF($AH$4:$AH$203, "&lt;"&amp;$AH$4:$AH$203), ""),1),IF(ISTEXT($AH$4:$AH$203), COUNTIF($AH$4:$AH$203, "&lt;"&amp;$AH$4:$AH$203), ""), 0)))</f>
        <v>#NUM!</v>
      </c>
      <c r="AJ94" s="26"/>
      <c r="AK94" s="26"/>
      <c r="AL94" s="26" t="e">
        <f>#REF!</f>
        <v>#REF!</v>
      </c>
      <c r="AM94" s="26"/>
      <c r="AN94" s="26"/>
      <c r="AO94" s="26"/>
      <c r="AP94" s="26"/>
      <c r="AQ94" s="26"/>
      <c r="AR94" s="79" t="str">
        <f>_xlfn.IFNA(VLOOKUP(AM94,Kopā!$A$4:$Q$203,8,),"")</f>
        <v/>
      </c>
      <c r="AS94" s="80" t="str">
        <f>_xlfn.IFNA(VLOOKUP(AM94,Kopā!$A$4:$Q$203,9,),"")</f>
        <v/>
      </c>
      <c r="AT94" s="79" t="str">
        <f>_xlfn.IFNA(VLOOKUP(AM94,Kopā!$A$4:$Q$203,10,),"")</f>
        <v/>
      </c>
      <c r="AU94" s="80" t="str">
        <f>_xlfn.IFNA(VLOOKUP(AM94,Kopā!$A$4:$Q$203,11,),"")</f>
        <v/>
      </c>
      <c r="AV94" s="79" t="str">
        <f>_xlfn.IFNA(VLOOKUP(AM94,Kopā!$A$4:$Q$203,12,),"")</f>
        <v/>
      </c>
      <c r="AW94" s="80" t="str">
        <f>_xlfn.IFNA(VLOOKUP(AM94,Kopā!$A$4:$Q$203,13,),"")</f>
        <v/>
      </c>
      <c r="AX94" s="79" t="str">
        <f>_xlfn.IFNA(VLOOKUP(AM94,Kopā!$A$4:$Q$203,14,),"")</f>
        <v/>
      </c>
      <c r="AY94" s="80" t="str">
        <f>_xlfn.IFNA(VLOOKUP(AM94,Kopā!$A$4:$Q$203,15,),"")</f>
        <v/>
      </c>
      <c r="AZ94" s="26"/>
      <c r="BA94" s="26"/>
      <c r="BB94" s="26"/>
      <c r="BC94" s="26"/>
      <c r="BD94" s="26"/>
      <c r="BE94" s="26" t="e">
        <f>_xlfn.RANK.EQ(BB94,$BB$4:$BB$93,)+COUNTIF($BB$4:BB94,BB94)-1</f>
        <v>#N/A</v>
      </c>
    </row>
    <row r="95" spans="1:57" x14ac:dyDescent="0.25">
      <c r="A95" s="4"/>
      <c r="B95" s="4"/>
      <c r="C95" s="4"/>
      <c r="D95" s="4"/>
      <c r="E95" s="37"/>
      <c r="F95" s="37"/>
      <c r="G95" s="37"/>
      <c r="H95" s="37"/>
      <c r="I95" s="37"/>
      <c r="J95" s="37"/>
      <c r="K95" s="37"/>
      <c r="L95" s="37"/>
      <c r="M95" s="4"/>
      <c r="N95" s="4"/>
      <c r="O95" s="36"/>
      <c r="P95" s="4"/>
      <c r="Q95" s="4"/>
      <c r="AD95" s="26">
        <v>94</v>
      </c>
      <c r="AE95" s="26"/>
      <c r="AF95" s="26">
        <f>IF(Kopā!F95=$R$3,Kopā!A95,"")</f>
        <v>92</v>
      </c>
      <c r="AG95" s="26" t="str">
        <f>_xlfn.IFNA(VLOOKUP(AF95,Kopā!$A$4:$G$203,7,),"")</f>
        <v>H</v>
      </c>
      <c r="AH95" s="26">
        <f t="shared" si="24"/>
        <v>92</v>
      </c>
      <c r="AI95" s="26" t="e" cm="1">
        <f t="array" ref="AI95">IFERROR(SMALL(IF((COUNTIF($AI$3:AI94, $AH$4:$AH$203)=0)*ISNUMBER($AH$4:$AH$203), $AH$4:$AH$203, "A"), 1),INDEX($AH$4:$AH$203, MATCH(SMALL(IF(ISTEXT($AH$4:$AH$203)*(COUNTIF(AI$3:$AI94,$AH$4:$AH$203)=0), COUNTIF($AH$4:$AH$203, "&lt;"&amp;$AH$4:$AH$203), ""),1),IF(ISTEXT($AH$4:$AH$203), COUNTIF($AH$4:$AH$203, "&lt;"&amp;$AH$4:$AH$203), ""), 0)))</f>
        <v>#NUM!</v>
      </c>
      <c r="AJ95" s="26"/>
      <c r="AK95" s="26"/>
      <c r="AL95" s="26" t="e">
        <f>#REF!</f>
        <v>#REF!</v>
      </c>
      <c r="AM95" s="26"/>
      <c r="AN95" s="26"/>
      <c r="AO95" s="26"/>
      <c r="AP95" s="26"/>
      <c r="AQ95" s="26"/>
      <c r="AR95" s="79" t="str">
        <f>_xlfn.IFNA(VLOOKUP(AM95,Kopā!$A$4:$Q$203,8,),"")</f>
        <v/>
      </c>
      <c r="AS95" s="80" t="str">
        <f>_xlfn.IFNA(VLOOKUP(AM95,Kopā!$A$4:$Q$203,9,),"")</f>
        <v/>
      </c>
      <c r="AT95" s="79" t="str">
        <f>_xlfn.IFNA(VLOOKUP(AM95,Kopā!$A$4:$Q$203,10,),"")</f>
        <v/>
      </c>
      <c r="AU95" s="80" t="str">
        <f>_xlfn.IFNA(VLOOKUP(AM95,Kopā!$A$4:$Q$203,11,),"")</f>
        <v/>
      </c>
      <c r="AV95" s="79" t="str">
        <f>_xlfn.IFNA(VLOOKUP(AM95,Kopā!$A$4:$Q$203,12,),"")</f>
        <v/>
      </c>
      <c r="AW95" s="80" t="str">
        <f>_xlfn.IFNA(VLOOKUP(AM95,Kopā!$A$4:$Q$203,13,),"")</f>
        <v/>
      </c>
      <c r="AX95" s="79" t="str">
        <f>_xlfn.IFNA(VLOOKUP(AM95,Kopā!$A$4:$Q$203,14,),"")</f>
        <v/>
      </c>
      <c r="AY95" s="80" t="str">
        <f>_xlfn.IFNA(VLOOKUP(AM95,Kopā!$A$4:$Q$203,15,),"")</f>
        <v/>
      </c>
      <c r="AZ95" s="26"/>
      <c r="BA95" s="26"/>
      <c r="BB95" s="26"/>
      <c r="BC95" s="26"/>
      <c r="BD95" s="26"/>
      <c r="BE95" s="26" t="e">
        <f>_xlfn.RANK.EQ(BB95,$BB$4:$BB$93,)+COUNTIF($BB$4:BB95,BB95)-1</f>
        <v>#N/A</v>
      </c>
    </row>
    <row r="96" spans="1:57" x14ac:dyDescent="0.25">
      <c r="A96" s="4"/>
      <c r="B96" s="4"/>
      <c r="C96" s="4"/>
      <c r="D96" s="4"/>
      <c r="E96" s="37"/>
      <c r="F96" s="37"/>
      <c r="G96" s="37"/>
      <c r="H96" s="37"/>
      <c r="I96" s="37"/>
      <c r="J96" s="37"/>
      <c r="K96" s="37"/>
      <c r="L96" s="37"/>
      <c r="M96" s="4"/>
      <c r="N96" s="4"/>
      <c r="O96" s="36"/>
      <c r="P96" s="4"/>
      <c r="Q96" s="4"/>
      <c r="AD96" s="26">
        <v>95</v>
      </c>
      <c r="AE96" s="26"/>
      <c r="AF96" s="26">
        <f>IF(Kopā!F96=$R$3,Kopā!A96,"")</f>
        <v>93</v>
      </c>
      <c r="AG96" s="26" t="str">
        <f>_xlfn.IFNA(VLOOKUP(AF96,Kopā!$A$4:$G$203,7,),"")</f>
        <v>Hm</v>
      </c>
      <c r="AH96" s="26" t="str">
        <f t="shared" si="24"/>
        <v/>
      </c>
      <c r="AI96" s="26" t="e" cm="1">
        <f t="array" ref="AI96">IFERROR(SMALL(IF((COUNTIF($AI$3:AI95, $AH$4:$AH$203)=0)*ISNUMBER($AH$4:$AH$203), $AH$4:$AH$203, "A"), 1),INDEX($AH$4:$AH$203, MATCH(SMALL(IF(ISTEXT($AH$4:$AH$203)*(COUNTIF(AI$3:$AI95,$AH$4:$AH$203)=0), COUNTIF($AH$4:$AH$203, "&lt;"&amp;$AH$4:$AH$203), ""),1),IF(ISTEXT($AH$4:$AH$203), COUNTIF($AH$4:$AH$203, "&lt;"&amp;$AH$4:$AH$203), ""), 0)))</f>
        <v>#NUM!</v>
      </c>
      <c r="AJ96" s="26"/>
      <c r="AK96" s="26"/>
      <c r="AL96" s="26" t="e">
        <f>#REF!</f>
        <v>#REF!</v>
      </c>
      <c r="AM96" s="26"/>
      <c r="AN96" s="26"/>
      <c r="AO96" s="26"/>
      <c r="AP96" s="26"/>
      <c r="AQ96" s="26"/>
      <c r="AR96" s="79" t="str">
        <f>_xlfn.IFNA(VLOOKUP(AM96,Kopā!$A$4:$Q$203,8,),"")</f>
        <v/>
      </c>
      <c r="AS96" s="80" t="str">
        <f>_xlfn.IFNA(VLOOKUP(AM96,Kopā!$A$4:$Q$203,9,),"")</f>
        <v/>
      </c>
      <c r="AT96" s="79" t="str">
        <f>_xlfn.IFNA(VLOOKUP(AM96,Kopā!$A$4:$Q$203,10,),"")</f>
        <v/>
      </c>
      <c r="AU96" s="80" t="str">
        <f>_xlfn.IFNA(VLOOKUP(AM96,Kopā!$A$4:$Q$203,11,),"")</f>
        <v/>
      </c>
      <c r="AV96" s="79" t="str">
        <f>_xlfn.IFNA(VLOOKUP(AM96,Kopā!$A$4:$Q$203,12,),"")</f>
        <v/>
      </c>
      <c r="AW96" s="80" t="str">
        <f>_xlfn.IFNA(VLOOKUP(AM96,Kopā!$A$4:$Q$203,13,),"")</f>
        <v/>
      </c>
      <c r="AX96" s="79" t="str">
        <f>_xlfn.IFNA(VLOOKUP(AM96,Kopā!$A$4:$Q$203,14,),"")</f>
        <v/>
      </c>
      <c r="AY96" s="80" t="str">
        <f>_xlfn.IFNA(VLOOKUP(AM96,Kopā!$A$4:$Q$203,15,),"")</f>
        <v/>
      </c>
      <c r="AZ96" s="26"/>
      <c r="BA96" s="26"/>
      <c r="BB96" s="26"/>
      <c r="BC96" s="26"/>
      <c r="BD96" s="26"/>
      <c r="BE96" s="26" t="e">
        <f>_xlfn.RANK.EQ(BB96,$BB$4:$BB$93,)+COUNTIF($BB$4:BB96,BB96)-1</f>
        <v>#N/A</v>
      </c>
    </row>
    <row r="97" spans="1:57" x14ac:dyDescent="0.25">
      <c r="A97" s="4"/>
      <c r="B97" s="4"/>
      <c r="C97" s="4"/>
      <c r="D97" s="4"/>
      <c r="E97" s="37"/>
      <c r="F97" s="37"/>
      <c r="G97" s="37"/>
      <c r="H97" s="37"/>
      <c r="I97" s="37"/>
      <c r="J97" s="37"/>
      <c r="K97" s="37"/>
      <c r="L97" s="37"/>
      <c r="M97" s="4"/>
      <c r="N97" s="4"/>
      <c r="O97" s="36"/>
      <c r="P97" s="4"/>
      <c r="Q97" s="4"/>
      <c r="AD97" s="26">
        <v>96</v>
      </c>
      <c r="AE97" s="26"/>
      <c r="AF97" s="26">
        <f>IF(Kopā!F97=$R$3,Kopā!A97,"")</f>
        <v>94</v>
      </c>
      <c r="AG97" s="26" t="str">
        <f>_xlfn.IFNA(VLOOKUP(AF97,Kopā!$A$4:$G$203,7,),"")</f>
        <v>E</v>
      </c>
      <c r="AH97" s="26" t="str">
        <f t="shared" si="24"/>
        <v/>
      </c>
      <c r="AI97" s="26" t="e" cm="1">
        <f t="array" ref="AI97">IFERROR(SMALL(IF((COUNTIF($AI$3:AI96, $AH$4:$AH$203)=0)*ISNUMBER($AH$4:$AH$203), $AH$4:$AH$203, "A"), 1),INDEX($AH$4:$AH$203, MATCH(SMALL(IF(ISTEXT($AH$4:$AH$203)*(COUNTIF(AI$3:$AI96,$AH$4:$AH$203)=0), COUNTIF($AH$4:$AH$203, "&lt;"&amp;$AH$4:$AH$203), ""),1),IF(ISTEXT($AH$4:$AH$203), COUNTIF($AH$4:$AH$203, "&lt;"&amp;$AH$4:$AH$203), ""), 0)))</f>
        <v>#NUM!</v>
      </c>
      <c r="AJ97" s="26"/>
      <c r="AK97" s="26"/>
      <c r="AL97" s="26" t="e">
        <f>#REF!</f>
        <v>#REF!</v>
      </c>
      <c r="AM97" s="26"/>
      <c r="AN97" s="26"/>
      <c r="AO97" s="26"/>
      <c r="AP97" s="26"/>
      <c r="AQ97" s="26"/>
      <c r="AR97" s="79" t="str">
        <f>_xlfn.IFNA(VLOOKUP(AM97,Kopā!$A$4:$Q$203,8,),"")</f>
        <v/>
      </c>
      <c r="AS97" s="80" t="str">
        <f>_xlfn.IFNA(VLOOKUP(AM97,Kopā!$A$4:$Q$203,9,),"")</f>
        <v/>
      </c>
      <c r="AT97" s="79" t="str">
        <f>_xlfn.IFNA(VLOOKUP(AM97,Kopā!$A$4:$Q$203,10,),"")</f>
        <v/>
      </c>
      <c r="AU97" s="80" t="str">
        <f>_xlfn.IFNA(VLOOKUP(AM97,Kopā!$A$4:$Q$203,11,),"")</f>
        <v/>
      </c>
      <c r="AV97" s="79" t="str">
        <f>_xlfn.IFNA(VLOOKUP(AM97,Kopā!$A$4:$Q$203,12,),"")</f>
        <v/>
      </c>
      <c r="AW97" s="80" t="str">
        <f>_xlfn.IFNA(VLOOKUP(AM97,Kopā!$A$4:$Q$203,13,),"")</f>
        <v/>
      </c>
      <c r="AX97" s="79" t="str">
        <f>_xlfn.IFNA(VLOOKUP(AM97,Kopā!$A$4:$Q$203,14,),"")</f>
        <v/>
      </c>
      <c r="AY97" s="80" t="str">
        <f>_xlfn.IFNA(VLOOKUP(AM97,Kopā!$A$4:$Q$203,15,),"")</f>
        <v/>
      </c>
      <c r="AZ97" s="26"/>
      <c r="BA97" s="26"/>
      <c r="BB97" s="26"/>
      <c r="BC97" s="26"/>
      <c r="BD97" s="26"/>
      <c r="BE97" s="26" t="e">
        <f>_xlfn.RANK.EQ(BB97,$BB$4:$BB$93,)+COUNTIF($BB$4:BB97,BB97)-1</f>
        <v>#N/A</v>
      </c>
    </row>
    <row r="98" spans="1:57" x14ac:dyDescent="0.25">
      <c r="A98" s="4"/>
      <c r="B98" s="4"/>
      <c r="C98" s="4"/>
      <c r="D98" s="4"/>
      <c r="E98" s="37"/>
      <c r="F98" s="37"/>
      <c r="G98" s="37"/>
      <c r="H98" s="37"/>
      <c r="I98" s="37"/>
      <c r="J98" s="37"/>
      <c r="K98" s="37"/>
      <c r="L98" s="37"/>
      <c r="M98" s="4"/>
      <c r="N98" s="4"/>
      <c r="O98" s="36"/>
      <c r="P98" s="4"/>
      <c r="Q98" s="4"/>
      <c r="AD98" s="26">
        <v>97</v>
      </c>
      <c r="AE98" s="26"/>
      <c r="AF98" s="26" t="str">
        <f>IF(Kopā!F98=$R$3,Kopā!A98,"")</f>
        <v/>
      </c>
      <c r="AG98" s="26" t="str">
        <f>_xlfn.IFNA(VLOOKUP(AF98,Kopā!$A$4:$G$203,7,),"")</f>
        <v/>
      </c>
      <c r="AH98" s="26" t="str">
        <f t="shared" si="24"/>
        <v/>
      </c>
      <c r="AI98" s="26" t="e" cm="1">
        <f t="array" ref="AI98">IFERROR(SMALL(IF((COUNTIF($AI$3:AI97, $AH$4:$AH$203)=0)*ISNUMBER($AH$4:$AH$203), $AH$4:$AH$203, "A"), 1),INDEX($AH$4:$AH$203, MATCH(SMALL(IF(ISTEXT($AH$4:$AH$203)*(COUNTIF(AI$3:$AI97,$AH$4:$AH$203)=0), COUNTIF($AH$4:$AH$203, "&lt;"&amp;$AH$4:$AH$203), ""),1),IF(ISTEXT($AH$4:$AH$203), COUNTIF($AH$4:$AH$203, "&lt;"&amp;$AH$4:$AH$203), ""), 0)))</f>
        <v>#NUM!</v>
      </c>
      <c r="AJ98" s="26"/>
      <c r="AK98" s="26"/>
      <c r="AL98" s="26" t="e">
        <f>#REF!</f>
        <v>#REF!</v>
      </c>
      <c r="AM98" s="26"/>
      <c r="AN98" s="26"/>
      <c r="AO98" s="26"/>
      <c r="AP98" s="26"/>
      <c r="AQ98" s="26"/>
      <c r="AR98" s="79" t="str">
        <f>_xlfn.IFNA(VLOOKUP(AM98,Kopā!$A$4:$Q$203,8,),"")</f>
        <v/>
      </c>
      <c r="AS98" s="80" t="str">
        <f>_xlfn.IFNA(VLOOKUP(AM98,Kopā!$A$4:$Q$203,9,),"")</f>
        <v/>
      </c>
      <c r="AT98" s="79" t="str">
        <f>_xlfn.IFNA(VLOOKUP(AM98,Kopā!$A$4:$Q$203,10,),"")</f>
        <v/>
      </c>
      <c r="AU98" s="80" t="str">
        <f>_xlfn.IFNA(VLOOKUP(AM98,Kopā!$A$4:$Q$203,11,),"")</f>
        <v/>
      </c>
      <c r="AV98" s="79" t="str">
        <f>_xlfn.IFNA(VLOOKUP(AM98,Kopā!$A$4:$Q$203,12,),"")</f>
        <v/>
      </c>
      <c r="AW98" s="80" t="str">
        <f>_xlfn.IFNA(VLOOKUP(AM98,Kopā!$A$4:$Q$203,13,),"")</f>
        <v/>
      </c>
      <c r="AX98" s="79" t="str">
        <f>_xlfn.IFNA(VLOOKUP(AM98,Kopā!$A$4:$Q$203,14,),"")</f>
        <v/>
      </c>
      <c r="AY98" s="80" t="str">
        <f>_xlfn.IFNA(VLOOKUP(AM98,Kopā!$A$4:$Q$203,15,),"")</f>
        <v/>
      </c>
      <c r="AZ98" s="26"/>
      <c r="BA98" s="26"/>
      <c r="BB98" s="26"/>
      <c r="BC98" s="26"/>
      <c r="BD98" s="26"/>
      <c r="BE98" s="26" t="e">
        <f>_xlfn.RANK.EQ(BB98,$BB$4:$BB$93,)+COUNTIF($BB$4:BB98,BB98)-1</f>
        <v>#N/A</v>
      </c>
    </row>
    <row r="99" spans="1:57" x14ac:dyDescent="0.25">
      <c r="A99" s="4"/>
      <c r="B99" s="4"/>
      <c r="C99" s="4"/>
      <c r="D99" s="4"/>
      <c r="E99" s="37"/>
      <c r="F99" s="37"/>
      <c r="G99" s="37"/>
      <c r="H99" s="37"/>
      <c r="I99" s="37"/>
      <c r="J99" s="37"/>
      <c r="K99" s="37"/>
      <c r="L99" s="37"/>
      <c r="M99" s="4"/>
      <c r="N99" s="4"/>
      <c r="O99" s="36"/>
      <c r="P99" s="4"/>
      <c r="Q99" s="4"/>
      <c r="AD99" s="26">
        <v>98</v>
      </c>
      <c r="AE99" s="26"/>
      <c r="AF99" s="26">
        <f>IF(Kopā!F99=$R$3,Kopā!A99,"")</f>
        <v>96</v>
      </c>
      <c r="AG99" s="26" t="str">
        <f>_xlfn.IFNA(VLOOKUP(AF99,Kopā!$A$4:$G$203,7,),"")</f>
        <v>D</v>
      </c>
      <c r="AH99" s="26" t="str">
        <f t="shared" si="24"/>
        <v/>
      </c>
      <c r="AI99" s="26" t="e" cm="1">
        <f t="array" ref="AI99">IFERROR(SMALL(IF((COUNTIF($AI$3:AI98, $AH$4:$AH$203)=0)*ISNUMBER($AH$4:$AH$203), $AH$4:$AH$203, "A"), 1),INDEX($AH$4:$AH$203, MATCH(SMALL(IF(ISTEXT($AH$4:$AH$203)*(COUNTIF(AI$3:$AI98,$AH$4:$AH$203)=0), COUNTIF($AH$4:$AH$203, "&lt;"&amp;$AH$4:$AH$203), ""),1),IF(ISTEXT($AH$4:$AH$203), COUNTIF($AH$4:$AH$203, "&lt;"&amp;$AH$4:$AH$203), ""), 0)))</f>
        <v>#NUM!</v>
      </c>
      <c r="AJ99" s="26"/>
      <c r="AK99" s="26"/>
      <c r="AL99" s="26" t="e">
        <f>#REF!</f>
        <v>#REF!</v>
      </c>
      <c r="AM99" s="26"/>
      <c r="AN99" s="26"/>
      <c r="AO99" s="26"/>
      <c r="AP99" s="26"/>
      <c r="AQ99" s="26"/>
      <c r="AR99" s="79" t="str">
        <f>_xlfn.IFNA(VLOOKUP(AM99,Kopā!$A$4:$Q$203,8,),"")</f>
        <v/>
      </c>
      <c r="AS99" s="80" t="str">
        <f>_xlfn.IFNA(VLOOKUP(AM99,Kopā!$A$4:$Q$203,9,),"")</f>
        <v/>
      </c>
      <c r="AT99" s="79" t="str">
        <f>_xlfn.IFNA(VLOOKUP(AM99,Kopā!$A$4:$Q$203,10,),"")</f>
        <v/>
      </c>
      <c r="AU99" s="80" t="str">
        <f>_xlfn.IFNA(VLOOKUP(AM99,Kopā!$A$4:$Q$203,11,),"")</f>
        <v/>
      </c>
      <c r="AV99" s="79" t="str">
        <f>_xlfn.IFNA(VLOOKUP(AM99,Kopā!$A$4:$Q$203,12,),"")</f>
        <v/>
      </c>
      <c r="AW99" s="80" t="str">
        <f>_xlfn.IFNA(VLOOKUP(AM99,Kopā!$A$4:$Q$203,13,),"")</f>
        <v/>
      </c>
      <c r="AX99" s="79" t="str">
        <f>_xlfn.IFNA(VLOOKUP(AM99,Kopā!$A$4:$Q$203,14,),"")</f>
        <v/>
      </c>
      <c r="AY99" s="80" t="str">
        <f>_xlfn.IFNA(VLOOKUP(AM99,Kopā!$A$4:$Q$203,15,),"")</f>
        <v/>
      </c>
      <c r="AZ99" s="26"/>
      <c r="BA99" s="26"/>
      <c r="BB99" s="26"/>
      <c r="BC99" s="26"/>
      <c r="BD99" s="26"/>
      <c r="BE99" s="26" t="e">
        <f>_xlfn.RANK.EQ(BB99,$BB$4:$BB$93,)+COUNTIF($BB$4:BB99,BB99)-1</f>
        <v>#N/A</v>
      </c>
    </row>
    <row r="100" spans="1:57" x14ac:dyDescent="0.25">
      <c r="A100" s="4"/>
      <c r="B100" s="4"/>
      <c r="C100" s="4"/>
      <c r="D100" s="4"/>
      <c r="E100" s="37"/>
      <c r="F100" s="37"/>
      <c r="G100" s="37"/>
      <c r="H100" s="37"/>
      <c r="I100" s="37"/>
      <c r="J100" s="37"/>
      <c r="K100" s="37"/>
      <c r="L100" s="37"/>
      <c r="M100" s="4"/>
      <c r="N100" s="4"/>
      <c r="O100" s="36"/>
      <c r="P100" s="4"/>
      <c r="Q100" s="4"/>
      <c r="AD100" s="26">
        <v>99</v>
      </c>
      <c r="AE100" s="26"/>
      <c r="AF100" s="26">
        <f>IF(Kopā!F100=$R$3,Kopā!A100,"")</f>
        <v>97</v>
      </c>
      <c r="AG100" s="26" t="str">
        <f>_xlfn.IFNA(VLOOKUP(AF100,Kopā!$A$4:$G$203,7,),"")</f>
        <v>D</v>
      </c>
      <c r="AH100" s="26" t="str">
        <f t="shared" ref="AH100:AH131" si="44">IF(AG100=$S$3,AF100,"")</f>
        <v/>
      </c>
      <c r="AI100" s="26" t="e" cm="1">
        <f t="array" ref="AI100">IFERROR(SMALL(IF((COUNTIF($AI$3:AI99, $AH$4:$AH$203)=0)*ISNUMBER($AH$4:$AH$203), $AH$4:$AH$203, "A"), 1),INDEX($AH$4:$AH$203, MATCH(SMALL(IF(ISTEXT($AH$4:$AH$203)*(COUNTIF(AI$3:$AI99,$AH$4:$AH$203)=0), COUNTIF($AH$4:$AH$203, "&lt;"&amp;$AH$4:$AH$203), ""),1),IF(ISTEXT($AH$4:$AH$203), COUNTIF($AH$4:$AH$203, "&lt;"&amp;$AH$4:$AH$203), ""), 0)))</f>
        <v>#NUM!</v>
      </c>
      <c r="AJ100" s="26"/>
      <c r="AK100" s="26"/>
      <c r="AL100" s="26" t="e">
        <f>#REF!</f>
        <v>#REF!</v>
      </c>
      <c r="AM100" s="26"/>
      <c r="AN100" s="26"/>
      <c r="AO100" s="26"/>
      <c r="AP100" s="26"/>
      <c r="AQ100" s="26"/>
      <c r="AR100" s="79" t="str">
        <f>_xlfn.IFNA(VLOOKUP(AM100,Kopā!$A$4:$Q$203,8,),"")</f>
        <v/>
      </c>
      <c r="AS100" s="80" t="str">
        <f>_xlfn.IFNA(VLOOKUP(AM100,Kopā!$A$4:$Q$203,9,),"")</f>
        <v/>
      </c>
      <c r="AT100" s="79" t="str">
        <f>_xlfn.IFNA(VLOOKUP(AM100,Kopā!$A$4:$Q$203,10,),"")</f>
        <v/>
      </c>
      <c r="AU100" s="80" t="str">
        <f>_xlfn.IFNA(VLOOKUP(AM100,Kopā!$A$4:$Q$203,11,),"")</f>
        <v/>
      </c>
      <c r="AV100" s="79" t="str">
        <f>_xlfn.IFNA(VLOOKUP(AM100,Kopā!$A$4:$Q$203,12,),"")</f>
        <v/>
      </c>
      <c r="AW100" s="80" t="str">
        <f>_xlfn.IFNA(VLOOKUP(AM100,Kopā!$A$4:$Q$203,13,),"")</f>
        <v/>
      </c>
      <c r="AX100" s="79" t="str">
        <f>_xlfn.IFNA(VLOOKUP(AM100,Kopā!$A$4:$Q$203,14,),"")</f>
        <v/>
      </c>
      <c r="AY100" s="80" t="str">
        <f>_xlfn.IFNA(VLOOKUP(AM100,Kopā!$A$4:$Q$203,15,),"")</f>
        <v/>
      </c>
      <c r="AZ100" s="26"/>
      <c r="BA100" s="26"/>
      <c r="BB100" s="26"/>
      <c r="BC100" s="26"/>
      <c r="BD100" s="26"/>
      <c r="BE100" s="26" t="e">
        <f>_xlfn.RANK.EQ(BB100,$BB$4:$BB$93,)+COUNTIF($BB$4:BB100,BB100)-1</f>
        <v>#N/A</v>
      </c>
    </row>
    <row r="101" spans="1:57" x14ac:dyDescent="0.25">
      <c r="A101" s="4"/>
      <c r="B101" s="4"/>
      <c r="C101" s="4"/>
      <c r="D101" s="4"/>
      <c r="E101" s="37"/>
      <c r="F101" s="37"/>
      <c r="G101" s="37"/>
      <c r="H101" s="37"/>
      <c r="I101" s="37"/>
      <c r="J101" s="37"/>
      <c r="K101" s="37"/>
      <c r="L101" s="37"/>
      <c r="M101" s="4"/>
      <c r="N101" s="4"/>
      <c r="O101" s="36"/>
      <c r="P101" s="4"/>
      <c r="Q101" s="4"/>
      <c r="AD101" s="26">
        <v>100</v>
      </c>
      <c r="AE101" s="26"/>
      <c r="AF101" s="26">
        <f>IF(Kopā!F101=$R$3,Kopā!A101,"")</f>
        <v>98</v>
      </c>
      <c r="AG101" s="26" t="str">
        <f>_xlfn.IFNA(VLOOKUP(AF101,Kopā!$A$4:$G$203,7,),"")</f>
        <v>D</v>
      </c>
      <c r="AH101" s="26" t="str">
        <f t="shared" si="44"/>
        <v/>
      </c>
      <c r="AI101" s="26" t="e" cm="1">
        <f t="array" ref="AI101">IFERROR(SMALL(IF((COUNTIF($AI$3:AI100, $AH$4:$AH$203)=0)*ISNUMBER($AH$4:$AH$203), $AH$4:$AH$203, "A"), 1),INDEX($AH$4:$AH$203, MATCH(SMALL(IF(ISTEXT($AH$4:$AH$203)*(COUNTIF(AI$3:$AI100,$AH$4:$AH$203)=0), COUNTIF($AH$4:$AH$203, "&lt;"&amp;$AH$4:$AH$203), ""),1),IF(ISTEXT($AH$4:$AH$203), COUNTIF($AH$4:$AH$203, "&lt;"&amp;$AH$4:$AH$203), ""), 0)))</f>
        <v>#NUM!</v>
      </c>
      <c r="AJ101" s="26"/>
      <c r="AK101" s="26"/>
      <c r="AL101" s="26" t="e">
        <f>#REF!</f>
        <v>#REF!</v>
      </c>
      <c r="AM101" s="26"/>
      <c r="AN101" s="26"/>
      <c r="AO101" s="26"/>
      <c r="AP101" s="26"/>
      <c r="AQ101" s="26"/>
      <c r="AR101" s="79" t="str">
        <f>_xlfn.IFNA(VLOOKUP(AM101,Kopā!$A$4:$Q$203,8,),"")</f>
        <v/>
      </c>
      <c r="AS101" s="80" t="str">
        <f>_xlfn.IFNA(VLOOKUP(AM101,Kopā!$A$4:$Q$203,9,),"")</f>
        <v/>
      </c>
      <c r="AT101" s="79" t="str">
        <f>_xlfn.IFNA(VLOOKUP(AM101,Kopā!$A$4:$Q$203,10,),"")</f>
        <v/>
      </c>
      <c r="AU101" s="80" t="str">
        <f>_xlfn.IFNA(VLOOKUP(AM101,Kopā!$A$4:$Q$203,11,),"")</f>
        <v/>
      </c>
      <c r="AV101" s="79" t="str">
        <f>_xlfn.IFNA(VLOOKUP(AM101,Kopā!$A$4:$Q$203,12,),"")</f>
        <v/>
      </c>
      <c r="AW101" s="80" t="str">
        <f>_xlfn.IFNA(VLOOKUP(AM101,Kopā!$A$4:$Q$203,13,),"")</f>
        <v/>
      </c>
      <c r="AX101" s="79" t="str">
        <f>_xlfn.IFNA(VLOOKUP(AM101,Kopā!$A$4:$Q$203,14,),"")</f>
        <v/>
      </c>
      <c r="AY101" s="80" t="str">
        <f>_xlfn.IFNA(VLOOKUP(AM101,Kopā!$A$4:$Q$203,15,),"")</f>
        <v/>
      </c>
      <c r="AZ101" s="26"/>
      <c r="BA101" s="26"/>
      <c r="BB101" s="26"/>
      <c r="BC101" s="26"/>
      <c r="BD101" s="26"/>
      <c r="BE101" s="26" t="e">
        <f>_xlfn.RANK.EQ(BB101,$BB$4:$BB$93,)+COUNTIF($BB$4:BB101,BB101)-1</f>
        <v>#N/A</v>
      </c>
    </row>
    <row r="102" spans="1:57" x14ac:dyDescent="0.25">
      <c r="A102" s="4"/>
      <c r="B102" s="4"/>
      <c r="C102" s="4"/>
      <c r="D102" s="4"/>
      <c r="E102" s="37"/>
      <c r="F102" s="37"/>
      <c r="G102" s="37"/>
      <c r="H102" s="37"/>
      <c r="I102" s="37"/>
      <c r="J102" s="37"/>
      <c r="K102" s="37"/>
      <c r="L102" s="37"/>
      <c r="M102" s="4"/>
      <c r="N102" s="4"/>
      <c r="O102" s="36"/>
      <c r="P102" s="4"/>
      <c r="Q102" s="4"/>
      <c r="AD102" s="26">
        <v>101</v>
      </c>
      <c r="AE102" s="26"/>
      <c r="AF102" s="26">
        <f>IF(Kopā!F102=$R$3,Kopā!A102,"")</f>
        <v>99</v>
      </c>
      <c r="AG102" s="26" t="str">
        <f>_xlfn.IFNA(VLOOKUP(AF102,Kopā!$A$4:$G$203,7,),"")</f>
        <v>D</v>
      </c>
      <c r="AH102" s="26" t="str">
        <f t="shared" si="44"/>
        <v/>
      </c>
      <c r="AI102" s="26" t="e" cm="1">
        <f t="array" ref="AI102">IFERROR(SMALL(IF((COUNTIF($AI$3:AI101, $AH$4:$AH$203)=0)*ISNUMBER($AH$4:$AH$203), $AH$4:$AH$203, "A"), 1),INDEX($AH$4:$AH$203, MATCH(SMALL(IF(ISTEXT($AH$4:$AH$203)*(COUNTIF(AI$3:$AI101,$AH$4:$AH$203)=0), COUNTIF($AH$4:$AH$203, "&lt;"&amp;$AH$4:$AH$203), ""),1),IF(ISTEXT($AH$4:$AH$203), COUNTIF($AH$4:$AH$203, "&lt;"&amp;$AH$4:$AH$203), ""), 0)))</f>
        <v>#NUM!</v>
      </c>
      <c r="AJ102" s="26"/>
      <c r="AK102" s="26"/>
      <c r="AL102" s="26" t="e">
        <f>#REF!</f>
        <v>#REF!</v>
      </c>
      <c r="AM102" s="26"/>
      <c r="AN102" s="26"/>
      <c r="AO102" s="26"/>
      <c r="AP102" s="26"/>
      <c r="AQ102" s="26"/>
      <c r="AR102" s="79" t="str">
        <f>_xlfn.IFNA(VLOOKUP(AM102,Kopā!$A$4:$Q$203,8,),"")</f>
        <v/>
      </c>
      <c r="AS102" s="80" t="str">
        <f>_xlfn.IFNA(VLOOKUP(AM102,Kopā!$A$4:$Q$203,9,),"")</f>
        <v/>
      </c>
      <c r="AT102" s="79" t="str">
        <f>_xlfn.IFNA(VLOOKUP(AM102,Kopā!$A$4:$Q$203,10,),"")</f>
        <v/>
      </c>
      <c r="AU102" s="80" t="str">
        <f>_xlfn.IFNA(VLOOKUP(AM102,Kopā!$A$4:$Q$203,11,),"")</f>
        <v/>
      </c>
      <c r="AV102" s="79" t="str">
        <f>_xlfn.IFNA(VLOOKUP(AM102,Kopā!$A$4:$Q$203,12,),"")</f>
        <v/>
      </c>
      <c r="AW102" s="80" t="str">
        <f>_xlfn.IFNA(VLOOKUP(AM102,Kopā!$A$4:$Q$203,13,),"")</f>
        <v/>
      </c>
      <c r="AX102" s="79" t="str">
        <f>_xlfn.IFNA(VLOOKUP(AM102,Kopā!$A$4:$Q$203,14,),"")</f>
        <v/>
      </c>
      <c r="AY102" s="80" t="str">
        <f>_xlfn.IFNA(VLOOKUP(AM102,Kopā!$A$4:$Q$203,15,),"")</f>
        <v/>
      </c>
      <c r="AZ102" s="26"/>
      <c r="BA102" s="26"/>
      <c r="BB102" s="26"/>
      <c r="BC102" s="26"/>
      <c r="BD102" s="26"/>
      <c r="BE102" s="26" t="e">
        <f>_xlfn.RANK.EQ(BB102,$BB$4:$BB$93,)+COUNTIF($BB$4:BB102,BB102)-1</f>
        <v>#N/A</v>
      </c>
    </row>
    <row r="103" spans="1:57" x14ac:dyDescent="0.25">
      <c r="A103" s="4"/>
      <c r="B103" s="4"/>
      <c r="C103" s="4"/>
      <c r="D103" s="4"/>
      <c r="E103" s="37"/>
      <c r="F103" s="37"/>
      <c r="G103" s="37"/>
      <c r="H103" s="37"/>
      <c r="I103" s="37"/>
      <c r="J103" s="37"/>
      <c r="K103" s="37"/>
      <c r="L103" s="37"/>
      <c r="M103" s="4"/>
      <c r="N103" s="4"/>
      <c r="O103" s="36"/>
      <c r="P103" s="4"/>
      <c r="Q103" s="4"/>
      <c r="AD103" s="26">
        <v>102</v>
      </c>
      <c r="AE103" s="26"/>
      <c r="AF103" s="26">
        <f>IF(Kopā!F103=$R$3,Kopā!A103,"")</f>
        <v>100</v>
      </c>
      <c r="AG103" s="26" t="str">
        <f>_xlfn.IFNA(VLOOKUP(AF103,Kopā!$A$4:$G$203,7,),"")</f>
        <v>D</v>
      </c>
      <c r="AH103" s="26" t="str">
        <f t="shared" si="44"/>
        <v/>
      </c>
      <c r="AI103" s="26" t="e" cm="1">
        <f t="array" ref="AI103">IFERROR(SMALL(IF((COUNTIF($AI$3:AI102, $AH$4:$AH$203)=0)*ISNUMBER($AH$4:$AH$203), $AH$4:$AH$203, "A"), 1),INDEX($AH$4:$AH$203, MATCH(SMALL(IF(ISTEXT($AH$4:$AH$203)*(COUNTIF(AI$3:$AI102,$AH$4:$AH$203)=0), COUNTIF($AH$4:$AH$203, "&lt;"&amp;$AH$4:$AH$203), ""),1),IF(ISTEXT($AH$4:$AH$203), COUNTIF($AH$4:$AH$203, "&lt;"&amp;$AH$4:$AH$203), ""), 0)))</f>
        <v>#NUM!</v>
      </c>
      <c r="AJ103" s="26"/>
      <c r="AK103" s="26"/>
      <c r="AL103" s="26" t="e">
        <f>#REF!</f>
        <v>#REF!</v>
      </c>
      <c r="AM103" s="26"/>
      <c r="AN103" s="26"/>
      <c r="AO103" s="26"/>
      <c r="AP103" s="26"/>
      <c r="AQ103" s="26"/>
      <c r="AR103" s="79" t="str">
        <f>_xlfn.IFNA(VLOOKUP(AM103,Kopā!$A$4:$Q$203,8,),"")</f>
        <v/>
      </c>
      <c r="AS103" s="80" t="str">
        <f>_xlfn.IFNA(VLOOKUP(AM103,Kopā!$A$4:$Q$203,9,),"")</f>
        <v/>
      </c>
      <c r="AT103" s="79" t="str">
        <f>_xlfn.IFNA(VLOOKUP(AM103,Kopā!$A$4:$Q$203,10,),"")</f>
        <v/>
      </c>
      <c r="AU103" s="80" t="str">
        <f>_xlfn.IFNA(VLOOKUP(AM103,Kopā!$A$4:$Q$203,11,),"")</f>
        <v/>
      </c>
      <c r="AV103" s="79" t="str">
        <f>_xlfn.IFNA(VLOOKUP(AM103,Kopā!$A$4:$Q$203,12,),"")</f>
        <v/>
      </c>
      <c r="AW103" s="80" t="str">
        <f>_xlfn.IFNA(VLOOKUP(AM103,Kopā!$A$4:$Q$203,13,),"")</f>
        <v/>
      </c>
      <c r="AX103" s="79" t="str">
        <f>_xlfn.IFNA(VLOOKUP(AM103,Kopā!$A$4:$Q$203,14,),"")</f>
        <v/>
      </c>
      <c r="AY103" s="80" t="str">
        <f>_xlfn.IFNA(VLOOKUP(AM103,Kopā!$A$4:$Q$203,15,),"")</f>
        <v/>
      </c>
      <c r="AZ103" s="26"/>
      <c r="BA103" s="26"/>
      <c r="BB103" s="26"/>
      <c r="BC103" s="26"/>
      <c r="BD103" s="26"/>
      <c r="BE103" s="26" t="e">
        <f>_xlfn.RANK.EQ(BB103,$BB$4:$BB$93,)+COUNTIF($BB$4:BB103,BB103)-1</f>
        <v>#N/A</v>
      </c>
    </row>
    <row r="104" spans="1:57" x14ac:dyDescent="0.25">
      <c r="A104" s="4"/>
      <c r="B104" s="4"/>
      <c r="C104" s="4"/>
      <c r="D104" s="4"/>
      <c r="E104" s="37"/>
      <c r="F104" s="37"/>
      <c r="G104" s="37"/>
      <c r="H104" s="37"/>
      <c r="I104" s="37"/>
      <c r="J104" s="37"/>
      <c r="K104" s="37"/>
      <c r="L104" s="37"/>
      <c r="M104" s="4"/>
      <c r="N104" s="4"/>
      <c r="O104" s="36"/>
      <c r="P104" s="4"/>
      <c r="Q104" s="4"/>
      <c r="AD104" s="26">
        <v>103</v>
      </c>
      <c r="AE104" s="26"/>
      <c r="AF104" s="26">
        <f>IF(Kopā!F104=$R$3,Kopā!A104,"")</f>
        <v>101</v>
      </c>
      <c r="AG104" s="26" t="str">
        <f>_xlfn.IFNA(VLOOKUP(AF104,Kopā!$A$4:$G$203,7,),"")</f>
        <v>H</v>
      </c>
      <c r="AH104" s="26">
        <f t="shared" si="44"/>
        <v>101</v>
      </c>
      <c r="AI104" s="26" t="e" cm="1">
        <f t="array" ref="AI104">IFERROR(SMALL(IF((COUNTIF($AI$3:AI103, $AH$4:$AH$203)=0)*ISNUMBER($AH$4:$AH$203), $AH$4:$AH$203, "A"), 1),INDEX($AH$4:$AH$203, MATCH(SMALL(IF(ISTEXT($AH$4:$AH$203)*(COUNTIF(AI$3:$AI103,$AH$4:$AH$203)=0), COUNTIF($AH$4:$AH$203, "&lt;"&amp;$AH$4:$AH$203), ""),1),IF(ISTEXT($AH$4:$AH$203), COUNTIF($AH$4:$AH$203, "&lt;"&amp;$AH$4:$AH$203), ""), 0)))</f>
        <v>#NUM!</v>
      </c>
      <c r="AJ104" s="26"/>
      <c r="AK104" s="26"/>
      <c r="AL104" s="26" t="e">
        <f>#REF!</f>
        <v>#REF!</v>
      </c>
      <c r="AM104" s="26"/>
      <c r="AN104" s="26"/>
      <c r="AO104" s="26"/>
      <c r="AP104" s="26"/>
      <c r="AQ104" s="26"/>
      <c r="AR104" s="79" t="str">
        <f>_xlfn.IFNA(VLOOKUP(AM104,Kopā!$A$4:$Q$203,8,),"")</f>
        <v/>
      </c>
      <c r="AS104" s="80" t="str">
        <f>_xlfn.IFNA(VLOOKUP(AM104,Kopā!$A$4:$Q$203,9,),"")</f>
        <v/>
      </c>
      <c r="AT104" s="79" t="str">
        <f>_xlfn.IFNA(VLOOKUP(AM104,Kopā!$A$4:$Q$203,10,),"")</f>
        <v/>
      </c>
      <c r="AU104" s="80" t="str">
        <f>_xlfn.IFNA(VLOOKUP(AM104,Kopā!$A$4:$Q$203,11,),"")</f>
        <v/>
      </c>
      <c r="AV104" s="79" t="str">
        <f>_xlfn.IFNA(VLOOKUP(AM104,Kopā!$A$4:$Q$203,12,),"")</f>
        <v/>
      </c>
      <c r="AW104" s="80" t="str">
        <f>_xlfn.IFNA(VLOOKUP(AM104,Kopā!$A$4:$Q$203,13,),"")</f>
        <v/>
      </c>
      <c r="AX104" s="79" t="str">
        <f>_xlfn.IFNA(VLOOKUP(AM104,Kopā!$A$4:$Q$203,14,),"")</f>
        <v/>
      </c>
      <c r="AY104" s="80" t="str">
        <f>_xlfn.IFNA(VLOOKUP(AM104,Kopā!$A$4:$Q$203,15,),"")</f>
        <v/>
      </c>
      <c r="AZ104" s="26"/>
      <c r="BA104" s="26"/>
      <c r="BB104" s="26"/>
      <c r="BC104" s="26"/>
      <c r="BD104" s="26"/>
      <c r="BE104" s="26" t="e">
        <f>_xlfn.RANK.EQ(BB104,$BB$4:$BB$93,)+COUNTIF($BB$4:BB104,BB104)-1</f>
        <v>#N/A</v>
      </c>
    </row>
    <row r="105" spans="1:57" x14ac:dyDescent="0.25">
      <c r="A105" s="4"/>
      <c r="B105" s="4"/>
      <c r="C105" s="4"/>
      <c r="D105" s="4"/>
      <c r="E105" s="37"/>
      <c r="F105" s="37"/>
      <c r="G105" s="37"/>
      <c r="H105" s="37"/>
      <c r="I105" s="37"/>
      <c r="J105" s="37"/>
      <c r="K105" s="37"/>
      <c r="L105" s="37"/>
      <c r="M105" s="4"/>
      <c r="N105" s="4"/>
      <c r="O105" s="36"/>
      <c r="P105" s="4"/>
      <c r="Q105" s="4"/>
      <c r="AD105" s="26">
        <v>104</v>
      </c>
      <c r="AE105" s="26"/>
      <c r="AF105" s="26">
        <f>IF(Kopā!F105=$R$3,Kopā!A105,"")</f>
        <v>102</v>
      </c>
      <c r="AG105" s="26" t="str">
        <f>_xlfn.IFNA(VLOOKUP(AF105,Kopā!$A$4:$G$203,7,),"")</f>
        <v>D</v>
      </c>
      <c r="AH105" s="26" t="str">
        <f t="shared" si="44"/>
        <v/>
      </c>
      <c r="AI105" s="26" t="e" cm="1">
        <f t="array" ref="AI105">IFERROR(SMALL(IF((COUNTIF($AI$3:AI104, $AH$4:$AH$203)=0)*ISNUMBER($AH$4:$AH$203), $AH$4:$AH$203, "A"), 1),INDEX($AH$4:$AH$203, MATCH(SMALL(IF(ISTEXT($AH$4:$AH$203)*(COUNTIF(AI$3:$AI104,$AH$4:$AH$203)=0), COUNTIF($AH$4:$AH$203, "&lt;"&amp;$AH$4:$AH$203), ""),1),IF(ISTEXT($AH$4:$AH$203), COUNTIF($AH$4:$AH$203, "&lt;"&amp;$AH$4:$AH$203), ""), 0)))</f>
        <v>#NUM!</v>
      </c>
      <c r="AJ105" s="26"/>
      <c r="AK105" s="26"/>
      <c r="AL105" s="26" t="e">
        <f>#REF!</f>
        <v>#REF!</v>
      </c>
      <c r="AM105" s="26"/>
      <c r="AN105" s="26"/>
      <c r="AO105" s="26"/>
      <c r="AP105" s="26"/>
      <c r="AQ105" s="26"/>
      <c r="AR105" s="79" t="str">
        <f>_xlfn.IFNA(VLOOKUP(AM105,Kopā!$A$4:$Q$203,8,),"")</f>
        <v/>
      </c>
      <c r="AS105" s="80" t="str">
        <f>_xlfn.IFNA(VLOOKUP(AM105,Kopā!$A$4:$Q$203,9,),"")</f>
        <v/>
      </c>
      <c r="AT105" s="79" t="str">
        <f>_xlfn.IFNA(VLOOKUP(AM105,Kopā!$A$4:$Q$203,10,),"")</f>
        <v/>
      </c>
      <c r="AU105" s="80" t="str">
        <f>_xlfn.IFNA(VLOOKUP(AM105,Kopā!$A$4:$Q$203,11,),"")</f>
        <v/>
      </c>
      <c r="AV105" s="79" t="str">
        <f>_xlfn.IFNA(VLOOKUP(AM105,Kopā!$A$4:$Q$203,12,),"")</f>
        <v/>
      </c>
      <c r="AW105" s="80" t="str">
        <f>_xlfn.IFNA(VLOOKUP(AM105,Kopā!$A$4:$Q$203,13,),"")</f>
        <v/>
      </c>
      <c r="AX105" s="79" t="str">
        <f>_xlfn.IFNA(VLOOKUP(AM105,Kopā!$A$4:$Q$203,14,),"")</f>
        <v/>
      </c>
      <c r="AY105" s="80" t="str">
        <f>_xlfn.IFNA(VLOOKUP(AM105,Kopā!$A$4:$Q$203,15,),"")</f>
        <v/>
      </c>
      <c r="AZ105" s="26"/>
      <c r="BA105" s="26"/>
      <c r="BB105" s="26"/>
      <c r="BC105" s="26"/>
      <c r="BD105" s="26"/>
      <c r="BE105" s="26" t="e">
        <f>_xlfn.RANK.EQ(BB105,$BB$4:$BB$93,)+COUNTIF($BB$4:BB105,BB105)-1</f>
        <v>#N/A</v>
      </c>
    </row>
    <row r="106" spans="1:57" x14ac:dyDescent="0.25">
      <c r="A106" s="4"/>
      <c r="B106" s="4"/>
      <c r="C106" s="4"/>
      <c r="D106" s="4"/>
      <c r="E106" s="37"/>
      <c r="F106" s="37"/>
      <c r="G106" s="37"/>
      <c r="H106" s="37"/>
      <c r="I106" s="37"/>
      <c r="J106" s="37"/>
      <c r="K106" s="37"/>
      <c r="L106" s="37"/>
      <c r="M106" s="4"/>
      <c r="N106" s="4"/>
      <c r="O106" s="36"/>
      <c r="P106" s="4"/>
      <c r="Q106" s="4"/>
      <c r="AD106" s="26">
        <v>105</v>
      </c>
      <c r="AE106" s="26"/>
      <c r="AF106" s="26">
        <f>IF(Kopā!F106=$R$3,Kopā!A106,"")</f>
        <v>103</v>
      </c>
      <c r="AG106" s="26" t="str">
        <f>_xlfn.IFNA(VLOOKUP(AF106,Kopā!$A$4:$G$203,7,),"")</f>
        <v>D</v>
      </c>
      <c r="AH106" s="26" t="str">
        <f t="shared" si="44"/>
        <v/>
      </c>
      <c r="AI106" s="26" t="e" cm="1">
        <f t="array" ref="AI106">IFERROR(SMALL(IF((COUNTIF($AI$3:AI105, $AH$4:$AH$203)=0)*ISNUMBER($AH$4:$AH$203), $AH$4:$AH$203, "A"), 1),INDEX($AH$4:$AH$203, MATCH(SMALL(IF(ISTEXT($AH$4:$AH$203)*(COUNTIF(AI$3:$AI105,$AH$4:$AH$203)=0), COUNTIF($AH$4:$AH$203, "&lt;"&amp;$AH$4:$AH$203), ""),1),IF(ISTEXT($AH$4:$AH$203), COUNTIF($AH$4:$AH$203, "&lt;"&amp;$AH$4:$AH$203), ""), 0)))</f>
        <v>#NUM!</v>
      </c>
      <c r="AJ106" s="26"/>
      <c r="AK106" s="26"/>
      <c r="AL106" s="26" t="e">
        <f>#REF!</f>
        <v>#REF!</v>
      </c>
      <c r="AM106" s="26"/>
      <c r="AN106" s="26"/>
      <c r="AO106" s="26"/>
      <c r="AP106" s="26"/>
      <c r="AQ106" s="26"/>
      <c r="AR106" s="79" t="str">
        <f>_xlfn.IFNA(VLOOKUP(AM106,Kopā!$A$4:$Q$203,8,),"")</f>
        <v/>
      </c>
      <c r="AS106" s="80" t="str">
        <f>_xlfn.IFNA(VLOOKUP(AM106,Kopā!$A$4:$Q$203,9,),"")</f>
        <v/>
      </c>
      <c r="AT106" s="79" t="str">
        <f>_xlfn.IFNA(VLOOKUP(AM106,Kopā!$A$4:$Q$203,10,),"")</f>
        <v/>
      </c>
      <c r="AU106" s="80" t="str">
        <f>_xlfn.IFNA(VLOOKUP(AM106,Kopā!$A$4:$Q$203,11,),"")</f>
        <v/>
      </c>
      <c r="AV106" s="79" t="str">
        <f>_xlfn.IFNA(VLOOKUP(AM106,Kopā!$A$4:$Q$203,12,),"")</f>
        <v/>
      </c>
      <c r="AW106" s="80" t="str">
        <f>_xlfn.IFNA(VLOOKUP(AM106,Kopā!$A$4:$Q$203,13,),"")</f>
        <v/>
      </c>
      <c r="AX106" s="79" t="str">
        <f>_xlfn.IFNA(VLOOKUP(AM106,Kopā!$A$4:$Q$203,14,),"")</f>
        <v/>
      </c>
      <c r="AY106" s="80" t="str">
        <f>_xlfn.IFNA(VLOOKUP(AM106,Kopā!$A$4:$Q$203,15,),"")</f>
        <v/>
      </c>
      <c r="AZ106" s="26"/>
      <c r="BA106" s="26"/>
      <c r="BB106" s="26"/>
      <c r="BC106" s="26"/>
      <c r="BD106" s="26"/>
      <c r="BE106" s="26" t="e">
        <f>_xlfn.RANK.EQ(BB106,$BB$4:$BB$93,)+COUNTIF($BB$4:BB106,BB106)-1</f>
        <v>#N/A</v>
      </c>
    </row>
    <row r="107" spans="1:57" x14ac:dyDescent="0.25">
      <c r="A107" s="4"/>
      <c r="B107" s="4"/>
      <c r="C107" s="4"/>
      <c r="D107" s="4"/>
      <c r="E107" s="37"/>
      <c r="F107" s="37"/>
      <c r="G107" s="37"/>
      <c r="H107" s="37"/>
      <c r="I107" s="37"/>
      <c r="J107" s="37"/>
      <c r="K107" s="37"/>
      <c r="L107" s="37"/>
      <c r="M107" s="4"/>
      <c r="N107" s="4"/>
      <c r="O107" s="36"/>
      <c r="P107" s="4"/>
      <c r="Q107" s="4"/>
      <c r="AD107" s="26">
        <v>106</v>
      </c>
      <c r="AE107" s="26"/>
      <c r="AF107" s="26" t="str">
        <f>IF(Kopā!F107=$R$3,Kopā!A107,"")</f>
        <v/>
      </c>
      <c r="AG107" s="26" t="str">
        <f>_xlfn.IFNA(VLOOKUP(AF107,Kopā!$A$4:$G$203,7,),"")</f>
        <v/>
      </c>
      <c r="AH107" s="26" t="str">
        <f t="shared" si="44"/>
        <v/>
      </c>
      <c r="AI107" s="26" t="e" cm="1">
        <f t="array" ref="AI107">IFERROR(SMALL(IF((COUNTIF($AI$3:AI106, $AH$4:$AH$203)=0)*ISNUMBER($AH$4:$AH$203), $AH$4:$AH$203, "A"), 1),INDEX($AH$4:$AH$203, MATCH(SMALL(IF(ISTEXT($AH$4:$AH$203)*(COUNTIF(AI$3:$AI106,$AH$4:$AH$203)=0), COUNTIF($AH$4:$AH$203, "&lt;"&amp;$AH$4:$AH$203), ""),1),IF(ISTEXT($AH$4:$AH$203), COUNTIF($AH$4:$AH$203, "&lt;"&amp;$AH$4:$AH$203), ""), 0)))</f>
        <v>#NUM!</v>
      </c>
      <c r="AJ107" s="26"/>
      <c r="AK107" s="26"/>
      <c r="AL107" s="26" t="e">
        <f>#REF!</f>
        <v>#REF!</v>
      </c>
      <c r="AM107" s="26"/>
      <c r="AN107" s="26"/>
      <c r="AO107" s="26"/>
      <c r="AP107" s="26"/>
      <c r="AQ107" s="26"/>
      <c r="AR107" s="79" t="str">
        <f>_xlfn.IFNA(VLOOKUP(AM107,Kopā!$A$4:$Q$203,8,),"")</f>
        <v/>
      </c>
      <c r="AS107" s="80" t="str">
        <f>_xlfn.IFNA(VLOOKUP(AM107,Kopā!$A$4:$Q$203,9,),"")</f>
        <v/>
      </c>
      <c r="AT107" s="79" t="str">
        <f>_xlfn.IFNA(VLOOKUP(AM107,Kopā!$A$4:$Q$203,10,),"")</f>
        <v/>
      </c>
      <c r="AU107" s="80" t="str">
        <f>_xlfn.IFNA(VLOOKUP(AM107,Kopā!$A$4:$Q$203,11,),"")</f>
        <v/>
      </c>
      <c r="AV107" s="79" t="str">
        <f>_xlfn.IFNA(VLOOKUP(AM107,Kopā!$A$4:$Q$203,12,),"")</f>
        <v/>
      </c>
      <c r="AW107" s="80" t="str">
        <f>_xlfn.IFNA(VLOOKUP(AM107,Kopā!$A$4:$Q$203,13,),"")</f>
        <v/>
      </c>
      <c r="AX107" s="79" t="str">
        <f>_xlfn.IFNA(VLOOKUP(AM107,Kopā!$A$4:$Q$203,14,),"")</f>
        <v/>
      </c>
      <c r="AY107" s="80" t="str">
        <f>_xlfn.IFNA(VLOOKUP(AM107,Kopā!$A$4:$Q$203,15,),"")</f>
        <v/>
      </c>
      <c r="AZ107" s="26"/>
      <c r="BA107" s="26"/>
      <c r="BB107" s="26"/>
      <c r="BC107" s="26"/>
      <c r="BD107" s="26"/>
      <c r="BE107" s="26" t="e">
        <f>_xlfn.RANK.EQ(BB107,$BB$4:$BB$93,)+COUNTIF($BB$4:BB107,BB107)-1</f>
        <v>#N/A</v>
      </c>
    </row>
    <row r="108" spans="1:57" x14ac:dyDescent="0.25">
      <c r="A108" s="4"/>
      <c r="B108" s="4"/>
      <c r="C108" s="4"/>
      <c r="D108" s="4"/>
      <c r="E108" s="37"/>
      <c r="F108" s="37"/>
      <c r="G108" s="37"/>
      <c r="H108" s="37"/>
      <c r="I108" s="37"/>
      <c r="J108" s="37"/>
      <c r="K108" s="37"/>
      <c r="L108" s="37"/>
      <c r="M108" s="4"/>
      <c r="N108" s="4"/>
      <c r="O108" s="36"/>
      <c r="P108" s="4"/>
      <c r="Q108" s="4"/>
      <c r="AD108" s="26">
        <v>107</v>
      </c>
      <c r="AE108" s="26"/>
      <c r="AF108" s="26" t="str">
        <f>IF(Kopā!F108=$R$3,Kopā!A108,"")</f>
        <v/>
      </c>
      <c r="AG108" s="26" t="str">
        <f>_xlfn.IFNA(VLOOKUP(AF108,Kopā!$A$4:$G$203,7,),"")</f>
        <v/>
      </c>
      <c r="AH108" s="26" t="str">
        <f t="shared" si="44"/>
        <v/>
      </c>
      <c r="AI108" s="26" t="e" cm="1">
        <f t="array" ref="AI108">IFERROR(SMALL(IF((COUNTIF($AI$3:AI107, $AH$4:$AH$203)=0)*ISNUMBER($AH$4:$AH$203), $AH$4:$AH$203, "A"), 1),INDEX($AH$4:$AH$203, MATCH(SMALL(IF(ISTEXT($AH$4:$AH$203)*(COUNTIF(AI$3:$AI107,$AH$4:$AH$203)=0), COUNTIF($AH$4:$AH$203, "&lt;"&amp;$AH$4:$AH$203), ""),1),IF(ISTEXT($AH$4:$AH$203), COUNTIF($AH$4:$AH$203, "&lt;"&amp;$AH$4:$AH$203), ""), 0)))</f>
        <v>#NUM!</v>
      </c>
      <c r="AJ108" s="26"/>
      <c r="AK108" s="26"/>
      <c r="AL108" s="26" t="e">
        <f>#REF!</f>
        <v>#REF!</v>
      </c>
      <c r="AM108" s="26"/>
      <c r="AN108" s="26"/>
      <c r="AO108" s="26"/>
      <c r="AP108" s="26"/>
      <c r="AQ108" s="26"/>
      <c r="AR108" s="79" t="str">
        <f>_xlfn.IFNA(VLOOKUP(AM108,Kopā!$A$4:$Q$203,8,),"")</f>
        <v/>
      </c>
      <c r="AS108" s="80" t="str">
        <f>_xlfn.IFNA(VLOOKUP(AM108,Kopā!$A$4:$Q$203,9,),"")</f>
        <v/>
      </c>
      <c r="AT108" s="79" t="str">
        <f>_xlfn.IFNA(VLOOKUP(AM108,Kopā!$A$4:$Q$203,10,),"")</f>
        <v/>
      </c>
      <c r="AU108" s="80" t="str">
        <f>_xlfn.IFNA(VLOOKUP(AM108,Kopā!$A$4:$Q$203,11,),"")</f>
        <v/>
      </c>
      <c r="AV108" s="79" t="str">
        <f>_xlfn.IFNA(VLOOKUP(AM108,Kopā!$A$4:$Q$203,12,),"")</f>
        <v/>
      </c>
      <c r="AW108" s="80" t="str">
        <f>_xlfn.IFNA(VLOOKUP(AM108,Kopā!$A$4:$Q$203,13,),"")</f>
        <v/>
      </c>
      <c r="AX108" s="79" t="str">
        <f>_xlfn.IFNA(VLOOKUP(AM108,Kopā!$A$4:$Q$203,14,),"")</f>
        <v/>
      </c>
      <c r="AY108" s="80" t="str">
        <f>_xlfn.IFNA(VLOOKUP(AM108,Kopā!$A$4:$Q$203,15,),"")</f>
        <v/>
      </c>
      <c r="AZ108" s="26"/>
      <c r="BA108" s="26"/>
      <c r="BB108" s="26"/>
      <c r="BC108" s="26"/>
      <c r="BD108" s="26"/>
      <c r="BE108" s="26" t="e">
        <f>_xlfn.RANK.EQ(BB108,$BB$4:$BB$93,)+COUNTIF($BB$4:BB108,BB108)-1</f>
        <v>#N/A</v>
      </c>
    </row>
    <row r="109" spans="1:57" x14ac:dyDescent="0.25">
      <c r="A109" s="4"/>
      <c r="B109" s="4"/>
      <c r="C109" s="4"/>
      <c r="D109" s="4"/>
      <c r="E109" s="37"/>
      <c r="F109" s="37"/>
      <c r="G109" s="37"/>
      <c r="H109" s="37"/>
      <c r="I109" s="37"/>
      <c r="J109" s="37"/>
      <c r="K109" s="37"/>
      <c r="L109" s="37"/>
      <c r="M109" s="4"/>
      <c r="N109" s="4"/>
      <c r="O109" s="36"/>
      <c r="P109" s="4"/>
      <c r="Q109" s="4"/>
      <c r="AD109" s="26">
        <v>108</v>
      </c>
      <c r="AE109" s="26"/>
      <c r="AF109" s="26" t="str">
        <f>IF(Kopā!F109=$R$3,Kopā!A109,"")</f>
        <v/>
      </c>
      <c r="AG109" s="26" t="str">
        <f>_xlfn.IFNA(VLOOKUP(AF109,Kopā!$A$4:$G$203,7,),"")</f>
        <v/>
      </c>
      <c r="AH109" s="26" t="str">
        <f t="shared" si="44"/>
        <v/>
      </c>
      <c r="AI109" s="26" t="e" cm="1">
        <f t="array" ref="AI109">IFERROR(SMALL(IF((COUNTIF($AI$3:AI108, $AH$4:$AH$203)=0)*ISNUMBER($AH$4:$AH$203), $AH$4:$AH$203, "A"), 1),INDEX($AH$4:$AH$203, MATCH(SMALL(IF(ISTEXT($AH$4:$AH$203)*(COUNTIF(AI$3:$AI108,$AH$4:$AH$203)=0), COUNTIF($AH$4:$AH$203, "&lt;"&amp;$AH$4:$AH$203), ""),1),IF(ISTEXT($AH$4:$AH$203), COUNTIF($AH$4:$AH$203, "&lt;"&amp;$AH$4:$AH$203), ""), 0)))</f>
        <v>#NUM!</v>
      </c>
      <c r="AJ109" s="26"/>
      <c r="AK109" s="26"/>
      <c r="AL109" s="26" t="e">
        <f>#REF!</f>
        <v>#REF!</v>
      </c>
      <c r="AM109" s="26"/>
      <c r="AN109" s="26"/>
      <c r="AO109" s="26"/>
      <c r="AP109" s="26"/>
      <c r="AQ109" s="26"/>
      <c r="AR109" s="79" t="str">
        <f>_xlfn.IFNA(VLOOKUP(AM109,Kopā!$A$4:$Q$203,8,),"")</f>
        <v/>
      </c>
      <c r="AS109" s="80" t="str">
        <f>_xlfn.IFNA(VLOOKUP(AM109,Kopā!$A$4:$Q$203,9,),"")</f>
        <v/>
      </c>
      <c r="AT109" s="79" t="str">
        <f>_xlfn.IFNA(VLOOKUP(AM109,Kopā!$A$4:$Q$203,10,),"")</f>
        <v/>
      </c>
      <c r="AU109" s="80" t="str">
        <f>_xlfn.IFNA(VLOOKUP(AM109,Kopā!$A$4:$Q$203,11,),"")</f>
        <v/>
      </c>
      <c r="AV109" s="79" t="str">
        <f>_xlfn.IFNA(VLOOKUP(AM109,Kopā!$A$4:$Q$203,12,),"")</f>
        <v/>
      </c>
      <c r="AW109" s="80" t="str">
        <f>_xlfn.IFNA(VLOOKUP(AM109,Kopā!$A$4:$Q$203,13,),"")</f>
        <v/>
      </c>
      <c r="AX109" s="79" t="str">
        <f>_xlfn.IFNA(VLOOKUP(AM109,Kopā!$A$4:$Q$203,14,),"")</f>
        <v/>
      </c>
      <c r="AY109" s="80" t="str">
        <f>_xlfn.IFNA(VLOOKUP(AM109,Kopā!$A$4:$Q$203,15,),"")</f>
        <v/>
      </c>
      <c r="AZ109" s="26"/>
      <c r="BA109" s="26"/>
      <c r="BB109" s="26"/>
      <c r="BC109" s="26"/>
      <c r="BD109" s="26"/>
      <c r="BE109" s="26" t="e">
        <f>_xlfn.RANK.EQ(BB109,$BB$4:$BB$93,)+COUNTIF($BB$4:BB109,BB109)-1</f>
        <v>#N/A</v>
      </c>
    </row>
    <row r="110" spans="1:57" x14ac:dyDescent="0.25">
      <c r="A110" s="4"/>
      <c r="B110" s="4"/>
      <c r="C110" s="4"/>
      <c r="D110" s="4"/>
      <c r="E110" s="37"/>
      <c r="F110" s="37"/>
      <c r="G110" s="37"/>
      <c r="H110" s="37"/>
      <c r="I110" s="37"/>
      <c r="J110" s="37"/>
      <c r="K110" s="37"/>
      <c r="L110" s="37"/>
      <c r="M110" s="4"/>
      <c r="N110" s="4"/>
      <c r="O110" s="36"/>
      <c r="P110" s="4"/>
      <c r="Q110" s="4"/>
      <c r="AD110" s="26">
        <v>109</v>
      </c>
      <c r="AE110" s="26"/>
      <c r="AF110" s="26" t="str">
        <f>IF(Kopā!F110=$R$3,Kopā!A110,"")</f>
        <v/>
      </c>
      <c r="AG110" s="26" t="str">
        <f>_xlfn.IFNA(VLOOKUP(AF110,Kopā!$A$4:$G$203,7,),"")</f>
        <v/>
      </c>
      <c r="AH110" s="26" t="str">
        <f t="shared" si="44"/>
        <v/>
      </c>
      <c r="AI110" s="26" t="e" cm="1">
        <f t="array" ref="AI110">IFERROR(SMALL(IF((COUNTIF($AI$3:AI109, $AH$4:$AH$203)=0)*ISNUMBER($AH$4:$AH$203), $AH$4:$AH$203, "A"), 1),INDEX($AH$4:$AH$203, MATCH(SMALL(IF(ISTEXT($AH$4:$AH$203)*(COUNTIF(AI$3:$AI109,$AH$4:$AH$203)=0), COUNTIF($AH$4:$AH$203, "&lt;"&amp;$AH$4:$AH$203), ""),1),IF(ISTEXT($AH$4:$AH$203), COUNTIF($AH$4:$AH$203, "&lt;"&amp;$AH$4:$AH$203), ""), 0)))</f>
        <v>#NUM!</v>
      </c>
      <c r="AJ110" s="26"/>
      <c r="AK110" s="26"/>
      <c r="AL110" s="26" t="e">
        <f>#REF!</f>
        <v>#REF!</v>
      </c>
      <c r="AM110" s="26"/>
      <c r="AN110" s="26"/>
      <c r="AO110" s="26"/>
      <c r="AP110" s="26"/>
      <c r="AQ110" s="26"/>
      <c r="AR110" s="79" t="str">
        <f>_xlfn.IFNA(VLOOKUP(AM110,Kopā!$A$4:$Q$203,8,),"")</f>
        <v/>
      </c>
      <c r="AS110" s="80" t="str">
        <f>_xlfn.IFNA(VLOOKUP(AM110,Kopā!$A$4:$Q$203,9,),"")</f>
        <v/>
      </c>
      <c r="AT110" s="79" t="str">
        <f>_xlfn.IFNA(VLOOKUP(AM110,Kopā!$A$4:$Q$203,10,),"")</f>
        <v/>
      </c>
      <c r="AU110" s="80" t="str">
        <f>_xlfn.IFNA(VLOOKUP(AM110,Kopā!$A$4:$Q$203,11,),"")</f>
        <v/>
      </c>
      <c r="AV110" s="79" t="str">
        <f>_xlfn.IFNA(VLOOKUP(AM110,Kopā!$A$4:$Q$203,12,),"")</f>
        <v/>
      </c>
      <c r="AW110" s="80" t="str">
        <f>_xlfn.IFNA(VLOOKUP(AM110,Kopā!$A$4:$Q$203,13,),"")</f>
        <v/>
      </c>
      <c r="AX110" s="79" t="str">
        <f>_xlfn.IFNA(VLOOKUP(AM110,Kopā!$A$4:$Q$203,14,),"")</f>
        <v/>
      </c>
      <c r="AY110" s="80" t="str">
        <f>_xlfn.IFNA(VLOOKUP(AM110,Kopā!$A$4:$Q$203,15,),"")</f>
        <v/>
      </c>
      <c r="AZ110" s="26"/>
      <c r="BA110" s="26"/>
      <c r="BB110" s="26"/>
      <c r="BC110" s="26"/>
      <c r="BD110" s="26"/>
      <c r="BE110" s="26" t="e">
        <f>_xlfn.RANK.EQ(BB110,$BB$4:$BB$93,)+COUNTIF($BB$4:BB110,BB110)-1</f>
        <v>#N/A</v>
      </c>
    </row>
    <row r="111" spans="1:57" x14ac:dyDescent="0.25">
      <c r="A111" s="4"/>
      <c r="B111" s="4"/>
      <c r="C111" s="4"/>
      <c r="D111" s="4"/>
      <c r="E111" s="37"/>
      <c r="F111" s="37"/>
      <c r="G111" s="37"/>
      <c r="H111" s="37"/>
      <c r="I111" s="37"/>
      <c r="J111" s="37"/>
      <c r="K111" s="37"/>
      <c r="L111" s="37"/>
      <c r="M111" s="4"/>
      <c r="N111" s="4"/>
      <c r="O111" s="36"/>
      <c r="P111" s="4"/>
      <c r="Q111" s="4"/>
      <c r="AD111" s="26">
        <v>110</v>
      </c>
      <c r="AE111" s="26"/>
      <c r="AF111" s="26" t="str">
        <f>IF(Kopā!F111=$R$3,Kopā!A111,"")</f>
        <v/>
      </c>
      <c r="AG111" s="26" t="str">
        <f>_xlfn.IFNA(VLOOKUP(AF111,Kopā!$A$4:$G$203,7,),"")</f>
        <v/>
      </c>
      <c r="AH111" s="26" t="str">
        <f t="shared" si="44"/>
        <v/>
      </c>
      <c r="AI111" s="26" t="e" cm="1">
        <f t="array" ref="AI111">IFERROR(SMALL(IF((COUNTIF($AI$3:AI110, $AH$4:$AH$203)=0)*ISNUMBER($AH$4:$AH$203), $AH$4:$AH$203, "A"), 1),INDEX($AH$4:$AH$203, MATCH(SMALL(IF(ISTEXT($AH$4:$AH$203)*(COUNTIF(AI$3:$AI110,$AH$4:$AH$203)=0), COUNTIF($AH$4:$AH$203, "&lt;"&amp;$AH$4:$AH$203), ""),1),IF(ISTEXT($AH$4:$AH$203), COUNTIF($AH$4:$AH$203, "&lt;"&amp;$AH$4:$AH$203), ""), 0)))</f>
        <v>#NUM!</v>
      </c>
      <c r="AJ111" s="26"/>
      <c r="AK111" s="26"/>
      <c r="AL111" s="26" t="e">
        <f>#REF!</f>
        <v>#REF!</v>
      </c>
      <c r="AM111" s="26"/>
      <c r="AN111" s="26"/>
      <c r="AO111" s="26"/>
      <c r="AP111" s="26"/>
      <c r="AQ111" s="26"/>
      <c r="AR111" s="79" t="str">
        <f>_xlfn.IFNA(VLOOKUP(AM111,Kopā!$A$4:$Q$203,8,),"")</f>
        <v/>
      </c>
      <c r="AS111" s="80" t="str">
        <f>_xlfn.IFNA(VLOOKUP(AM111,Kopā!$A$4:$Q$203,9,),"")</f>
        <v/>
      </c>
      <c r="AT111" s="79" t="str">
        <f>_xlfn.IFNA(VLOOKUP(AM111,Kopā!$A$4:$Q$203,10,),"")</f>
        <v/>
      </c>
      <c r="AU111" s="80" t="str">
        <f>_xlfn.IFNA(VLOOKUP(AM111,Kopā!$A$4:$Q$203,11,),"")</f>
        <v/>
      </c>
      <c r="AV111" s="79" t="str">
        <f>_xlfn.IFNA(VLOOKUP(AM111,Kopā!$A$4:$Q$203,12,),"")</f>
        <v/>
      </c>
      <c r="AW111" s="80" t="str">
        <f>_xlfn.IFNA(VLOOKUP(AM111,Kopā!$A$4:$Q$203,13,),"")</f>
        <v/>
      </c>
      <c r="AX111" s="79" t="str">
        <f>_xlfn.IFNA(VLOOKUP(AM111,Kopā!$A$4:$Q$203,14,),"")</f>
        <v/>
      </c>
      <c r="AY111" s="80" t="str">
        <f>_xlfn.IFNA(VLOOKUP(AM111,Kopā!$A$4:$Q$203,15,),"")</f>
        <v/>
      </c>
      <c r="AZ111" s="26"/>
      <c r="BA111" s="26"/>
      <c r="BB111" s="26"/>
      <c r="BC111" s="26"/>
      <c r="BD111" s="26"/>
      <c r="BE111" s="26" t="e">
        <f>_xlfn.RANK.EQ(BB111,$BB$4:$BB$93,)+COUNTIF($BB$4:BB111,BB111)-1</f>
        <v>#N/A</v>
      </c>
    </row>
    <row r="112" spans="1:57" x14ac:dyDescent="0.25">
      <c r="A112" s="4"/>
      <c r="B112" s="4"/>
      <c r="C112" s="4"/>
      <c r="D112" s="4"/>
      <c r="E112" s="37"/>
      <c r="F112" s="37"/>
      <c r="G112" s="37"/>
      <c r="H112" s="37"/>
      <c r="I112" s="37"/>
      <c r="J112" s="37"/>
      <c r="K112" s="37"/>
      <c r="L112" s="37"/>
      <c r="M112" s="4"/>
      <c r="N112" s="4"/>
      <c r="O112" s="36"/>
      <c r="P112" s="4"/>
      <c r="Q112" s="4"/>
      <c r="AD112" s="26">
        <v>111</v>
      </c>
      <c r="AE112" s="26"/>
      <c r="AF112" s="26" t="str">
        <f>IF(Kopā!F112=$R$3,Kopā!A112,"")</f>
        <v/>
      </c>
      <c r="AG112" s="26" t="str">
        <f>_xlfn.IFNA(VLOOKUP(AF112,Kopā!$A$4:$G$203,7,),"")</f>
        <v/>
      </c>
      <c r="AH112" s="26" t="str">
        <f t="shared" si="44"/>
        <v/>
      </c>
      <c r="AI112" s="26" t="e" cm="1">
        <f t="array" ref="AI112">IFERROR(SMALL(IF((COUNTIF($AI$3:AI111, $AH$4:$AH$203)=0)*ISNUMBER($AH$4:$AH$203), $AH$4:$AH$203, "A"), 1),INDEX($AH$4:$AH$203, MATCH(SMALL(IF(ISTEXT($AH$4:$AH$203)*(COUNTIF(AI$3:$AI111,$AH$4:$AH$203)=0), COUNTIF($AH$4:$AH$203, "&lt;"&amp;$AH$4:$AH$203), ""),1),IF(ISTEXT($AH$4:$AH$203), COUNTIF($AH$4:$AH$203, "&lt;"&amp;$AH$4:$AH$203), ""), 0)))</f>
        <v>#NUM!</v>
      </c>
      <c r="AJ112" s="26"/>
      <c r="AK112" s="26"/>
      <c r="AL112" s="26" t="e">
        <f>#REF!</f>
        <v>#REF!</v>
      </c>
      <c r="AM112" s="26"/>
      <c r="AN112" s="26"/>
      <c r="AO112" s="26"/>
      <c r="AP112" s="26"/>
      <c r="AQ112" s="26"/>
      <c r="AR112" s="79" t="str">
        <f>_xlfn.IFNA(VLOOKUP(AM112,Kopā!$A$4:$Q$203,8,),"")</f>
        <v/>
      </c>
      <c r="AS112" s="80" t="str">
        <f>_xlfn.IFNA(VLOOKUP(AM112,Kopā!$A$4:$Q$203,9,),"")</f>
        <v/>
      </c>
      <c r="AT112" s="79" t="str">
        <f>_xlfn.IFNA(VLOOKUP(AM112,Kopā!$A$4:$Q$203,10,),"")</f>
        <v/>
      </c>
      <c r="AU112" s="80" t="str">
        <f>_xlfn.IFNA(VLOOKUP(AM112,Kopā!$A$4:$Q$203,11,),"")</f>
        <v/>
      </c>
      <c r="AV112" s="79" t="str">
        <f>_xlfn.IFNA(VLOOKUP(AM112,Kopā!$A$4:$Q$203,12,),"")</f>
        <v/>
      </c>
      <c r="AW112" s="80" t="str">
        <f>_xlfn.IFNA(VLOOKUP(AM112,Kopā!$A$4:$Q$203,13,),"")</f>
        <v/>
      </c>
      <c r="AX112" s="79" t="str">
        <f>_xlfn.IFNA(VLOOKUP(AM112,Kopā!$A$4:$Q$203,14,),"")</f>
        <v/>
      </c>
      <c r="AY112" s="80" t="str">
        <f>_xlfn.IFNA(VLOOKUP(AM112,Kopā!$A$4:$Q$203,15,),"")</f>
        <v/>
      </c>
      <c r="AZ112" s="26"/>
      <c r="BA112" s="26"/>
      <c r="BB112" s="26"/>
      <c r="BC112" s="26"/>
      <c r="BD112" s="26"/>
      <c r="BE112" s="26" t="e">
        <f>_xlfn.RANK.EQ(BB112,$BB$4:$BB$93,)+COUNTIF($BB$4:BB112,BB112)-1</f>
        <v>#N/A</v>
      </c>
    </row>
    <row r="113" spans="1:57" x14ac:dyDescent="0.25">
      <c r="A113" s="4"/>
      <c r="B113" s="4"/>
      <c r="C113" s="4"/>
      <c r="D113" s="4"/>
      <c r="E113" s="37"/>
      <c r="F113" s="37"/>
      <c r="G113" s="37"/>
      <c r="H113" s="37"/>
      <c r="I113" s="37"/>
      <c r="J113" s="37"/>
      <c r="K113" s="37"/>
      <c r="L113" s="37"/>
      <c r="M113" s="4"/>
      <c r="N113" s="4"/>
      <c r="O113" s="36"/>
      <c r="P113" s="4"/>
      <c r="Q113" s="4"/>
      <c r="AD113" s="26">
        <v>112</v>
      </c>
      <c r="AE113" s="26"/>
      <c r="AF113" s="26" t="str">
        <f>IF(Kopā!F113=$R$3,Kopā!A113,"")</f>
        <v/>
      </c>
      <c r="AG113" s="26" t="str">
        <f>_xlfn.IFNA(VLOOKUP(AF113,Kopā!$A$4:$G$203,7,),"")</f>
        <v/>
      </c>
      <c r="AH113" s="26" t="str">
        <f t="shared" si="44"/>
        <v/>
      </c>
      <c r="AI113" s="26" t="e" cm="1">
        <f t="array" ref="AI113">IFERROR(SMALL(IF((COUNTIF($AI$3:AI112, $AH$4:$AH$203)=0)*ISNUMBER($AH$4:$AH$203), $AH$4:$AH$203, "A"), 1),INDEX($AH$4:$AH$203, MATCH(SMALL(IF(ISTEXT($AH$4:$AH$203)*(COUNTIF(AI$3:$AI112,$AH$4:$AH$203)=0), COUNTIF($AH$4:$AH$203, "&lt;"&amp;$AH$4:$AH$203), ""),1),IF(ISTEXT($AH$4:$AH$203), COUNTIF($AH$4:$AH$203, "&lt;"&amp;$AH$4:$AH$203), ""), 0)))</f>
        <v>#NUM!</v>
      </c>
      <c r="AJ113" s="26"/>
      <c r="AK113" s="26"/>
      <c r="AL113" s="26" t="e">
        <f>#REF!</f>
        <v>#REF!</v>
      </c>
      <c r="AM113" s="26"/>
      <c r="AN113" s="26"/>
      <c r="AO113" s="26"/>
      <c r="AP113" s="26"/>
      <c r="AQ113" s="26"/>
      <c r="AR113" s="79" t="str">
        <f>_xlfn.IFNA(VLOOKUP(AM113,Kopā!$A$4:$Q$203,8,),"")</f>
        <v/>
      </c>
      <c r="AS113" s="80" t="str">
        <f>_xlfn.IFNA(VLOOKUP(AM113,Kopā!$A$4:$Q$203,9,),"")</f>
        <v/>
      </c>
      <c r="AT113" s="79" t="str">
        <f>_xlfn.IFNA(VLOOKUP(AM113,Kopā!$A$4:$Q$203,10,),"")</f>
        <v/>
      </c>
      <c r="AU113" s="80" t="str">
        <f>_xlfn.IFNA(VLOOKUP(AM113,Kopā!$A$4:$Q$203,11,),"")</f>
        <v/>
      </c>
      <c r="AV113" s="79" t="str">
        <f>_xlfn.IFNA(VLOOKUP(AM113,Kopā!$A$4:$Q$203,12,),"")</f>
        <v/>
      </c>
      <c r="AW113" s="80" t="str">
        <f>_xlfn.IFNA(VLOOKUP(AM113,Kopā!$A$4:$Q$203,13,),"")</f>
        <v/>
      </c>
      <c r="AX113" s="79" t="str">
        <f>_xlfn.IFNA(VLOOKUP(AM113,Kopā!$A$4:$Q$203,14,),"")</f>
        <v/>
      </c>
      <c r="AY113" s="80" t="str">
        <f>_xlfn.IFNA(VLOOKUP(AM113,Kopā!$A$4:$Q$203,15,),"")</f>
        <v/>
      </c>
      <c r="AZ113" s="26"/>
      <c r="BA113" s="26"/>
      <c r="BB113" s="26"/>
      <c r="BC113" s="26"/>
      <c r="BD113" s="26"/>
      <c r="BE113" s="26" t="e">
        <f>_xlfn.RANK.EQ(BB113,$BB$4:$BB$93,)+COUNTIF($BB$4:BB113,BB113)-1</f>
        <v>#N/A</v>
      </c>
    </row>
    <row r="114" spans="1:57" x14ac:dyDescent="0.25">
      <c r="A114" s="4"/>
      <c r="B114" s="4"/>
      <c r="C114" s="4"/>
      <c r="D114" s="4"/>
      <c r="E114" s="37"/>
      <c r="F114" s="37"/>
      <c r="G114" s="37"/>
      <c r="H114" s="37"/>
      <c r="I114" s="37"/>
      <c r="J114" s="37"/>
      <c r="K114" s="37"/>
      <c r="L114" s="37"/>
      <c r="M114" s="4"/>
      <c r="N114" s="4"/>
      <c r="O114" s="36"/>
      <c r="P114" s="4"/>
      <c r="Q114" s="4"/>
      <c r="AD114" s="26">
        <v>113</v>
      </c>
      <c r="AE114" s="26"/>
      <c r="AF114" s="26" t="str">
        <f>IF(Kopā!F114=$R$3,Kopā!A114,"")</f>
        <v/>
      </c>
      <c r="AG114" s="26" t="str">
        <f>_xlfn.IFNA(VLOOKUP(AF114,Kopā!$A$4:$G$203,7,),"")</f>
        <v/>
      </c>
      <c r="AH114" s="26" t="str">
        <f t="shared" si="44"/>
        <v/>
      </c>
      <c r="AI114" s="26" t="e" cm="1">
        <f t="array" ref="AI114">IFERROR(SMALL(IF((COUNTIF($AI$3:AI113, $AH$4:$AH$203)=0)*ISNUMBER($AH$4:$AH$203), $AH$4:$AH$203, "A"), 1),INDEX($AH$4:$AH$203, MATCH(SMALL(IF(ISTEXT($AH$4:$AH$203)*(COUNTIF(AI$3:$AI113,$AH$4:$AH$203)=0), COUNTIF($AH$4:$AH$203, "&lt;"&amp;$AH$4:$AH$203), ""),1),IF(ISTEXT($AH$4:$AH$203), COUNTIF($AH$4:$AH$203, "&lt;"&amp;$AH$4:$AH$203), ""), 0)))</f>
        <v>#NUM!</v>
      </c>
      <c r="AJ114" s="26"/>
      <c r="AK114" s="26"/>
      <c r="AL114" s="26" t="e">
        <f>#REF!</f>
        <v>#REF!</v>
      </c>
      <c r="AM114" s="26"/>
      <c r="AN114" s="26"/>
      <c r="AO114" s="26"/>
      <c r="AP114" s="26"/>
      <c r="AQ114" s="26"/>
      <c r="AR114" s="79" t="str">
        <f>_xlfn.IFNA(VLOOKUP(AM114,Kopā!$A$4:$Q$203,8,),"")</f>
        <v/>
      </c>
      <c r="AS114" s="80" t="str">
        <f>_xlfn.IFNA(VLOOKUP(AM114,Kopā!$A$4:$Q$203,9,),"")</f>
        <v/>
      </c>
      <c r="AT114" s="79" t="str">
        <f>_xlfn.IFNA(VLOOKUP(AM114,Kopā!$A$4:$Q$203,10,),"")</f>
        <v/>
      </c>
      <c r="AU114" s="80" t="str">
        <f>_xlfn.IFNA(VLOOKUP(AM114,Kopā!$A$4:$Q$203,11,),"")</f>
        <v/>
      </c>
      <c r="AV114" s="79" t="str">
        <f>_xlfn.IFNA(VLOOKUP(AM114,Kopā!$A$4:$Q$203,12,),"")</f>
        <v/>
      </c>
      <c r="AW114" s="80" t="str">
        <f>_xlfn.IFNA(VLOOKUP(AM114,Kopā!$A$4:$Q$203,13,),"")</f>
        <v/>
      </c>
      <c r="AX114" s="79" t="str">
        <f>_xlfn.IFNA(VLOOKUP(AM114,Kopā!$A$4:$Q$203,14,),"")</f>
        <v/>
      </c>
      <c r="AY114" s="80" t="str">
        <f>_xlfn.IFNA(VLOOKUP(AM114,Kopā!$A$4:$Q$203,15,),"")</f>
        <v/>
      </c>
      <c r="AZ114" s="26"/>
      <c r="BA114" s="26"/>
      <c r="BB114" s="26"/>
      <c r="BC114" s="26"/>
      <c r="BD114" s="26"/>
      <c r="BE114" s="26" t="e">
        <f>_xlfn.RANK.EQ(BB114,$BB$4:$BB$93,)+COUNTIF($BB$4:BB114,BB114)-1</f>
        <v>#N/A</v>
      </c>
    </row>
    <row r="115" spans="1:57" x14ac:dyDescent="0.25">
      <c r="A115" s="4"/>
      <c r="B115" s="4"/>
      <c r="C115" s="4"/>
      <c r="D115" s="4"/>
      <c r="E115" s="37"/>
      <c r="F115" s="37"/>
      <c r="G115" s="37"/>
      <c r="H115" s="37"/>
      <c r="I115" s="37"/>
      <c r="J115" s="37"/>
      <c r="K115" s="37"/>
      <c r="L115" s="37"/>
      <c r="M115" s="4"/>
      <c r="N115" s="4"/>
      <c r="O115" s="36"/>
      <c r="P115" s="4"/>
      <c r="Q115" s="4"/>
      <c r="AD115" s="26">
        <v>114</v>
      </c>
      <c r="AE115" s="26"/>
      <c r="AF115" s="26" t="str">
        <f>IF(Kopā!F115=$R$3,Kopā!A115,"")</f>
        <v/>
      </c>
      <c r="AG115" s="26" t="str">
        <f>_xlfn.IFNA(VLOOKUP(AF115,Kopā!$A$4:$G$203,7,),"")</f>
        <v/>
      </c>
      <c r="AH115" s="26" t="str">
        <f t="shared" si="44"/>
        <v/>
      </c>
      <c r="AI115" s="26" t="e" cm="1">
        <f t="array" ref="AI115">IFERROR(SMALL(IF((COUNTIF($AI$3:AI114, $AH$4:$AH$203)=0)*ISNUMBER($AH$4:$AH$203), $AH$4:$AH$203, "A"), 1),INDEX($AH$4:$AH$203, MATCH(SMALL(IF(ISTEXT($AH$4:$AH$203)*(COUNTIF(AI$3:$AI114,$AH$4:$AH$203)=0), COUNTIF($AH$4:$AH$203, "&lt;"&amp;$AH$4:$AH$203), ""),1),IF(ISTEXT($AH$4:$AH$203), COUNTIF($AH$4:$AH$203, "&lt;"&amp;$AH$4:$AH$203), ""), 0)))</f>
        <v>#NUM!</v>
      </c>
      <c r="AJ115" s="26"/>
      <c r="AK115" s="26"/>
      <c r="AL115" s="26" t="e">
        <f>#REF!</f>
        <v>#REF!</v>
      </c>
      <c r="AM115" s="26"/>
      <c r="AN115" s="26"/>
      <c r="AO115" s="26"/>
      <c r="AP115" s="26"/>
      <c r="AQ115" s="26"/>
      <c r="AR115" s="79" t="str">
        <f>_xlfn.IFNA(VLOOKUP(AM115,Kopā!$A$4:$Q$203,8,),"")</f>
        <v/>
      </c>
      <c r="AS115" s="80" t="str">
        <f>_xlfn.IFNA(VLOOKUP(AM115,Kopā!$A$4:$Q$203,9,),"")</f>
        <v/>
      </c>
      <c r="AT115" s="79" t="str">
        <f>_xlfn.IFNA(VLOOKUP(AM115,Kopā!$A$4:$Q$203,10,),"")</f>
        <v/>
      </c>
      <c r="AU115" s="80" t="str">
        <f>_xlfn.IFNA(VLOOKUP(AM115,Kopā!$A$4:$Q$203,11,),"")</f>
        <v/>
      </c>
      <c r="AV115" s="79" t="str">
        <f>_xlfn.IFNA(VLOOKUP(AM115,Kopā!$A$4:$Q$203,12,),"")</f>
        <v/>
      </c>
      <c r="AW115" s="80" t="str">
        <f>_xlfn.IFNA(VLOOKUP(AM115,Kopā!$A$4:$Q$203,13,),"")</f>
        <v/>
      </c>
      <c r="AX115" s="79" t="str">
        <f>_xlfn.IFNA(VLOOKUP(AM115,Kopā!$A$4:$Q$203,14,),"")</f>
        <v/>
      </c>
      <c r="AY115" s="80" t="str">
        <f>_xlfn.IFNA(VLOOKUP(AM115,Kopā!$A$4:$Q$203,15,),"")</f>
        <v/>
      </c>
      <c r="AZ115" s="26"/>
      <c r="BA115" s="26"/>
      <c r="BB115" s="26"/>
      <c r="BC115" s="26"/>
      <c r="BD115" s="26"/>
      <c r="BE115" s="26" t="e">
        <f>_xlfn.RANK.EQ(BB115,$BB$4:$BB$93,)+COUNTIF($BB$4:BB115,BB115)-1</f>
        <v>#N/A</v>
      </c>
    </row>
    <row r="116" spans="1:57" x14ac:dyDescent="0.25">
      <c r="A116" s="4"/>
      <c r="B116" s="4"/>
      <c r="C116" s="4"/>
      <c r="D116" s="4"/>
      <c r="E116" s="37"/>
      <c r="F116" s="37"/>
      <c r="G116" s="37"/>
      <c r="H116" s="37"/>
      <c r="I116" s="37"/>
      <c r="J116" s="37"/>
      <c r="K116" s="37"/>
      <c r="L116" s="37"/>
      <c r="M116" s="4"/>
      <c r="N116" s="4"/>
      <c r="O116" s="36"/>
      <c r="P116" s="4"/>
      <c r="Q116" s="4"/>
      <c r="AD116" s="26">
        <v>115</v>
      </c>
      <c r="AE116" s="26"/>
      <c r="AF116" s="26" t="str">
        <f>IF(Kopā!F116=$R$3,Kopā!A116,"")</f>
        <v/>
      </c>
      <c r="AG116" s="26" t="str">
        <f>_xlfn.IFNA(VLOOKUP(AF116,Kopā!$A$4:$G$203,7,),"")</f>
        <v/>
      </c>
      <c r="AH116" s="26" t="str">
        <f t="shared" si="44"/>
        <v/>
      </c>
      <c r="AI116" s="26" t="e" cm="1">
        <f t="array" ref="AI116">IFERROR(SMALL(IF((COUNTIF($AI$3:AI115, $AH$4:$AH$203)=0)*ISNUMBER($AH$4:$AH$203), $AH$4:$AH$203, "A"), 1),INDEX($AH$4:$AH$203, MATCH(SMALL(IF(ISTEXT($AH$4:$AH$203)*(COUNTIF(AI$3:$AI115,$AH$4:$AH$203)=0), COUNTIF($AH$4:$AH$203, "&lt;"&amp;$AH$4:$AH$203), ""),1),IF(ISTEXT($AH$4:$AH$203), COUNTIF($AH$4:$AH$203, "&lt;"&amp;$AH$4:$AH$203), ""), 0)))</f>
        <v>#NUM!</v>
      </c>
      <c r="AJ116" s="26"/>
      <c r="AK116" s="26"/>
      <c r="AL116" s="26" t="e">
        <f>#REF!</f>
        <v>#REF!</v>
      </c>
      <c r="AM116" s="26"/>
      <c r="AN116" s="26"/>
      <c r="AO116" s="26"/>
      <c r="AP116" s="26"/>
      <c r="AQ116" s="26"/>
      <c r="AR116" s="79" t="str">
        <f>_xlfn.IFNA(VLOOKUP(AM116,Kopā!$A$4:$Q$203,8,),"")</f>
        <v/>
      </c>
      <c r="AS116" s="80" t="str">
        <f>_xlfn.IFNA(VLOOKUP(AM116,Kopā!$A$4:$Q$203,9,),"")</f>
        <v/>
      </c>
      <c r="AT116" s="79" t="str">
        <f>_xlfn.IFNA(VLOOKUP(AM116,Kopā!$A$4:$Q$203,10,),"")</f>
        <v/>
      </c>
      <c r="AU116" s="80" t="str">
        <f>_xlfn.IFNA(VLOOKUP(AM116,Kopā!$A$4:$Q$203,11,),"")</f>
        <v/>
      </c>
      <c r="AV116" s="79" t="str">
        <f>_xlfn.IFNA(VLOOKUP(AM116,Kopā!$A$4:$Q$203,12,),"")</f>
        <v/>
      </c>
      <c r="AW116" s="80" t="str">
        <f>_xlfn.IFNA(VLOOKUP(AM116,Kopā!$A$4:$Q$203,13,),"")</f>
        <v/>
      </c>
      <c r="AX116" s="79" t="str">
        <f>_xlfn.IFNA(VLOOKUP(AM116,Kopā!$A$4:$Q$203,14,),"")</f>
        <v/>
      </c>
      <c r="AY116" s="80" t="str">
        <f>_xlfn.IFNA(VLOOKUP(AM116,Kopā!$A$4:$Q$203,15,),"")</f>
        <v/>
      </c>
      <c r="AZ116" s="26"/>
      <c r="BA116" s="26"/>
      <c r="BB116" s="26"/>
      <c r="BC116" s="26"/>
      <c r="BD116" s="26"/>
      <c r="BE116" s="26" t="e">
        <f>_xlfn.RANK.EQ(BB116,$BB$4:$BB$93,)+COUNTIF($BB$4:BB116,BB116)-1</f>
        <v>#N/A</v>
      </c>
    </row>
    <row r="117" spans="1:57" x14ac:dyDescent="0.25">
      <c r="A117" s="4"/>
      <c r="B117" s="4"/>
      <c r="C117" s="4"/>
      <c r="D117" s="4"/>
      <c r="E117" s="37"/>
      <c r="F117" s="37"/>
      <c r="G117" s="37"/>
      <c r="H117" s="37"/>
      <c r="I117" s="37"/>
      <c r="J117" s="37"/>
      <c r="K117" s="37"/>
      <c r="L117" s="37"/>
      <c r="M117" s="4"/>
      <c r="N117" s="4"/>
      <c r="O117" s="36"/>
      <c r="P117" s="4"/>
      <c r="Q117" s="4"/>
      <c r="AD117" s="26">
        <v>116</v>
      </c>
      <c r="AE117" s="26"/>
      <c r="AF117" s="26" t="str">
        <f>IF(Kopā!F117=$R$3,Kopā!A117,"")</f>
        <v/>
      </c>
      <c r="AG117" s="26" t="str">
        <f>_xlfn.IFNA(VLOOKUP(AF117,Kopā!$A$4:$G$203,7,),"")</f>
        <v/>
      </c>
      <c r="AH117" s="26" t="str">
        <f t="shared" si="44"/>
        <v/>
      </c>
      <c r="AI117" s="26" t="e" cm="1">
        <f t="array" ref="AI117">IFERROR(SMALL(IF((COUNTIF($AI$3:AI116, $AH$4:$AH$203)=0)*ISNUMBER($AH$4:$AH$203), $AH$4:$AH$203, "A"), 1),INDEX($AH$4:$AH$203, MATCH(SMALL(IF(ISTEXT($AH$4:$AH$203)*(COUNTIF(AI$3:$AI116,$AH$4:$AH$203)=0), COUNTIF($AH$4:$AH$203, "&lt;"&amp;$AH$4:$AH$203), ""),1),IF(ISTEXT($AH$4:$AH$203), COUNTIF($AH$4:$AH$203, "&lt;"&amp;$AH$4:$AH$203), ""), 0)))</f>
        <v>#NUM!</v>
      </c>
      <c r="AJ117" s="26"/>
      <c r="AK117" s="26"/>
      <c r="AL117" s="26" t="e">
        <f>#REF!</f>
        <v>#REF!</v>
      </c>
      <c r="AM117" s="26"/>
      <c r="AN117" s="26"/>
      <c r="AO117" s="26"/>
      <c r="AP117" s="26"/>
      <c r="AQ117" s="26"/>
      <c r="AR117" s="79" t="str">
        <f>_xlfn.IFNA(VLOOKUP(AM117,Kopā!$A$4:$Q$203,8,),"")</f>
        <v/>
      </c>
      <c r="AS117" s="80" t="str">
        <f>_xlfn.IFNA(VLOOKUP(AM117,Kopā!$A$4:$Q$203,9,),"")</f>
        <v/>
      </c>
      <c r="AT117" s="79" t="str">
        <f>_xlfn.IFNA(VLOOKUP(AM117,Kopā!$A$4:$Q$203,10,),"")</f>
        <v/>
      </c>
      <c r="AU117" s="80" t="str">
        <f>_xlfn.IFNA(VLOOKUP(AM117,Kopā!$A$4:$Q$203,11,),"")</f>
        <v/>
      </c>
      <c r="AV117" s="79" t="str">
        <f>_xlfn.IFNA(VLOOKUP(AM117,Kopā!$A$4:$Q$203,12,),"")</f>
        <v/>
      </c>
      <c r="AW117" s="80" t="str">
        <f>_xlfn.IFNA(VLOOKUP(AM117,Kopā!$A$4:$Q$203,13,),"")</f>
        <v/>
      </c>
      <c r="AX117" s="79" t="str">
        <f>_xlfn.IFNA(VLOOKUP(AM117,Kopā!$A$4:$Q$203,14,),"")</f>
        <v/>
      </c>
      <c r="AY117" s="80" t="str">
        <f>_xlfn.IFNA(VLOOKUP(AM117,Kopā!$A$4:$Q$203,15,),"")</f>
        <v/>
      </c>
      <c r="AZ117" s="26"/>
      <c r="BA117" s="26"/>
      <c r="BB117" s="26"/>
      <c r="BC117" s="26"/>
      <c r="BD117" s="26"/>
      <c r="BE117" s="26" t="e">
        <f>_xlfn.RANK.EQ(BB117,$BB$4:$BB$93,)+COUNTIF($BB$4:BB117,BB117)-1</f>
        <v>#N/A</v>
      </c>
    </row>
    <row r="118" spans="1:57" x14ac:dyDescent="0.25">
      <c r="A118" s="4"/>
      <c r="B118" s="4"/>
      <c r="C118" s="4"/>
      <c r="D118" s="4"/>
      <c r="E118" s="37"/>
      <c r="F118" s="37"/>
      <c r="G118" s="37"/>
      <c r="H118" s="37"/>
      <c r="I118" s="37"/>
      <c r="J118" s="37"/>
      <c r="K118" s="37"/>
      <c r="L118" s="37"/>
      <c r="M118" s="4"/>
      <c r="N118" s="4"/>
      <c r="O118" s="36"/>
      <c r="P118" s="4"/>
      <c r="Q118" s="4"/>
      <c r="AD118" s="26">
        <v>117</v>
      </c>
      <c r="AE118" s="26"/>
      <c r="AF118" s="26" t="str">
        <f>IF(Kopā!F118=$R$3,Kopā!A118,"")</f>
        <v/>
      </c>
      <c r="AG118" s="26" t="str">
        <f>_xlfn.IFNA(VLOOKUP(AF118,Kopā!$A$4:$G$203,7,),"")</f>
        <v/>
      </c>
      <c r="AH118" s="26" t="str">
        <f t="shared" si="44"/>
        <v/>
      </c>
      <c r="AI118" s="26" t="e" cm="1">
        <f t="array" ref="AI118">IFERROR(SMALL(IF((COUNTIF($AI$3:AI117, $AH$4:$AH$203)=0)*ISNUMBER($AH$4:$AH$203), $AH$4:$AH$203, "A"), 1),INDEX($AH$4:$AH$203, MATCH(SMALL(IF(ISTEXT($AH$4:$AH$203)*(COUNTIF(AI$3:$AI117,$AH$4:$AH$203)=0), COUNTIF($AH$4:$AH$203, "&lt;"&amp;$AH$4:$AH$203), ""),1),IF(ISTEXT($AH$4:$AH$203), COUNTIF($AH$4:$AH$203, "&lt;"&amp;$AH$4:$AH$203), ""), 0)))</f>
        <v>#NUM!</v>
      </c>
      <c r="AJ118" s="26"/>
      <c r="AK118" s="26"/>
      <c r="AL118" s="26" t="e">
        <f>#REF!</f>
        <v>#REF!</v>
      </c>
      <c r="AM118" s="26"/>
      <c r="AN118" s="26"/>
      <c r="AO118" s="26"/>
      <c r="AP118" s="26"/>
      <c r="AQ118" s="26"/>
      <c r="AR118" s="79" t="str">
        <f>_xlfn.IFNA(VLOOKUP(AM118,Kopā!$A$4:$Q$203,8,),"")</f>
        <v/>
      </c>
      <c r="AS118" s="80" t="str">
        <f>_xlfn.IFNA(VLOOKUP(AM118,Kopā!$A$4:$Q$203,9,),"")</f>
        <v/>
      </c>
      <c r="AT118" s="79" t="str">
        <f>_xlfn.IFNA(VLOOKUP(AM118,Kopā!$A$4:$Q$203,10,),"")</f>
        <v/>
      </c>
      <c r="AU118" s="80" t="str">
        <f>_xlfn.IFNA(VLOOKUP(AM118,Kopā!$A$4:$Q$203,11,),"")</f>
        <v/>
      </c>
      <c r="AV118" s="79" t="str">
        <f>_xlfn.IFNA(VLOOKUP(AM118,Kopā!$A$4:$Q$203,12,),"")</f>
        <v/>
      </c>
      <c r="AW118" s="80" t="str">
        <f>_xlfn.IFNA(VLOOKUP(AM118,Kopā!$A$4:$Q$203,13,),"")</f>
        <v/>
      </c>
      <c r="AX118" s="79" t="str">
        <f>_xlfn.IFNA(VLOOKUP(AM118,Kopā!$A$4:$Q$203,14,),"")</f>
        <v/>
      </c>
      <c r="AY118" s="80" t="str">
        <f>_xlfn.IFNA(VLOOKUP(AM118,Kopā!$A$4:$Q$203,15,),"")</f>
        <v/>
      </c>
      <c r="AZ118" s="26"/>
      <c r="BA118" s="26"/>
      <c r="BB118" s="26"/>
      <c r="BC118" s="26"/>
      <c r="BD118" s="26"/>
      <c r="BE118" s="26" t="e">
        <f>_xlfn.RANK.EQ(BB118,$BB$4:$BB$93,)+COUNTIF($BB$4:BB118,BB118)-1</f>
        <v>#N/A</v>
      </c>
    </row>
    <row r="119" spans="1:57" x14ac:dyDescent="0.25">
      <c r="A119" s="4"/>
      <c r="B119" s="4"/>
      <c r="C119" s="4"/>
      <c r="D119" s="4"/>
      <c r="E119" s="37"/>
      <c r="F119" s="37"/>
      <c r="G119" s="37"/>
      <c r="H119" s="37"/>
      <c r="I119" s="37"/>
      <c r="J119" s="37"/>
      <c r="K119" s="37"/>
      <c r="L119" s="37"/>
      <c r="M119" s="4"/>
      <c r="N119" s="4"/>
      <c r="O119" s="36"/>
      <c r="P119" s="4"/>
      <c r="Q119" s="4"/>
      <c r="AD119" s="26">
        <v>118</v>
      </c>
      <c r="AE119" s="26"/>
      <c r="AF119" s="26" t="str">
        <f>IF(Kopā!F119=$R$3,Kopā!A119,"")</f>
        <v/>
      </c>
      <c r="AG119" s="26" t="str">
        <f>_xlfn.IFNA(VLOOKUP(AF119,Kopā!$A$4:$G$203,7,),"")</f>
        <v/>
      </c>
      <c r="AH119" s="26" t="str">
        <f t="shared" si="44"/>
        <v/>
      </c>
      <c r="AI119" s="26" t="e" cm="1">
        <f t="array" ref="AI119">IFERROR(SMALL(IF((COUNTIF($AI$3:AI118, $AH$4:$AH$203)=0)*ISNUMBER($AH$4:$AH$203), $AH$4:$AH$203, "A"), 1),INDEX($AH$4:$AH$203, MATCH(SMALL(IF(ISTEXT($AH$4:$AH$203)*(COUNTIF(AI$3:$AI118,$AH$4:$AH$203)=0), COUNTIF($AH$4:$AH$203, "&lt;"&amp;$AH$4:$AH$203), ""),1),IF(ISTEXT($AH$4:$AH$203), COUNTIF($AH$4:$AH$203, "&lt;"&amp;$AH$4:$AH$203), ""), 0)))</f>
        <v>#NUM!</v>
      </c>
      <c r="AJ119" s="26"/>
      <c r="AK119" s="26"/>
      <c r="AL119" s="26" t="e">
        <f>#REF!</f>
        <v>#REF!</v>
      </c>
      <c r="AM119" s="26"/>
      <c r="AN119" s="26"/>
      <c r="AO119" s="26"/>
      <c r="AP119" s="26"/>
      <c r="AQ119" s="26"/>
      <c r="AR119" s="79" t="str">
        <f>_xlfn.IFNA(VLOOKUP(AM119,Kopā!$A$4:$Q$203,8,),"")</f>
        <v/>
      </c>
      <c r="AS119" s="80" t="str">
        <f>_xlfn.IFNA(VLOOKUP(AM119,Kopā!$A$4:$Q$203,9,),"")</f>
        <v/>
      </c>
      <c r="AT119" s="79" t="str">
        <f>_xlfn.IFNA(VLOOKUP(AM119,Kopā!$A$4:$Q$203,10,),"")</f>
        <v/>
      </c>
      <c r="AU119" s="80" t="str">
        <f>_xlfn.IFNA(VLOOKUP(AM119,Kopā!$A$4:$Q$203,11,),"")</f>
        <v/>
      </c>
      <c r="AV119" s="79" t="str">
        <f>_xlfn.IFNA(VLOOKUP(AM119,Kopā!$A$4:$Q$203,12,),"")</f>
        <v/>
      </c>
      <c r="AW119" s="80" t="str">
        <f>_xlfn.IFNA(VLOOKUP(AM119,Kopā!$A$4:$Q$203,13,),"")</f>
        <v/>
      </c>
      <c r="AX119" s="79" t="str">
        <f>_xlfn.IFNA(VLOOKUP(AM119,Kopā!$A$4:$Q$203,14,),"")</f>
        <v/>
      </c>
      <c r="AY119" s="80" t="str">
        <f>_xlfn.IFNA(VLOOKUP(AM119,Kopā!$A$4:$Q$203,15,),"")</f>
        <v/>
      </c>
      <c r="AZ119" s="26"/>
      <c r="BA119" s="26"/>
      <c r="BB119" s="26"/>
      <c r="BC119" s="26"/>
      <c r="BD119" s="26"/>
      <c r="BE119" s="26" t="e">
        <f>_xlfn.RANK.EQ(BB119,$BB$4:$BB$93,)+COUNTIF($BB$4:BB119,BB119)-1</f>
        <v>#N/A</v>
      </c>
    </row>
    <row r="120" spans="1:57" x14ac:dyDescent="0.25">
      <c r="A120" s="4"/>
      <c r="B120" s="4"/>
      <c r="C120" s="4"/>
      <c r="D120" s="4"/>
      <c r="E120" s="37"/>
      <c r="F120" s="37"/>
      <c r="G120" s="37"/>
      <c r="H120" s="37"/>
      <c r="I120" s="37"/>
      <c r="J120" s="37"/>
      <c r="K120" s="37"/>
      <c r="L120" s="37"/>
      <c r="M120" s="4"/>
      <c r="N120" s="4"/>
      <c r="O120" s="36"/>
      <c r="P120" s="4"/>
      <c r="Q120" s="4"/>
      <c r="AD120" s="26">
        <v>119</v>
      </c>
      <c r="AE120" s="26"/>
      <c r="AF120" s="26" t="str">
        <f>IF(Kopā!F120=$R$3,Kopā!A120,"")</f>
        <v/>
      </c>
      <c r="AG120" s="26" t="str">
        <f>_xlfn.IFNA(VLOOKUP(AF120,Kopā!$A$4:$G$203,7,),"")</f>
        <v/>
      </c>
      <c r="AH120" s="26" t="str">
        <f t="shared" si="44"/>
        <v/>
      </c>
      <c r="AI120" s="26" t="e" cm="1">
        <f t="array" ref="AI120">IFERROR(SMALL(IF((COUNTIF($AI$3:AI119, $AH$4:$AH$203)=0)*ISNUMBER($AH$4:$AH$203), $AH$4:$AH$203, "A"), 1),INDEX($AH$4:$AH$203, MATCH(SMALL(IF(ISTEXT($AH$4:$AH$203)*(COUNTIF(AI$3:$AI119,$AH$4:$AH$203)=0), COUNTIF($AH$4:$AH$203, "&lt;"&amp;$AH$4:$AH$203), ""),1),IF(ISTEXT($AH$4:$AH$203), COUNTIF($AH$4:$AH$203, "&lt;"&amp;$AH$4:$AH$203), ""), 0)))</f>
        <v>#NUM!</v>
      </c>
      <c r="AJ120" s="26"/>
      <c r="AK120" s="26"/>
      <c r="AL120" s="26" t="e">
        <f>#REF!</f>
        <v>#REF!</v>
      </c>
      <c r="AM120" s="26"/>
      <c r="AN120" s="26"/>
      <c r="AO120" s="26"/>
      <c r="AP120" s="26"/>
      <c r="AQ120" s="26"/>
      <c r="AR120" s="79" t="str">
        <f>_xlfn.IFNA(VLOOKUP(AM120,Kopā!$A$4:$Q$203,8,),"")</f>
        <v/>
      </c>
      <c r="AS120" s="80" t="str">
        <f>_xlfn.IFNA(VLOOKUP(AM120,Kopā!$A$4:$Q$203,9,),"")</f>
        <v/>
      </c>
      <c r="AT120" s="79" t="str">
        <f>_xlfn.IFNA(VLOOKUP(AM120,Kopā!$A$4:$Q$203,10,),"")</f>
        <v/>
      </c>
      <c r="AU120" s="80" t="str">
        <f>_xlfn.IFNA(VLOOKUP(AM120,Kopā!$A$4:$Q$203,11,),"")</f>
        <v/>
      </c>
      <c r="AV120" s="79" t="str">
        <f>_xlfn.IFNA(VLOOKUP(AM120,Kopā!$A$4:$Q$203,12,),"")</f>
        <v/>
      </c>
      <c r="AW120" s="80" t="str">
        <f>_xlfn.IFNA(VLOOKUP(AM120,Kopā!$A$4:$Q$203,13,),"")</f>
        <v/>
      </c>
      <c r="AX120" s="79" t="str">
        <f>_xlfn.IFNA(VLOOKUP(AM120,Kopā!$A$4:$Q$203,14,),"")</f>
        <v/>
      </c>
      <c r="AY120" s="80" t="str">
        <f>_xlfn.IFNA(VLOOKUP(AM120,Kopā!$A$4:$Q$203,15,),"")</f>
        <v/>
      </c>
      <c r="AZ120" s="26"/>
      <c r="BA120" s="26"/>
      <c r="BB120" s="26"/>
      <c r="BC120" s="26"/>
      <c r="BD120" s="26"/>
      <c r="BE120" s="26" t="e">
        <f>_xlfn.RANK.EQ(BB120,$BB$4:$BB$93,)+COUNTIF($BB$4:BB120,BB120)-1</f>
        <v>#N/A</v>
      </c>
    </row>
    <row r="121" spans="1:57" x14ac:dyDescent="0.25">
      <c r="A121" s="4"/>
      <c r="B121" s="4"/>
      <c r="C121" s="4"/>
      <c r="D121" s="4"/>
      <c r="E121" s="37"/>
      <c r="F121" s="37"/>
      <c r="G121" s="37"/>
      <c r="H121" s="37"/>
      <c r="I121" s="37"/>
      <c r="J121" s="37"/>
      <c r="K121" s="37"/>
      <c r="L121" s="37"/>
      <c r="M121" s="4"/>
      <c r="N121" s="4"/>
      <c r="O121" s="36"/>
      <c r="P121" s="4"/>
      <c r="Q121" s="4"/>
      <c r="AD121" s="26">
        <v>120</v>
      </c>
      <c r="AE121" s="26"/>
      <c r="AF121" s="26" t="str">
        <f>IF(Kopā!F121=$R$3,Kopā!A121,"")</f>
        <v/>
      </c>
      <c r="AG121" s="26" t="str">
        <f>_xlfn.IFNA(VLOOKUP(AF121,Kopā!$A$4:$G$203,7,),"")</f>
        <v/>
      </c>
      <c r="AH121" s="26" t="str">
        <f t="shared" si="44"/>
        <v/>
      </c>
      <c r="AI121" s="26" t="e" cm="1">
        <f t="array" ref="AI121">IFERROR(SMALL(IF((COUNTIF($AI$3:AI120, $AH$4:$AH$203)=0)*ISNUMBER($AH$4:$AH$203), $AH$4:$AH$203, "A"), 1),INDEX($AH$4:$AH$203, MATCH(SMALL(IF(ISTEXT($AH$4:$AH$203)*(COUNTIF(AI$3:$AI120,$AH$4:$AH$203)=0), COUNTIF($AH$4:$AH$203, "&lt;"&amp;$AH$4:$AH$203), ""),1),IF(ISTEXT($AH$4:$AH$203), COUNTIF($AH$4:$AH$203, "&lt;"&amp;$AH$4:$AH$203), ""), 0)))</f>
        <v>#NUM!</v>
      </c>
      <c r="AJ121" s="26"/>
      <c r="AK121" s="26"/>
      <c r="AL121" s="26" t="e">
        <f>#REF!</f>
        <v>#REF!</v>
      </c>
      <c r="AM121" s="26"/>
      <c r="AN121" s="26"/>
      <c r="AO121" s="26"/>
      <c r="AP121" s="26"/>
      <c r="AQ121" s="26"/>
      <c r="AR121" s="79" t="str">
        <f>_xlfn.IFNA(VLOOKUP(AM121,Kopā!$A$4:$Q$203,8,),"")</f>
        <v/>
      </c>
      <c r="AS121" s="80" t="str">
        <f>_xlfn.IFNA(VLOOKUP(AM121,Kopā!$A$4:$Q$203,9,),"")</f>
        <v/>
      </c>
      <c r="AT121" s="79" t="str">
        <f>_xlfn.IFNA(VLOOKUP(AM121,Kopā!$A$4:$Q$203,10,),"")</f>
        <v/>
      </c>
      <c r="AU121" s="80" t="str">
        <f>_xlfn.IFNA(VLOOKUP(AM121,Kopā!$A$4:$Q$203,11,),"")</f>
        <v/>
      </c>
      <c r="AV121" s="79" t="str">
        <f>_xlfn.IFNA(VLOOKUP(AM121,Kopā!$A$4:$Q$203,12,),"")</f>
        <v/>
      </c>
      <c r="AW121" s="80" t="str">
        <f>_xlfn.IFNA(VLOOKUP(AM121,Kopā!$A$4:$Q$203,13,),"")</f>
        <v/>
      </c>
      <c r="AX121" s="79" t="str">
        <f>_xlfn.IFNA(VLOOKUP(AM121,Kopā!$A$4:$Q$203,14,),"")</f>
        <v/>
      </c>
      <c r="AY121" s="80" t="str">
        <f>_xlfn.IFNA(VLOOKUP(AM121,Kopā!$A$4:$Q$203,15,),"")</f>
        <v/>
      </c>
      <c r="AZ121" s="26"/>
      <c r="BA121" s="26"/>
      <c r="BB121" s="26"/>
      <c r="BC121" s="26"/>
      <c r="BD121" s="26"/>
      <c r="BE121" s="26" t="e">
        <f>_xlfn.RANK.EQ(BB121,$BB$4:$BB$93,)+COUNTIF($BB$4:BB121,BB121)-1</f>
        <v>#N/A</v>
      </c>
    </row>
    <row r="122" spans="1:57" x14ac:dyDescent="0.25">
      <c r="A122" s="4"/>
      <c r="B122" s="4"/>
      <c r="C122" s="4"/>
      <c r="D122" s="4"/>
      <c r="E122" s="37"/>
      <c r="F122" s="37"/>
      <c r="G122" s="37"/>
      <c r="H122" s="37"/>
      <c r="I122" s="37"/>
      <c r="J122" s="37"/>
      <c r="K122" s="37"/>
      <c r="L122" s="37"/>
      <c r="M122" s="4"/>
      <c r="N122" s="4"/>
      <c r="O122" s="36"/>
      <c r="P122" s="4"/>
      <c r="Q122" s="4"/>
      <c r="AD122" s="26">
        <v>121</v>
      </c>
      <c r="AE122" s="26"/>
      <c r="AF122" s="26" t="str">
        <f>IF(Kopā!F122=$R$3,Kopā!A122,"")</f>
        <v/>
      </c>
      <c r="AG122" s="26" t="str">
        <f>_xlfn.IFNA(VLOOKUP(AF122,Kopā!$A$4:$G$203,7,),"")</f>
        <v/>
      </c>
      <c r="AH122" s="26" t="str">
        <f t="shared" si="44"/>
        <v/>
      </c>
      <c r="AI122" s="26" t="e" cm="1">
        <f t="array" ref="AI122">IFERROR(SMALL(IF((COUNTIF($AI$3:AI121, $AH$4:$AH$203)=0)*ISNUMBER($AH$4:$AH$203), $AH$4:$AH$203, "A"), 1),INDEX($AH$4:$AH$203, MATCH(SMALL(IF(ISTEXT($AH$4:$AH$203)*(COUNTIF(AI$3:$AI121,$AH$4:$AH$203)=0), COUNTIF($AH$4:$AH$203, "&lt;"&amp;$AH$4:$AH$203), ""),1),IF(ISTEXT($AH$4:$AH$203), COUNTIF($AH$4:$AH$203, "&lt;"&amp;$AH$4:$AH$203), ""), 0)))</f>
        <v>#NUM!</v>
      </c>
      <c r="AJ122" s="26"/>
      <c r="AK122" s="26"/>
      <c r="AL122" s="26" t="e">
        <f>#REF!</f>
        <v>#REF!</v>
      </c>
      <c r="AM122" s="26"/>
      <c r="AN122" s="26"/>
      <c r="AO122" s="26"/>
      <c r="AP122" s="26"/>
      <c r="AQ122" s="26"/>
      <c r="AR122" s="79" t="str">
        <f>_xlfn.IFNA(VLOOKUP(AM122,Kopā!$A$4:$Q$203,8,),"")</f>
        <v/>
      </c>
      <c r="AS122" s="80" t="str">
        <f>_xlfn.IFNA(VLOOKUP(AM122,Kopā!$A$4:$Q$203,9,),"")</f>
        <v/>
      </c>
      <c r="AT122" s="79" t="str">
        <f>_xlfn.IFNA(VLOOKUP(AM122,Kopā!$A$4:$Q$203,10,),"")</f>
        <v/>
      </c>
      <c r="AU122" s="80" t="str">
        <f>_xlfn.IFNA(VLOOKUP(AM122,Kopā!$A$4:$Q$203,11,),"")</f>
        <v/>
      </c>
      <c r="AV122" s="79" t="str">
        <f>_xlfn.IFNA(VLOOKUP(AM122,Kopā!$A$4:$Q$203,12,),"")</f>
        <v/>
      </c>
      <c r="AW122" s="80" t="str">
        <f>_xlfn.IFNA(VLOOKUP(AM122,Kopā!$A$4:$Q$203,13,),"")</f>
        <v/>
      </c>
      <c r="AX122" s="79" t="str">
        <f>_xlfn.IFNA(VLOOKUP(AM122,Kopā!$A$4:$Q$203,14,),"")</f>
        <v/>
      </c>
      <c r="AY122" s="80" t="str">
        <f>_xlfn.IFNA(VLOOKUP(AM122,Kopā!$A$4:$Q$203,15,),"")</f>
        <v/>
      </c>
      <c r="AZ122" s="26"/>
      <c r="BA122" s="26"/>
      <c r="BB122" s="26"/>
      <c r="BC122" s="26"/>
      <c r="BD122" s="26"/>
      <c r="BE122" s="26" t="e">
        <f>_xlfn.RANK.EQ(BB122,$BB$4:$BB$93,)+COUNTIF($BB$4:BB122,BB122)-1</f>
        <v>#N/A</v>
      </c>
    </row>
    <row r="123" spans="1:57" x14ac:dyDescent="0.25">
      <c r="A123" s="4"/>
      <c r="B123" s="4"/>
      <c r="C123" s="4"/>
      <c r="D123" s="4"/>
      <c r="E123" s="37"/>
      <c r="F123" s="37"/>
      <c r="G123" s="37"/>
      <c r="H123" s="37"/>
      <c r="I123" s="37"/>
      <c r="J123" s="37"/>
      <c r="K123" s="37"/>
      <c r="L123" s="37"/>
      <c r="M123" s="4"/>
      <c r="N123" s="4"/>
      <c r="O123" s="36"/>
      <c r="P123" s="4"/>
      <c r="Q123" s="4"/>
      <c r="AD123" s="26">
        <v>122</v>
      </c>
      <c r="AE123" s="26"/>
      <c r="AF123" s="26" t="str">
        <f>IF(Kopā!F123=$R$3,Kopā!A123,"")</f>
        <v/>
      </c>
      <c r="AG123" s="26" t="str">
        <f>_xlfn.IFNA(VLOOKUP(AF123,Kopā!$A$4:$G$203,7,),"")</f>
        <v/>
      </c>
      <c r="AH123" s="26" t="str">
        <f t="shared" si="44"/>
        <v/>
      </c>
      <c r="AI123" s="26" t="e" cm="1">
        <f t="array" ref="AI123">IFERROR(SMALL(IF((COUNTIF($AI$3:AI122, $AH$4:$AH$203)=0)*ISNUMBER($AH$4:$AH$203), $AH$4:$AH$203, "A"), 1),INDEX($AH$4:$AH$203, MATCH(SMALL(IF(ISTEXT($AH$4:$AH$203)*(COUNTIF(AI$3:$AI122,$AH$4:$AH$203)=0), COUNTIF($AH$4:$AH$203, "&lt;"&amp;$AH$4:$AH$203), ""),1),IF(ISTEXT($AH$4:$AH$203), COUNTIF($AH$4:$AH$203, "&lt;"&amp;$AH$4:$AH$203), ""), 0)))</f>
        <v>#NUM!</v>
      </c>
      <c r="AJ123" s="26"/>
      <c r="AK123" s="26"/>
      <c r="AL123" s="26" t="e">
        <f>#REF!</f>
        <v>#REF!</v>
      </c>
      <c r="AM123" s="26"/>
      <c r="AN123" s="26"/>
      <c r="AO123" s="26"/>
      <c r="AP123" s="26"/>
      <c r="AQ123" s="26"/>
      <c r="AR123" s="79" t="str">
        <f>_xlfn.IFNA(VLOOKUP(AM123,Kopā!$A$4:$Q$203,8,),"")</f>
        <v/>
      </c>
      <c r="AS123" s="80" t="str">
        <f>_xlfn.IFNA(VLOOKUP(AM123,Kopā!$A$4:$Q$203,9,),"")</f>
        <v/>
      </c>
      <c r="AT123" s="79" t="str">
        <f>_xlfn.IFNA(VLOOKUP(AM123,Kopā!$A$4:$Q$203,10,),"")</f>
        <v/>
      </c>
      <c r="AU123" s="80" t="str">
        <f>_xlfn.IFNA(VLOOKUP(AM123,Kopā!$A$4:$Q$203,11,),"")</f>
        <v/>
      </c>
      <c r="AV123" s="79" t="str">
        <f>_xlfn.IFNA(VLOOKUP(AM123,Kopā!$A$4:$Q$203,12,),"")</f>
        <v/>
      </c>
      <c r="AW123" s="80" t="str">
        <f>_xlfn.IFNA(VLOOKUP(AM123,Kopā!$A$4:$Q$203,13,),"")</f>
        <v/>
      </c>
      <c r="AX123" s="79" t="str">
        <f>_xlfn.IFNA(VLOOKUP(AM123,Kopā!$A$4:$Q$203,14,),"")</f>
        <v/>
      </c>
      <c r="AY123" s="80" t="str">
        <f>_xlfn.IFNA(VLOOKUP(AM123,Kopā!$A$4:$Q$203,15,),"")</f>
        <v/>
      </c>
      <c r="AZ123" s="26"/>
      <c r="BA123" s="26"/>
      <c r="BB123" s="26"/>
      <c r="BC123" s="26"/>
      <c r="BD123" s="26"/>
      <c r="BE123" s="26" t="e">
        <f>_xlfn.RANK.EQ(BB123,$BB$4:$BB$93,)+COUNTIF($BB$4:BB123,BB123)-1</f>
        <v>#N/A</v>
      </c>
    </row>
    <row r="124" spans="1:57" x14ac:dyDescent="0.25">
      <c r="A124" s="4"/>
      <c r="B124" s="4"/>
      <c r="C124" s="4"/>
      <c r="D124" s="4"/>
      <c r="E124" s="37"/>
      <c r="F124" s="37"/>
      <c r="G124" s="37"/>
      <c r="H124" s="37"/>
      <c r="I124" s="37"/>
      <c r="J124" s="37"/>
      <c r="K124" s="37"/>
      <c r="L124" s="37"/>
      <c r="M124" s="4"/>
      <c r="N124" s="4"/>
      <c r="O124" s="36"/>
      <c r="P124" s="4"/>
      <c r="Q124" s="4"/>
      <c r="AD124" s="26">
        <v>123</v>
      </c>
      <c r="AE124" s="26"/>
      <c r="AF124" s="26" t="str">
        <f>IF(Kopā!F124=$R$3,Kopā!A124,"")</f>
        <v/>
      </c>
      <c r="AG124" s="26" t="str">
        <f>_xlfn.IFNA(VLOOKUP(AF124,Kopā!$A$4:$G$203,7,),"")</f>
        <v/>
      </c>
      <c r="AH124" s="26" t="str">
        <f t="shared" si="44"/>
        <v/>
      </c>
      <c r="AI124" s="26" t="e" cm="1">
        <f t="array" ref="AI124">IFERROR(SMALL(IF((COUNTIF($AI$3:AI123, $AH$4:$AH$203)=0)*ISNUMBER($AH$4:$AH$203), $AH$4:$AH$203, "A"), 1),INDEX($AH$4:$AH$203, MATCH(SMALL(IF(ISTEXT($AH$4:$AH$203)*(COUNTIF(AI$3:$AI123,$AH$4:$AH$203)=0), COUNTIF($AH$4:$AH$203, "&lt;"&amp;$AH$4:$AH$203), ""),1),IF(ISTEXT($AH$4:$AH$203), COUNTIF($AH$4:$AH$203, "&lt;"&amp;$AH$4:$AH$203), ""), 0)))</f>
        <v>#NUM!</v>
      </c>
      <c r="AJ124" s="26"/>
      <c r="AK124" s="26"/>
      <c r="AL124" s="26" t="e">
        <f>#REF!</f>
        <v>#REF!</v>
      </c>
      <c r="AM124" s="26"/>
      <c r="AN124" s="26"/>
      <c r="AO124" s="26"/>
      <c r="AP124" s="26"/>
      <c r="AQ124" s="26"/>
      <c r="AR124" s="79" t="str">
        <f>_xlfn.IFNA(VLOOKUP(AM124,Kopā!$A$4:$Q$203,8,),"")</f>
        <v/>
      </c>
      <c r="AS124" s="80" t="str">
        <f>_xlfn.IFNA(VLOOKUP(AM124,Kopā!$A$4:$Q$203,9,),"")</f>
        <v/>
      </c>
      <c r="AT124" s="79" t="str">
        <f>_xlfn.IFNA(VLOOKUP(AM124,Kopā!$A$4:$Q$203,10,),"")</f>
        <v/>
      </c>
      <c r="AU124" s="80" t="str">
        <f>_xlfn.IFNA(VLOOKUP(AM124,Kopā!$A$4:$Q$203,11,),"")</f>
        <v/>
      </c>
      <c r="AV124" s="79" t="str">
        <f>_xlfn.IFNA(VLOOKUP(AM124,Kopā!$A$4:$Q$203,12,),"")</f>
        <v/>
      </c>
      <c r="AW124" s="80" t="str">
        <f>_xlfn.IFNA(VLOOKUP(AM124,Kopā!$A$4:$Q$203,13,),"")</f>
        <v/>
      </c>
      <c r="AX124" s="79" t="str">
        <f>_xlfn.IFNA(VLOOKUP(AM124,Kopā!$A$4:$Q$203,14,),"")</f>
        <v/>
      </c>
      <c r="AY124" s="80" t="str">
        <f>_xlfn.IFNA(VLOOKUP(AM124,Kopā!$A$4:$Q$203,15,),"")</f>
        <v/>
      </c>
      <c r="AZ124" s="26"/>
      <c r="BA124" s="26"/>
      <c r="BB124" s="26"/>
      <c r="BC124" s="26"/>
      <c r="BD124" s="26"/>
      <c r="BE124" s="26" t="e">
        <f>_xlfn.RANK.EQ(BB124,$BB$4:$BB$93,)+COUNTIF($BB$4:BB124,BB124)-1</f>
        <v>#N/A</v>
      </c>
    </row>
    <row r="125" spans="1:57" x14ac:dyDescent="0.25">
      <c r="A125" s="4"/>
      <c r="B125" s="4"/>
      <c r="C125" s="4"/>
      <c r="D125" s="4"/>
      <c r="E125" s="37"/>
      <c r="F125" s="37"/>
      <c r="G125" s="37"/>
      <c r="H125" s="37"/>
      <c r="I125" s="37"/>
      <c r="J125" s="37"/>
      <c r="K125" s="37"/>
      <c r="L125" s="37"/>
      <c r="M125" s="4"/>
      <c r="N125" s="4"/>
      <c r="O125" s="36"/>
      <c r="P125" s="4"/>
      <c r="Q125" s="4"/>
      <c r="AD125" s="26">
        <v>124</v>
      </c>
      <c r="AE125" s="26"/>
      <c r="AF125" s="26" t="str">
        <f>IF(Kopā!F125=$R$3,Kopā!A125,"")</f>
        <v/>
      </c>
      <c r="AG125" s="26" t="str">
        <f>_xlfn.IFNA(VLOOKUP(AF125,Kopā!$A$4:$G$203,7,),"")</f>
        <v/>
      </c>
      <c r="AH125" s="26" t="str">
        <f t="shared" si="44"/>
        <v/>
      </c>
      <c r="AI125" s="26" t="e" cm="1">
        <f t="array" ref="AI125">IFERROR(SMALL(IF((COUNTIF($AI$3:AI124, $AH$4:$AH$203)=0)*ISNUMBER($AH$4:$AH$203), $AH$4:$AH$203, "A"), 1),INDEX($AH$4:$AH$203, MATCH(SMALL(IF(ISTEXT($AH$4:$AH$203)*(COUNTIF(AI$3:$AI124,$AH$4:$AH$203)=0), COUNTIF($AH$4:$AH$203, "&lt;"&amp;$AH$4:$AH$203), ""),1),IF(ISTEXT($AH$4:$AH$203), COUNTIF($AH$4:$AH$203, "&lt;"&amp;$AH$4:$AH$203), ""), 0)))</f>
        <v>#NUM!</v>
      </c>
      <c r="AJ125" s="26"/>
      <c r="AK125" s="26"/>
      <c r="AL125" s="26" t="e">
        <f>#REF!</f>
        <v>#REF!</v>
      </c>
      <c r="AM125" s="26"/>
      <c r="AN125" s="26"/>
      <c r="AO125" s="26"/>
      <c r="AP125" s="26"/>
      <c r="AQ125" s="26"/>
      <c r="AR125" s="79" t="str">
        <f>_xlfn.IFNA(VLOOKUP(AM125,Kopā!$A$4:$Q$203,8,),"")</f>
        <v/>
      </c>
      <c r="AS125" s="80" t="str">
        <f>_xlfn.IFNA(VLOOKUP(AM125,Kopā!$A$4:$Q$203,9,),"")</f>
        <v/>
      </c>
      <c r="AT125" s="79" t="str">
        <f>_xlfn.IFNA(VLOOKUP(AM125,Kopā!$A$4:$Q$203,10,),"")</f>
        <v/>
      </c>
      <c r="AU125" s="80" t="str">
        <f>_xlfn.IFNA(VLOOKUP(AM125,Kopā!$A$4:$Q$203,11,),"")</f>
        <v/>
      </c>
      <c r="AV125" s="79" t="str">
        <f>_xlfn.IFNA(VLOOKUP(AM125,Kopā!$A$4:$Q$203,12,),"")</f>
        <v/>
      </c>
      <c r="AW125" s="80" t="str">
        <f>_xlfn.IFNA(VLOOKUP(AM125,Kopā!$A$4:$Q$203,13,),"")</f>
        <v/>
      </c>
      <c r="AX125" s="79" t="str">
        <f>_xlfn.IFNA(VLOOKUP(AM125,Kopā!$A$4:$Q$203,14,),"")</f>
        <v/>
      </c>
      <c r="AY125" s="80" t="str">
        <f>_xlfn.IFNA(VLOOKUP(AM125,Kopā!$A$4:$Q$203,15,),"")</f>
        <v/>
      </c>
      <c r="AZ125" s="26"/>
      <c r="BA125" s="26"/>
      <c r="BB125" s="26"/>
      <c r="BC125" s="26"/>
      <c r="BD125" s="26"/>
      <c r="BE125" s="26" t="e">
        <f>_xlfn.RANK.EQ(BB125,$BB$4:$BB$93,)+COUNTIF($BB$4:BB125,BB125)-1</f>
        <v>#N/A</v>
      </c>
    </row>
    <row r="126" spans="1:57" x14ac:dyDescent="0.25">
      <c r="A126" s="4"/>
      <c r="B126" s="4"/>
      <c r="C126" s="4"/>
      <c r="D126" s="4"/>
      <c r="E126" s="37"/>
      <c r="F126" s="37"/>
      <c r="G126" s="37"/>
      <c r="H126" s="37"/>
      <c r="I126" s="37"/>
      <c r="J126" s="37"/>
      <c r="K126" s="37"/>
      <c r="L126" s="37"/>
      <c r="M126" s="4"/>
      <c r="N126" s="4"/>
      <c r="O126" s="36"/>
      <c r="P126" s="4"/>
      <c r="Q126" s="4"/>
      <c r="AD126" s="26">
        <v>125</v>
      </c>
      <c r="AE126" s="26"/>
      <c r="AF126" s="26" t="str">
        <f>IF(Kopā!F126=$R$3,Kopā!A126,"")</f>
        <v/>
      </c>
      <c r="AG126" s="26" t="str">
        <f>_xlfn.IFNA(VLOOKUP(AF126,Kopā!$A$4:$G$203,7,),"")</f>
        <v/>
      </c>
      <c r="AH126" s="26" t="str">
        <f t="shared" si="44"/>
        <v/>
      </c>
      <c r="AI126" s="26" t="e" cm="1">
        <f t="array" ref="AI126">IFERROR(SMALL(IF((COUNTIF($AI$3:AI125, $AH$4:$AH$203)=0)*ISNUMBER($AH$4:$AH$203), $AH$4:$AH$203, "A"), 1),INDEX($AH$4:$AH$203, MATCH(SMALL(IF(ISTEXT($AH$4:$AH$203)*(COUNTIF(AI$3:$AI125,$AH$4:$AH$203)=0), COUNTIF($AH$4:$AH$203, "&lt;"&amp;$AH$4:$AH$203), ""),1),IF(ISTEXT($AH$4:$AH$203), COUNTIF($AH$4:$AH$203, "&lt;"&amp;$AH$4:$AH$203), ""), 0)))</f>
        <v>#NUM!</v>
      </c>
      <c r="AJ126" s="26"/>
      <c r="AK126" s="26"/>
      <c r="AL126" s="26" t="e">
        <f>#REF!</f>
        <v>#REF!</v>
      </c>
      <c r="AM126" s="26"/>
      <c r="AN126" s="26"/>
      <c r="AO126" s="26"/>
      <c r="AP126" s="26"/>
      <c r="AQ126" s="26"/>
      <c r="AR126" s="79" t="str">
        <f>_xlfn.IFNA(VLOOKUP(AM126,Kopā!$A$4:$Q$203,8,),"")</f>
        <v/>
      </c>
      <c r="AS126" s="80" t="str">
        <f>_xlfn.IFNA(VLOOKUP(AM126,Kopā!$A$4:$Q$203,9,),"")</f>
        <v/>
      </c>
      <c r="AT126" s="79" t="str">
        <f>_xlfn.IFNA(VLOOKUP(AM126,Kopā!$A$4:$Q$203,10,),"")</f>
        <v/>
      </c>
      <c r="AU126" s="80" t="str">
        <f>_xlfn.IFNA(VLOOKUP(AM126,Kopā!$A$4:$Q$203,11,),"")</f>
        <v/>
      </c>
      <c r="AV126" s="79" t="str">
        <f>_xlfn.IFNA(VLOOKUP(AM126,Kopā!$A$4:$Q$203,12,),"")</f>
        <v/>
      </c>
      <c r="AW126" s="80" t="str">
        <f>_xlfn.IFNA(VLOOKUP(AM126,Kopā!$A$4:$Q$203,13,),"")</f>
        <v/>
      </c>
      <c r="AX126" s="79" t="str">
        <f>_xlfn.IFNA(VLOOKUP(AM126,Kopā!$A$4:$Q$203,14,),"")</f>
        <v/>
      </c>
      <c r="AY126" s="80" t="str">
        <f>_xlfn.IFNA(VLOOKUP(AM126,Kopā!$A$4:$Q$203,15,),"")</f>
        <v/>
      </c>
      <c r="AZ126" s="26"/>
      <c r="BA126" s="26"/>
      <c r="BB126" s="26"/>
      <c r="BC126" s="26"/>
      <c r="BD126" s="26"/>
      <c r="BE126" s="26" t="e">
        <f>_xlfn.RANK.EQ(BB126,$BB$4:$BB$93,)+COUNTIF($BB$4:BB126,BB126)-1</f>
        <v>#N/A</v>
      </c>
    </row>
    <row r="127" spans="1:57" x14ac:dyDescent="0.25">
      <c r="A127" s="4"/>
      <c r="B127" s="4"/>
      <c r="C127" s="4"/>
      <c r="D127" s="4"/>
      <c r="E127" s="37"/>
      <c r="F127" s="37"/>
      <c r="G127" s="37"/>
      <c r="H127" s="37"/>
      <c r="I127" s="37"/>
      <c r="J127" s="37"/>
      <c r="K127" s="37"/>
      <c r="L127" s="37"/>
      <c r="M127" s="4"/>
      <c r="N127" s="4"/>
      <c r="O127" s="36"/>
      <c r="P127" s="4"/>
      <c r="Q127" s="4"/>
      <c r="AD127" s="26">
        <v>126</v>
      </c>
      <c r="AE127" s="26"/>
      <c r="AF127" s="26" t="str">
        <f>IF(Kopā!F127=$R$3,Kopā!A127,"")</f>
        <v/>
      </c>
      <c r="AG127" s="26" t="str">
        <f>_xlfn.IFNA(VLOOKUP(AF127,Kopā!$A$4:$G$203,7,),"")</f>
        <v/>
      </c>
      <c r="AH127" s="26" t="str">
        <f t="shared" si="44"/>
        <v/>
      </c>
      <c r="AI127" s="26" t="e" cm="1">
        <f t="array" ref="AI127">IFERROR(SMALL(IF((COUNTIF($AI$3:AI126, $AH$4:$AH$203)=0)*ISNUMBER($AH$4:$AH$203), $AH$4:$AH$203, "A"), 1),INDEX($AH$4:$AH$203, MATCH(SMALL(IF(ISTEXT($AH$4:$AH$203)*(COUNTIF(AI$3:$AI126,$AH$4:$AH$203)=0), COUNTIF($AH$4:$AH$203, "&lt;"&amp;$AH$4:$AH$203), ""),1),IF(ISTEXT($AH$4:$AH$203), COUNTIF($AH$4:$AH$203, "&lt;"&amp;$AH$4:$AH$203), ""), 0)))</f>
        <v>#NUM!</v>
      </c>
      <c r="AJ127" s="26"/>
      <c r="AK127" s="26"/>
      <c r="AL127" s="26" t="e">
        <f>#REF!</f>
        <v>#REF!</v>
      </c>
      <c r="AM127" s="26"/>
      <c r="AN127" s="26"/>
      <c r="AO127" s="26"/>
      <c r="AP127" s="26"/>
      <c r="AQ127" s="26"/>
      <c r="AR127" s="79" t="str">
        <f>_xlfn.IFNA(VLOOKUP(AM127,Kopā!$A$4:$Q$203,8,),"")</f>
        <v/>
      </c>
      <c r="AS127" s="80" t="str">
        <f>_xlfn.IFNA(VLOOKUP(AM127,Kopā!$A$4:$Q$203,9,),"")</f>
        <v/>
      </c>
      <c r="AT127" s="79" t="str">
        <f>_xlfn.IFNA(VLOOKUP(AM127,Kopā!$A$4:$Q$203,10,),"")</f>
        <v/>
      </c>
      <c r="AU127" s="80" t="str">
        <f>_xlfn.IFNA(VLOOKUP(AM127,Kopā!$A$4:$Q$203,11,),"")</f>
        <v/>
      </c>
      <c r="AV127" s="79" t="str">
        <f>_xlfn.IFNA(VLOOKUP(AM127,Kopā!$A$4:$Q$203,12,),"")</f>
        <v/>
      </c>
      <c r="AW127" s="80" t="str">
        <f>_xlfn.IFNA(VLOOKUP(AM127,Kopā!$A$4:$Q$203,13,),"")</f>
        <v/>
      </c>
      <c r="AX127" s="79" t="str">
        <f>_xlfn.IFNA(VLOOKUP(AM127,Kopā!$A$4:$Q$203,14,),"")</f>
        <v/>
      </c>
      <c r="AY127" s="80" t="str">
        <f>_xlfn.IFNA(VLOOKUP(AM127,Kopā!$A$4:$Q$203,15,),"")</f>
        <v/>
      </c>
      <c r="AZ127" s="26"/>
      <c r="BA127" s="26"/>
      <c r="BB127" s="26"/>
      <c r="BC127" s="26"/>
      <c r="BD127" s="26"/>
      <c r="BE127" s="26" t="e">
        <f>_xlfn.RANK.EQ(BB127,$BB$4:$BB$93,)+COUNTIF($BB$4:BB127,BB127)-1</f>
        <v>#N/A</v>
      </c>
    </row>
    <row r="128" spans="1:57" x14ac:dyDescent="0.25">
      <c r="A128" s="4"/>
      <c r="B128" s="4"/>
      <c r="C128" s="4"/>
      <c r="D128" s="4"/>
      <c r="E128" s="37"/>
      <c r="F128" s="37"/>
      <c r="G128" s="37"/>
      <c r="H128" s="37"/>
      <c r="I128" s="37"/>
      <c r="J128" s="37"/>
      <c r="K128" s="37"/>
      <c r="L128" s="37"/>
      <c r="M128" s="4"/>
      <c r="N128" s="4"/>
      <c r="O128" s="36"/>
      <c r="P128" s="4"/>
      <c r="Q128" s="4"/>
      <c r="AD128" s="26">
        <v>127</v>
      </c>
      <c r="AE128" s="26"/>
      <c r="AF128" s="26" t="str">
        <f>IF(Kopā!F128=$R$3,Kopā!A128,"")</f>
        <v/>
      </c>
      <c r="AG128" s="26" t="str">
        <f>_xlfn.IFNA(VLOOKUP(AF128,Kopā!$A$4:$G$203,7,),"")</f>
        <v/>
      </c>
      <c r="AH128" s="26" t="str">
        <f t="shared" si="44"/>
        <v/>
      </c>
      <c r="AI128" s="26" t="e" cm="1">
        <f t="array" ref="AI128">IFERROR(SMALL(IF((COUNTIF($AI$3:AI127, $AH$4:$AH$203)=0)*ISNUMBER($AH$4:$AH$203), $AH$4:$AH$203, "A"), 1),INDEX($AH$4:$AH$203, MATCH(SMALL(IF(ISTEXT($AH$4:$AH$203)*(COUNTIF(AI$3:$AI127,$AH$4:$AH$203)=0), COUNTIF($AH$4:$AH$203, "&lt;"&amp;$AH$4:$AH$203), ""),1),IF(ISTEXT($AH$4:$AH$203), COUNTIF($AH$4:$AH$203, "&lt;"&amp;$AH$4:$AH$203), ""), 0)))</f>
        <v>#NUM!</v>
      </c>
      <c r="AJ128" s="26"/>
      <c r="AK128" s="26"/>
      <c r="AL128" s="26" t="e">
        <f>#REF!</f>
        <v>#REF!</v>
      </c>
      <c r="AM128" s="26"/>
      <c r="AN128" s="26"/>
      <c r="AO128" s="26"/>
      <c r="AP128" s="26"/>
      <c r="AQ128" s="26"/>
      <c r="AR128" s="79" t="str">
        <f>_xlfn.IFNA(VLOOKUP(AM128,Kopā!$A$4:$Q$203,8,),"")</f>
        <v/>
      </c>
      <c r="AS128" s="80" t="str">
        <f>_xlfn.IFNA(VLOOKUP(AM128,Kopā!$A$4:$Q$203,9,),"")</f>
        <v/>
      </c>
      <c r="AT128" s="79" t="str">
        <f>_xlfn.IFNA(VLOOKUP(AM128,Kopā!$A$4:$Q$203,10,),"")</f>
        <v/>
      </c>
      <c r="AU128" s="80" t="str">
        <f>_xlfn.IFNA(VLOOKUP(AM128,Kopā!$A$4:$Q$203,11,),"")</f>
        <v/>
      </c>
      <c r="AV128" s="79" t="str">
        <f>_xlfn.IFNA(VLOOKUP(AM128,Kopā!$A$4:$Q$203,12,),"")</f>
        <v/>
      </c>
      <c r="AW128" s="80" t="str">
        <f>_xlfn.IFNA(VLOOKUP(AM128,Kopā!$A$4:$Q$203,13,),"")</f>
        <v/>
      </c>
      <c r="AX128" s="79" t="str">
        <f>_xlfn.IFNA(VLOOKUP(AM128,Kopā!$A$4:$Q$203,14,),"")</f>
        <v/>
      </c>
      <c r="AY128" s="80" t="str">
        <f>_xlfn.IFNA(VLOOKUP(AM128,Kopā!$A$4:$Q$203,15,),"")</f>
        <v/>
      </c>
      <c r="AZ128" s="26"/>
      <c r="BA128" s="26"/>
      <c r="BB128" s="26"/>
      <c r="BC128" s="26"/>
      <c r="BD128" s="26"/>
      <c r="BE128" s="26" t="e">
        <f>_xlfn.RANK.EQ(BB128,$BB$4:$BB$93,)+COUNTIF($BB$4:BB128,BB128)-1</f>
        <v>#N/A</v>
      </c>
    </row>
    <row r="129" spans="1:57" x14ac:dyDescent="0.25">
      <c r="A129" s="4"/>
      <c r="B129" s="4"/>
      <c r="C129" s="4"/>
      <c r="D129" s="4"/>
      <c r="E129" s="37"/>
      <c r="F129" s="37"/>
      <c r="G129" s="37"/>
      <c r="H129" s="37"/>
      <c r="I129" s="37"/>
      <c r="J129" s="37"/>
      <c r="K129" s="37"/>
      <c r="L129" s="37"/>
      <c r="M129" s="4"/>
      <c r="N129" s="4"/>
      <c r="O129" s="36"/>
      <c r="P129" s="4"/>
      <c r="Q129" s="4"/>
      <c r="AD129" s="26">
        <v>128</v>
      </c>
      <c r="AE129" s="26"/>
      <c r="AF129" s="26" t="str">
        <f>IF(Kopā!F129=$R$3,Kopā!A129,"")</f>
        <v/>
      </c>
      <c r="AG129" s="26" t="str">
        <f>_xlfn.IFNA(VLOOKUP(AF129,Kopā!$A$4:$G$203,7,),"")</f>
        <v/>
      </c>
      <c r="AH129" s="26" t="str">
        <f t="shared" si="44"/>
        <v/>
      </c>
      <c r="AI129" s="26" t="e" cm="1">
        <f t="array" ref="AI129">IFERROR(SMALL(IF((COUNTIF($AI$3:AI128, $AH$4:$AH$203)=0)*ISNUMBER($AH$4:$AH$203), $AH$4:$AH$203, "A"), 1),INDEX($AH$4:$AH$203, MATCH(SMALL(IF(ISTEXT($AH$4:$AH$203)*(COUNTIF(AI$3:$AI128,$AH$4:$AH$203)=0), COUNTIF($AH$4:$AH$203, "&lt;"&amp;$AH$4:$AH$203), ""),1),IF(ISTEXT($AH$4:$AH$203), COUNTIF($AH$4:$AH$203, "&lt;"&amp;$AH$4:$AH$203), ""), 0)))</f>
        <v>#NUM!</v>
      </c>
      <c r="AJ129" s="26"/>
      <c r="AK129" s="26"/>
      <c r="AL129" s="26" t="e">
        <f>#REF!</f>
        <v>#REF!</v>
      </c>
      <c r="AM129" s="26"/>
      <c r="AN129" s="26"/>
      <c r="AO129" s="26"/>
      <c r="AP129" s="26"/>
      <c r="AQ129" s="26"/>
      <c r="AR129" s="79" t="str">
        <f>_xlfn.IFNA(VLOOKUP(AM129,Kopā!$A$4:$Q$203,8,),"")</f>
        <v/>
      </c>
      <c r="AS129" s="80" t="str">
        <f>_xlfn.IFNA(VLOOKUP(AM129,Kopā!$A$4:$Q$203,9,),"")</f>
        <v/>
      </c>
      <c r="AT129" s="79" t="str">
        <f>_xlfn.IFNA(VLOOKUP(AM129,Kopā!$A$4:$Q$203,10,),"")</f>
        <v/>
      </c>
      <c r="AU129" s="80" t="str">
        <f>_xlfn.IFNA(VLOOKUP(AM129,Kopā!$A$4:$Q$203,11,),"")</f>
        <v/>
      </c>
      <c r="AV129" s="79" t="str">
        <f>_xlfn.IFNA(VLOOKUP(AM129,Kopā!$A$4:$Q$203,12,),"")</f>
        <v/>
      </c>
      <c r="AW129" s="80" t="str">
        <f>_xlfn.IFNA(VLOOKUP(AM129,Kopā!$A$4:$Q$203,13,),"")</f>
        <v/>
      </c>
      <c r="AX129" s="79" t="str">
        <f>_xlfn.IFNA(VLOOKUP(AM129,Kopā!$A$4:$Q$203,14,),"")</f>
        <v/>
      </c>
      <c r="AY129" s="80" t="str">
        <f>_xlfn.IFNA(VLOOKUP(AM129,Kopā!$A$4:$Q$203,15,),"")</f>
        <v/>
      </c>
      <c r="AZ129" s="26"/>
      <c r="BA129" s="26"/>
      <c r="BB129" s="26"/>
      <c r="BC129" s="26"/>
      <c r="BD129" s="26"/>
      <c r="BE129" s="26" t="e">
        <f>_xlfn.RANK.EQ(BB129,$BB$4:$BB$93,)+COUNTIF($BB$4:BB129,BB129)-1</f>
        <v>#N/A</v>
      </c>
    </row>
    <row r="130" spans="1:57" x14ac:dyDescent="0.25">
      <c r="A130" s="4"/>
      <c r="B130" s="4"/>
      <c r="C130" s="4"/>
      <c r="D130" s="4"/>
      <c r="E130" s="37"/>
      <c r="F130" s="37"/>
      <c r="G130" s="37"/>
      <c r="H130" s="37"/>
      <c r="I130" s="37"/>
      <c r="J130" s="37"/>
      <c r="K130" s="37"/>
      <c r="L130" s="37"/>
      <c r="M130" s="4"/>
      <c r="N130" s="4"/>
      <c r="O130" s="36"/>
      <c r="P130" s="4"/>
      <c r="Q130" s="4"/>
      <c r="AD130" s="26">
        <v>129</v>
      </c>
      <c r="AE130" s="26"/>
      <c r="AF130" s="26" t="str">
        <f>IF(Kopā!F130=$R$3,Kopā!A130,"")</f>
        <v/>
      </c>
      <c r="AG130" s="26" t="str">
        <f>_xlfn.IFNA(VLOOKUP(AF130,Kopā!$A$4:$G$203,7,),"")</f>
        <v/>
      </c>
      <c r="AH130" s="26" t="str">
        <f t="shared" si="44"/>
        <v/>
      </c>
      <c r="AI130" s="26" t="e" cm="1">
        <f t="array" ref="AI130">IFERROR(SMALL(IF((COUNTIF($AI$3:AI129, $AH$4:$AH$203)=0)*ISNUMBER($AH$4:$AH$203), $AH$4:$AH$203, "A"), 1),INDEX($AH$4:$AH$203, MATCH(SMALL(IF(ISTEXT($AH$4:$AH$203)*(COUNTIF(AI$3:$AI129,$AH$4:$AH$203)=0), COUNTIF($AH$4:$AH$203, "&lt;"&amp;$AH$4:$AH$203), ""),1),IF(ISTEXT($AH$4:$AH$203), COUNTIF($AH$4:$AH$203, "&lt;"&amp;$AH$4:$AH$203), ""), 0)))</f>
        <v>#NUM!</v>
      </c>
      <c r="AJ130" s="26"/>
      <c r="AK130" s="26"/>
      <c r="AL130" s="26" t="e">
        <f>#REF!</f>
        <v>#REF!</v>
      </c>
      <c r="AM130" s="26"/>
      <c r="AN130" s="26"/>
      <c r="AO130" s="26"/>
      <c r="AP130" s="26"/>
      <c r="AQ130" s="26"/>
      <c r="AR130" s="79" t="str">
        <f>_xlfn.IFNA(VLOOKUP(AM130,Kopā!$A$4:$Q$203,8,),"")</f>
        <v/>
      </c>
      <c r="AS130" s="80" t="str">
        <f>_xlfn.IFNA(VLOOKUP(AM130,Kopā!$A$4:$Q$203,9,),"")</f>
        <v/>
      </c>
      <c r="AT130" s="79" t="str">
        <f>_xlfn.IFNA(VLOOKUP(AM130,Kopā!$A$4:$Q$203,10,),"")</f>
        <v/>
      </c>
      <c r="AU130" s="80" t="str">
        <f>_xlfn.IFNA(VLOOKUP(AM130,Kopā!$A$4:$Q$203,11,),"")</f>
        <v/>
      </c>
      <c r="AV130" s="79" t="str">
        <f>_xlfn.IFNA(VLOOKUP(AM130,Kopā!$A$4:$Q$203,12,),"")</f>
        <v/>
      </c>
      <c r="AW130" s="80" t="str">
        <f>_xlfn.IFNA(VLOOKUP(AM130,Kopā!$A$4:$Q$203,13,),"")</f>
        <v/>
      </c>
      <c r="AX130" s="79" t="str">
        <f>_xlfn.IFNA(VLOOKUP(AM130,Kopā!$A$4:$Q$203,14,),"")</f>
        <v/>
      </c>
      <c r="AY130" s="80" t="str">
        <f>_xlfn.IFNA(VLOOKUP(AM130,Kopā!$A$4:$Q$203,15,),"")</f>
        <v/>
      </c>
      <c r="AZ130" s="26"/>
      <c r="BA130" s="26"/>
      <c r="BB130" s="26"/>
      <c r="BC130" s="26"/>
      <c r="BD130" s="26"/>
      <c r="BE130" s="26" t="e">
        <f>_xlfn.RANK.EQ(BB130,$BB$4:$BB$93,)+COUNTIF($BB$4:BB130,BB130)-1</f>
        <v>#N/A</v>
      </c>
    </row>
    <row r="131" spans="1:57" x14ac:dyDescent="0.25">
      <c r="A131" s="4"/>
      <c r="B131" s="4"/>
      <c r="C131" s="4"/>
      <c r="D131" s="4"/>
      <c r="E131" s="37"/>
      <c r="F131" s="37"/>
      <c r="G131" s="37"/>
      <c r="H131" s="37"/>
      <c r="I131" s="37"/>
      <c r="J131" s="37"/>
      <c r="K131" s="37"/>
      <c r="L131" s="37"/>
      <c r="M131" s="4"/>
      <c r="N131" s="4"/>
      <c r="O131" s="36"/>
      <c r="P131" s="4"/>
      <c r="Q131" s="4"/>
      <c r="AD131" s="26">
        <v>130</v>
      </c>
      <c r="AE131" s="26"/>
      <c r="AF131" s="26" t="str">
        <f>IF(Kopā!F131=$R$3,Kopā!A131,"")</f>
        <v/>
      </c>
      <c r="AG131" s="26" t="str">
        <f>_xlfn.IFNA(VLOOKUP(AF131,Kopā!$A$4:$G$203,7,),"")</f>
        <v/>
      </c>
      <c r="AH131" s="26" t="str">
        <f t="shared" si="44"/>
        <v/>
      </c>
      <c r="AI131" s="26" t="e" cm="1">
        <f t="array" ref="AI131">IFERROR(SMALL(IF((COUNTIF($AI$3:AI130, $AH$4:$AH$203)=0)*ISNUMBER($AH$4:$AH$203), $AH$4:$AH$203, "A"), 1),INDEX($AH$4:$AH$203, MATCH(SMALL(IF(ISTEXT($AH$4:$AH$203)*(COUNTIF(AI$3:$AI130,$AH$4:$AH$203)=0), COUNTIF($AH$4:$AH$203, "&lt;"&amp;$AH$4:$AH$203), ""),1),IF(ISTEXT($AH$4:$AH$203), COUNTIF($AH$4:$AH$203, "&lt;"&amp;$AH$4:$AH$203), ""), 0)))</f>
        <v>#NUM!</v>
      </c>
      <c r="AJ131" s="26"/>
      <c r="AK131" s="26"/>
      <c r="AL131" s="26" t="e">
        <f>#REF!</f>
        <v>#REF!</v>
      </c>
      <c r="AM131" s="26"/>
      <c r="AN131" s="26"/>
      <c r="AO131" s="26"/>
      <c r="AP131" s="26"/>
      <c r="AQ131" s="26"/>
      <c r="AR131" s="79" t="str">
        <f>_xlfn.IFNA(VLOOKUP(AM131,Kopā!$A$4:$Q$203,8,),"")</f>
        <v/>
      </c>
      <c r="AS131" s="80" t="str">
        <f>_xlfn.IFNA(VLOOKUP(AM131,Kopā!$A$4:$Q$203,9,),"")</f>
        <v/>
      </c>
      <c r="AT131" s="79" t="str">
        <f>_xlfn.IFNA(VLOOKUP(AM131,Kopā!$A$4:$Q$203,10,),"")</f>
        <v/>
      </c>
      <c r="AU131" s="80" t="str">
        <f>_xlfn.IFNA(VLOOKUP(AM131,Kopā!$A$4:$Q$203,11,),"")</f>
        <v/>
      </c>
      <c r="AV131" s="79" t="str">
        <f>_xlfn.IFNA(VLOOKUP(AM131,Kopā!$A$4:$Q$203,12,),"")</f>
        <v/>
      </c>
      <c r="AW131" s="80" t="str">
        <f>_xlfn.IFNA(VLOOKUP(AM131,Kopā!$A$4:$Q$203,13,),"")</f>
        <v/>
      </c>
      <c r="AX131" s="79" t="str">
        <f>_xlfn.IFNA(VLOOKUP(AM131,Kopā!$A$4:$Q$203,14,),"")</f>
        <v/>
      </c>
      <c r="AY131" s="80" t="str">
        <f>_xlfn.IFNA(VLOOKUP(AM131,Kopā!$A$4:$Q$203,15,),"")</f>
        <v/>
      </c>
      <c r="AZ131" s="26"/>
      <c r="BA131" s="26"/>
      <c r="BB131" s="26"/>
      <c r="BC131" s="26"/>
      <c r="BD131" s="26"/>
      <c r="BE131" s="26" t="e">
        <f>_xlfn.RANK.EQ(BB131,$BB$4:$BB$93,)+COUNTIF($BB$4:BB131,BB131)-1</f>
        <v>#N/A</v>
      </c>
    </row>
    <row r="132" spans="1:57" x14ac:dyDescent="0.25">
      <c r="A132" s="4"/>
      <c r="B132" s="4"/>
      <c r="C132" s="4"/>
      <c r="D132" s="4"/>
      <c r="E132" s="37"/>
      <c r="F132" s="37"/>
      <c r="G132" s="37"/>
      <c r="H132" s="37"/>
      <c r="I132" s="37"/>
      <c r="J132" s="37"/>
      <c r="K132" s="37"/>
      <c r="L132" s="37"/>
      <c r="M132" s="4"/>
      <c r="N132" s="4"/>
      <c r="O132" s="36"/>
      <c r="P132" s="4"/>
      <c r="Q132" s="4"/>
      <c r="AD132" s="26">
        <v>131</v>
      </c>
      <c r="AE132" s="26"/>
      <c r="AF132" s="26" t="str">
        <f>IF(Kopā!F132=$R$3,Kopā!A132,"")</f>
        <v/>
      </c>
      <c r="AG132" s="26" t="str">
        <f>_xlfn.IFNA(VLOOKUP(AF132,Kopā!$A$4:$G$203,7,),"")</f>
        <v/>
      </c>
      <c r="AH132" s="26" t="str">
        <f t="shared" ref="AH132:AH163" si="45">IF(AG132=$S$3,AF132,"")</f>
        <v/>
      </c>
      <c r="AI132" s="26" t="e" cm="1">
        <f t="array" ref="AI132">IFERROR(SMALL(IF((COUNTIF($AI$3:AI131, $AH$4:$AH$203)=0)*ISNUMBER($AH$4:$AH$203), $AH$4:$AH$203, "A"), 1),INDEX($AH$4:$AH$203, MATCH(SMALL(IF(ISTEXT($AH$4:$AH$203)*(COUNTIF(AI$3:$AI131,$AH$4:$AH$203)=0), COUNTIF($AH$4:$AH$203, "&lt;"&amp;$AH$4:$AH$203), ""),1),IF(ISTEXT($AH$4:$AH$203), COUNTIF($AH$4:$AH$203, "&lt;"&amp;$AH$4:$AH$203), ""), 0)))</f>
        <v>#NUM!</v>
      </c>
      <c r="AJ132" s="26"/>
      <c r="AK132" s="26"/>
      <c r="AL132" s="26" t="e">
        <f>#REF!</f>
        <v>#REF!</v>
      </c>
      <c r="AM132" s="26"/>
      <c r="AN132" s="26"/>
      <c r="AO132" s="26"/>
      <c r="AP132" s="26"/>
      <c r="AQ132" s="26"/>
      <c r="AR132" s="79" t="str">
        <f>_xlfn.IFNA(VLOOKUP(AM132,Kopā!$A$4:$Q$203,8,),"")</f>
        <v/>
      </c>
      <c r="AS132" s="80" t="str">
        <f>_xlfn.IFNA(VLOOKUP(AM132,Kopā!$A$4:$Q$203,9,),"")</f>
        <v/>
      </c>
      <c r="AT132" s="79" t="str">
        <f>_xlfn.IFNA(VLOOKUP(AM132,Kopā!$A$4:$Q$203,10,),"")</f>
        <v/>
      </c>
      <c r="AU132" s="80" t="str">
        <f>_xlfn.IFNA(VLOOKUP(AM132,Kopā!$A$4:$Q$203,11,),"")</f>
        <v/>
      </c>
      <c r="AV132" s="79" t="str">
        <f>_xlfn.IFNA(VLOOKUP(AM132,Kopā!$A$4:$Q$203,12,),"")</f>
        <v/>
      </c>
      <c r="AW132" s="80" t="str">
        <f>_xlfn.IFNA(VLOOKUP(AM132,Kopā!$A$4:$Q$203,13,),"")</f>
        <v/>
      </c>
      <c r="AX132" s="79" t="str">
        <f>_xlfn.IFNA(VLOOKUP(AM132,Kopā!$A$4:$Q$203,14,),"")</f>
        <v/>
      </c>
      <c r="AY132" s="80" t="str">
        <f>_xlfn.IFNA(VLOOKUP(AM132,Kopā!$A$4:$Q$203,15,),"")</f>
        <v/>
      </c>
      <c r="AZ132" s="26"/>
      <c r="BA132" s="26"/>
      <c r="BB132" s="26"/>
      <c r="BC132" s="26"/>
      <c r="BD132" s="26"/>
      <c r="BE132" s="26" t="e">
        <f>_xlfn.RANK.EQ(BB132,$BB$4:$BB$93,)+COUNTIF($BB$4:BB132,BB132)-1</f>
        <v>#N/A</v>
      </c>
    </row>
    <row r="133" spans="1:57" x14ac:dyDescent="0.25">
      <c r="A133" s="4"/>
      <c r="B133" s="4"/>
      <c r="C133" s="4"/>
      <c r="D133" s="4"/>
      <c r="E133" s="37"/>
      <c r="F133" s="37"/>
      <c r="G133" s="37"/>
      <c r="H133" s="37"/>
      <c r="I133" s="37"/>
      <c r="J133" s="37"/>
      <c r="K133" s="37"/>
      <c r="L133" s="37"/>
      <c r="M133" s="4"/>
      <c r="N133" s="4"/>
      <c r="O133" s="36"/>
      <c r="P133" s="4"/>
      <c r="Q133" s="4"/>
      <c r="AD133" s="26">
        <v>132</v>
      </c>
      <c r="AE133" s="26"/>
      <c r="AF133" s="26" t="str">
        <f>IF(Kopā!F133=$R$3,Kopā!A133,"")</f>
        <v/>
      </c>
      <c r="AG133" s="26" t="str">
        <f>_xlfn.IFNA(VLOOKUP(AF133,Kopā!$A$4:$G$203,7,),"")</f>
        <v/>
      </c>
      <c r="AH133" s="26" t="str">
        <f t="shared" si="45"/>
        <v/>
      </c>
      <c r="AI133" s="26" t="e" cm="1">
        <f t="array" ref="AI133">IFERROR(SMALL(IF((COUNTIF($AI$3:AI132, $AH$4:$AH$203)=0)*ISNUMBER($AH$4:$AH$203), $AH$4:$AH$203, "A"), 1),INDEX($AH$4:$AH$203, MATCH(SMALL(IF(ISTEXT($AH$4:$AH$203)*(COUNTIF(AI$3:$AI132,$AH$4:$AH$203)=0), COUNTIF($AH$4:$AH$203, "&lt;"&amp;$AH$4:$AH$203), ""),1),IF(ISTEXT($AH$4:$AH$203), COUNTIF($AH$4:$AH$203, "&lt;"&amp;$AH$4:$AH$203), ""), 0)))</f>
        <v>#NUM!</v>
      </c>
      <c r="AJ133" s="26"/>
      <c r="AK133" s="26"/>
      <c r="AL133" s="26" t="e">
        <f>#REF!</f>
        <v>#REF!</v>
      </c>
      <c r="AM133" s="26"/>
      <c r="AN133" s="26"/>
      <c r="AO133" s="26"/>
      <c r="AP133" s="26"/>
      <c r="AQ133" s="26"/>
      <c r="AR133" s="79" t="str">
        <f>_xlfn.IFNA(VLOOKUP(AM133,Kopā!$A$4:$Q$203,8,),"")</f>
        <v/>
      </c>
      <c r="AS133" s="80" t="str">
        <f>_xlfn.IFNA(VLOOKUP(AM133,Kopā!$A$4:$Q$203,9,),"")</f>
        <v/>
      </c>
      <c r="AT133" s="79" t="str">
        <f>_xlfn.IFNA(VLOOKUP(AM133,Kopā!$A$4:$Q$203,10,),"")</f>
        <v/>
      </c>
      <c r="AU133" s="80" t="str">
        <f>_xlfn.IFNA(VLOOKUP(AM133,Kopā!$A$4:$Q$203,11,),"")</f>
        <v/>
      </c>
      <c r="AV133" s="79" t="str">
        <f>_xlfn.IFNA(VLOOKUP(AM133,Kopā!$A$4:$Q$203,12,),"")</f>
        <v/>
      </c>
      <c r="AW133" s="80" t="str">
        <f>_xlfn.IFNA(VLOOKUP(AM133,Kopā!$A$4:$Q$203,13,),"")</f>
        <v/>
      </c>
      <c r="AX133" s="79" t="str">
        <f>_xlfn.IFNA(VLOOKUP(AM133,Kopā!$A$4:$Q$203,14,),"")</f>
        <v/>
      </c>
      <c r="AY133" s="80" t="str">
        <f>_xlfn.IFNA(VLOOKUP(AM133,Kopā!$A$4:$Q$203,15,),"")</f>
        <v/>
      </c>
      <c r="AZ133" s="26"/>
      <c r="BA133" s="26"/>
      <c r="BB133" s="26"/>
      <c r="BC133" s="26"/>
      <c r="BD133" s="26"/>
      <c r="BE133" s="26" t="e">
        <f>_xlfn.RANK.EQ(BB133,$BB$4:$BB$93,)+COUNTIF($BB$4:BB133,BB133)-1</f>
        <v>#N/A</v>
      </c>
    </row>
    <row r="134" spans="1:57" x14ac:dyDescent="0.25">
      <c r="A134" s="4"/>
      <c r="B134" s="4"/>
      <c r="C134" s="4"/>
      <c r="D134" s="4"/>
      <c r="E134" s="37"/>
      <c r="F134" s="37"/>
      <c r="G134" s="37"/>
      <c r="H134" s="37"/>
      <c r="I134" s="37"/>
      <c r="J134" s="37"/>
      <c r="K134" s="37"/>
      <c r="L134" s="37"/>
      <c r="M134" s="4"/>
      <c r="N134" s="4"/>
      <c r="O134" s="36"/>
      <c r="P134" s="4"/>
      <c r="Q134" s="4"/>
      <c r="AD134" s="26">
        <v>133</v>
      </c>
      <c r="AE134" s="26"/>
      <c r="AF134" s="26" t="str">
        <f>IF(Kopā!F134=$R$3,Kopā!A134,"")</f>
        <v/>
      </c>
      <c r="AG134" s="26" t="str">
        <f>_xlfn.IFNA(VLOOKUP(AF134,Kopā!$A$4:$G$203,7,),"")</f>
        <v/>
      </c>
      <c r="AH134" s="26" t="str">
        <f t="shared" si="45"/>
        <v/>
      </c>
      <c r="AI134" s="26" t="e" cm="1">
        <f t="array" ref="AI134">IFERROR(SMALL(IF((COUNTIF($AI$3:AI133, $AH$4:$AH$203)=0)*ISNUMBER($AH$4:$AH$203), $AH$4:$AH$203, "A"), 1),INDEX($AH$4:$AH$203, MATCH(SMALL(IF(ISTEXT($AH$4:$AH$203)*(COUNTIF(AI$3:$AI133,$AH$4:$AH$203)=0), COUNTIF($AH$4:$AH$203, "&lt;"&amp;$AH$4:$AH$203), ""),1),IF(ISTEXT($AH$4:$AH$203), COUNTIF($AH$4:$AH$203, "&lt;"&amp;$AH$4:$AH$203), ""), 0)))</f>
        <v>#NUM!</v>
      </c>
      <c r="AJ134" s="26"/>
      <c r="AK134" s="26"/>
      <c r="AL134" s="26" t="e">
        <f>#REF!</f>
        <v>#REF!</v>
      </c>
      <c r="AM134" s="26"/>
      <c r="AN134" s="26"/>
      <c r="AO134" s="26"/>
      <c r="AP134" s="26"/>
      <c r="AQ134" s="26"/>
      <c r="AR134" s="79" t="str">
        <f>_xlfn.IFNA(VLOOKUP(AM134,Kopā!$A$4:$Q$203,8,),"")</f>
        <v/>
      </c>
      <c r="AS134" s="80" t="str">
        <f>_xlfn.IFNA(VLOOKUP(AM134,Kopā!$A$4:$Q$203,9,),"")</f>
        <v/>
      </c>
      <c r="AT134" s="79" t="str">
        <f>_xlfn.IFNA(VLOOKUP(AM134,Kopā!$A$4:$Q$203,10,),"")</f>
        <v/>
      </c>
      <c r="AU134" s="80" t="str">
        <f>_xlfn.IFNA(VLOOKUP(AM134,Kopā!$A$4:$Q$203,11,),"")</f>
        <v/>
      </c>
      <c r="AV134" s="79" t="str">
        <f>_xlfn.IFNA(VLOOKUP(AM134,Kopā!$A$4:$Q$203,12,),"")</f>
        <v/>
      </c>
      <c r="AW134" s="80" t="str">
        <f>_xlfn.IFNA(VLOOKUP(AM134,Kopā!$A$4:$Q$203,13,),"")</f>
        <v/>
      </c>
      <c r="AX134" s="79" t="str">
        <f>_xlfn.IFNA(VLOOKUP(AM134,Kopā!$A$4:$Q$203,14,),"")</f>
        <v/>
      </c>
      <c r="AY134" s="80" t="str">
        <f>_xlfn.IFNA(VLOOKUP(AM134,Kopā!$A$4:$Q$203,15,),"")</f>
        <v/>
      </c>
      <c r="AZ134" s="26"/>
      <c r="BA134" s="26"/>
      <c r="BB134" s="26"/>
      <c r="BC134" s="26"/>
      <c r="BD134" s="26"/>
      <c r="BE134" s="26" t="e">
        <f>_xlfn.RANK.EQ(BB134,$BB$4:$BB$93,)+COUNTIF($BB$4:BB134,BB134)-1</f>
        <v>#N/A</v>
      </c>
    </row>
    <row r="135" spans="1:57" x14ac:dyDescent="0.25">
      <c r="A135" s="4"/>
      <c r="B135" s="4"/>
      <c r="C135" s="4"/>
      <c r="D135" s="4"/>
      <c r="E135" s="37"/>
      <c r="F135" s="37"/>
      <c r="G135" s="37"/>
      <c r="H135" s="37"/>
      <c r="I135" s="37"/>
      <c r="J135" s="37"/>
      <c r="K135" s="37"/>
      <c r="L135" s="37"/>
      <c r="M135" s="4"/>
      <c r="N135" s="4"/>
      <c r="O135" s="36"/>
      <c r="P135" s="4"/>
      <c r="Q135" s="4"/>
      <c r="AD135" s="26">
        <v>134</v>
      </c>
      <c r="AE135" s="26"/>
      <c r="AF135" s="26" t="str">
        <f>IF(Kopā!F135=$R$3,Kopā!A135,"")</f>
        <v/>
      </c>
      <c r="AG135" s="26" t="str">
        <f>_xlfn.IFNA(VLOOKUP(AF135,Kopā!$A$4:$G$203,7,),"")</f>
        <v/>
      </c>
      <c r="AH135" s="26" t="str">
        <f t="shared" si="45"/>
        <v/>
      </c>
      <c r="AI135" s="26" t="e" cm="1">
        <f t="array" ref="AI135">IFERROR(SMALL(IF((COUNTIF($AI$3:AI134, $AH$4:$AH$203)=0)*ISNUMBER($AH$4:$AH$203), $AH$4:$AH$203, "A"), 1),INDEX($AH$4:$AH$203, MATCH(SMALL(IF(ISTEXT($AH$4:$AH$203)*(COUNTIF(AI$3:$AI134,$AH$4:$AH$203)=0), COUNTIF($AH$4:$AH$203, "&lt;"&amp;$AH$4:$AH$203), ""),1),IF(ISTEXT($AH$4:$AH$203), COUNTIF($AH$4:$AH$203, "&lt;"&amp;$AH$4:$AH$203), ""), 0)))</f>
        <v>#NUM!</v>
      </c>
      <c r="AJ135" s="26"/>
      <c r="AK135" s="26"/>
      <c r="AL135" s="26" t="e">
        <f>#REF!</f>
        <v>#REF!</v>
      </c>
      <c r="AM135" s="26"/>
      <c r="AN135" s="26"/>
      <c r="AO135" s="26"/>
      <c r="AP135" s="26"/>
      <c r="AQ135" s="26"/>
      <c r="AR135" s="79" t="str">
        <f>_xlfn.IFNA(VLOOKUP(AM135,Kopā!$A$4:$Q$203,8,),"")</f>
        <v/>
      </c>
      <c r="AS135" s="80" t="str">
        <f>_xlfn.IFNA(VLOOKUP(AM135,Kopā!$A$4:$Q$203,9,),"")</f>
        <v/>
      </c>
      <c r="AT135" s="79" t="str">
        <f>_xlfn.IFNA(VLOOKUP(AM135,Kopā!$A$4:$Q$203,10,),"")</f>
        <v/>
      </c>
      <c r="AU135" s="80" t="str">
        <f>_xlfn.IFNA(VLOOKUP(AM135,Kopā!$A$4:$Q$203,11,),"")</f>
        <v/>
      </c>
      <c r="AV135" s="79" t="str">
        <f>_xlfn.IFNA(VLOOKUP(AM135,Kopā!$A$4:$Q$203,12,),"")</f>
        <v/>
      </c>
      <c r="AW135" s="80" t="str">
        <f>_xlfn.IFNA(VLOOKUP(AM135,Kopā!$A$4:$Q$203,13,),"")</f>
        <v/>
      </c>
      <c r="AX135" s="79" t="str">
        <f>_xlfn.IFNA(VLOOKUP(AM135,Kopā!$A$4:$Q$203,14,),"")</f>
        <v/>
      </c>
      <c r="AY135" s="80" t="str">
        <f>_xlfn.IFNA(VLOOKUP(AM135,Kopā!$A$4:$Q$203,15,),"")</f>
        <v/>
      </c>
      <c r="AZ135" s="26"/>
      <c r="BA135" s="26"/>
      <c r="BB135" s="26"/>
      <c r="BC135" s="26"/>
      <c r="BD135" s="26"/>
      <c r="BE135" s="26" t="e">
        <f>_xlfn.RANK.EQ(BB135,$BB$4:$BB$93,)+COUNTIF($BB$4:BB135,BB135)-1</f>
        <v>#N/A</v>
      </c>
    </row>
    <row r="136" spans="1:57" x14ac:dyDescent="0.25">
      <c r="A136" s="4"/>
      <c r="B136" s="4"/>
      <c r="C136" s="4"/>
      <c r="D136" s="4"/>
      <c r="E136" s="37"/>
      <c r="F136" s="37"/>
      <c r="G136" s="37"/>
      <c r="H136" s="37"/>
      <c r="I136" s="37"/>
      <c r="J136" s="37"/>
      <c r="K136" s="37"/>
      <c r="L136" s="37"/>
      <c r="M136" s="4"/>
      <c r="N136" s="4"/>
      <c r="O136" s="36"/>
      <c r="P136" s="4"/>
      <c r="Q136" s="4"/>
      <c r="AD136" s="26">
        <v>135</v>
      </c>
      <c r="AE136" s="26"/>
      <c r="AF136" s="26" t="str">
        <f>IF(Kopā!F136=$R$3,Kopā!A136,"")</f>
        <v/>
      </c>
      <c r="AG136" s="26" t="str">
        <f>_xlfn.IFNA(VLOOKUP(AF136,Kopā!$A$4:$G$203,7,),"")</f>
        <v/>
      </c>
      <c r="AH136" s="26" t="str">
        <f t="shared" si="45"/>
        <v/>
      </c>
      <c r="AI136" s="26" t="e" cm="1">
        <f t="array" ref="AI136">IFERROR(SMALL(IF((COUNTIF($AI$3:AI135, $AH$4:$AH$203)=0)*ISNUMBER($AH$4:$AH$203), $AH$4:$AH$203, "A"), 1),INDEX($AH$4:$AH$203, MATCH(SMALL(IF(ISTEXT($AH$4:$AH$203)*(COUNTIF(AI$3:$AI135,$AH$4:$AH$203)=0), COUNTIF($AH$4:$AH$203, "&lt;"&amp;$AH$4:$AH$203), ""),1),IF(ISTEXT($AH$4:$AH$203), COUNTIF($AH$4:$AH$203, "&lt;"&amp;$AH$4:$AH$203), ""), 0)))</f>
        <v>#NUM!</v>
      </c>
      <c r="AJ136" s="26"/>
      <c r="AK136" s="26"/>
      <c r="AL136" s="26" t="e">
        <f>#REF!</f>
        <v>#REF!</v>
      </c>
      <c r="AM136" s="26"/>
      <c r="AN136" s="26"/>
      <c r="AO136" s="26"/>
      <c r="AP136" s="26"/>
      <c r="AQ136" s="26"/>
      <c r="AR136" s="79" t="str">
        <f>_xlfn.IFNA(VLOOKUP(AM136,Kopā!$A$4:$Q$203,8,),"")</f>
        <v/>
      </c>
      <c r="AS136" s="80" t="str">
        <f>_xlfn.IFNA(VLOOKUP(AM136,Kopā!$A$4:$Q$203,9,),"")</f>
        <v/>
      </c>
      <c r="AT136" s="79" t="str">
        <f>_xlfn.IFNA(VLOOKUP(AM136,Kopā!$A$4:$Q$203,10,),"")</f>
        <v/>
      </c>
      <c r="AU136" s="80" t="str">
        <f>_xlfn.IFNA(VLOOKUP(AM136,Kopā!$A$4:$Q$203,11,),"")</f>
        <v/>
      </c>
      <c r="AV136" s="79" t="str">
        <f>_xlfn.IFNA(VLOOKUP(AM136,Kopā!$A$4:$Q$203,12,),"")</f>
        <v/>
      </c>
      <c r="AW136" s="80" t="str">
        <f>_xlfn.IFNA(VLOOKUP(AM136,Kopā!$A$4:$Q$203,13,),"")</f>
        <v/>
      </c>
      <c r="AX136" s="79" t="str">
        <f>_xlfn.IFNA(VLOOKUP(AM136,Kopā!$A$4:$Q$203,14,),"")</f>
        <v/>
      </c>
      <c r="AY136" s="80" t="str">
        <f>_xlfn.IFNA(VLOOKUP(AM136,Kopā!$A$4:$Q$203,15,),"")</f>
        <v/>
      </c>
      <c r="AZ136" s="26"/>
      <c r="BA136" s="26"/>
      <c r="BB136" s="26"/>
      <c r="BC136" s="26"/>
      <c r="BD136" s="26"/>
      <c r="BE136" s="26" t="e">
        <f>_xlfn.RANK.EQ(BB136,$BB$4:$BB$93,)+COUNTIF($BB$4:BB136,BB136)-1</f>
        <v>#N/A</v>
      </c>
    </row>
    <row r="137" spans="1:57" x14ac:dyDescent="0.25">
      <c r="A137" s="4"/>
      <c r="B137" s="4"/>
      <c r="C137" s="4"/>
      <c r="D137" s="4"/>
      <c r="E137" s="37"/>
      <c r="F137" s="37"/>
      <c r="G137" s="37"/>
      <c r="H137" s="37"/>
      <c r="I137" s="37"/>
      <c r="J137" s="37"/>
      <c r="K137" s="37"/>
      <c r="L137" s="37"/>
      <c r="M137" s="4"/>
      <c r="N137" s="4"/>
      <c r="O137" s="36"/>
      <c r="P137" s="4"/>
      <c r="Q137" s="4"/>
      <c r="AD137" s="26">
        <v>136</v>
      </c>
      <c r="AE137" s="26"/>
      <c r="AF137" s="26" t="str">
        <f>IF(Kopā!F137=$R$3,Kopā!A137,"")</f>
        <v/>
      </c>
      <c r="AG137" s="26" t="str">
        <f>_xlfn.IFNA(VLOOKUP(AF137,Kopā!$A$4:$G$203,7,),"")</f>
        <v/>
      </c>
      <c r="AH137" s="26" t="str">
        <f t="shared" si="45"/>
        <v/>
      </c>
      <c r="AI137" s="26" t="e" cm="1">
        <f t="array" ref="AI137">IFERROR(SMALL(IF((COUNTIF($AI$3:AI136, $AH$4:$AH$203)=0)*ISNUMBER($AH$4:$AH$203), $AH$4:$AH$203, "A"), 1),INDEX($AH$4:$AH$203, MATCH(SMALL(IF(ISTEXT($AH$4:$AH$203)*(COUNTIF(AI$3:$AI136,$AH$4:$AH$203)=0), COUNTIF($AH$4:$AH$203, "&lt;"&amp;$AH$4:$AH$203), ""),1),IF(ISTEXT($AH$4:$AH$203), COUNTIF($AH$4:$AH$203, "&lt;"&amp;$AH$4:$AH$203), ""), 0)))</f>
        <v>#NUM!</v>
      </c>
      <c r="AJ137" s="26"/>
      <c r="AK137" s="26"/>
      <c r="AL137" s="26" t="e">
        <f>#REF!</f>
        <v>#REF!</v>
      </c>
      <c r="AM137" s="26"/>
      <c r="AN137" s="26"/>
      <c r="AO137" s="26"/>
      <c r="AP137" s="26"/>
      <c r="AQ137" s="26"/>
      <c r="AR137" s="79" t="str">
        <f>_xlfn.IFNA(VLOOKUP(AM137,Kopā!$A$4:$Q$203,8,),"")</f>
        <v/>
      </c>
      <c r="AS137" s="80" t="str">
        <f>_xlfn.IFNA(VLOOKUP(AM137,Kopā!$A$4:$Q$203,9,),"")</f>
        <v/>
      </c>
      <c r="AT137" s="79" t="str">
        <f>_xlfn.IFNA(VLOOKUP(AM137,Kopā!$A$4:$Q$203,10,),"")</f>
        <v/>
      </c>
      <c r="AU137" s="80" t="str">
        <f>_xlfn.IFNA(VLOOKUP(AM137,Kopā!$A$4:$Q$203,11,),"")</f>
        <v/>
      </c>
      <c r="AV137" s="79" t="str">
        <f>_xlfn.IFNA(VLOOKUP(AM137,Kopā!$A$4:$Q$203,12,),"")</f>
        <v/>
      </c>
      <c r="AW137" s="80" t="str">
        <f>_xlfn.IFNA(VLOOKUP(AM137,Kopā!$A$4:$Q$203,13,),"")</f>
        <v/>
      </c>
      <c r="AX137" s="79" t="str">
        <f>_xlfn.IFNA(VLOOKUP(AM137,Kopā!$A$4:$Q$203,14,),"")</f>
        <v/>
      </c>
      <c r="AY137" s="80" t="str">
        <f>_xlfn.IFNA(VLOOKUP(AM137,Kopā!$A$4:$Q$203,15,),"")</f>
        <v/>
      </c>
      <c r="AZ137" s="26"/>
      <c r="BA137" s="26"/>
      <c r="BB137" s="26"/>
      <c r="BC137" s="26"/>
      <c r="BD137" s="26"/>
      <c r="BE137" s="26" t="e">
        <f>_xlfn.RANK.EQ(BB137,$BB$4:$BB$93,)+COUNTIF($BB$4:BB137,BB137)-1</f>
        <v>#N/A</v>
      </c>
    </row>
    <row r="138" spans="1:57" x14ac:dyDescent="0.25">
      <c r="A138" s="4"/>
      <c r="B138" s="4"/>
      <c r="C138" s="4"/>
      <c r="D138" s="4"/>
      <c r="E138" s="37"/>
      <c r="F138" s="37"/>
      <c r="G138" s="37"/>
      <c r="H138" s="37"/>
      <c r="I138" s="37"/>
      <c r="J138" s="37"/>
      <c r="K138" s="37"/>
      <c r="L138" s="37"/>
      <c r="M138" s="4"/>
      <c r="N138" s="4"/>
      <c r="O138" s="36"/>
      <c r="P138" s="4"/>
      <c r="Q138" s="4"/>
      <c r="AD138" s="26">
        <v>137</v>
      </c>
      <c r="AE138" s="26"/>
      <c r="AF138" s="26" t="str">
        <f>IF(Kopā!F138=$R$3,Kopā!A138,"")</f>
        <v/>
      </c>
      <c r="AG138" s="26" t="str">
        <f>_xlfn.IFNA(VLOOKUP(AF138,Kopā!$A$4:$G$203,7,),"")</f>
        <v/>
      </c>
      <c r="AH138" s="26" t="str">
        <f t="shared" si="45"/>
        <v/>
      </c>
      <c r="AI138" s="26" t="e" cm="1">
        <f t="array" ref="AI138">IFERROR(SMALL(IF((COUNTIF($AI$3:AI137, $AH$4:$AH$203)=0)*ISNUMBER($AH$4:$AH$203), $AH$4:$AH$203, "A"), 1),INDEX($AH$4:$AH$203, MATCH(SMALL(IF(ISTEXT($AH$4:$AH$203)*(COUNTIF(AI$3:$AI137,$AH$4:$AH$203)=0), COUNTIF($AH$4:$AH$203, "&lt;"&amp;$AH$4:$AH$203), ""),1),IF(ISTEXT($AH$4:$AH$203), COUNTIF($AH$4:$AH$203, "&lt;"&amp;$AH$4:$AH$203), ""), 0)))</f>
        <v>#NUM!</v>
      </c>
      <c r="AJ138" s="26"/>
      <c r="AK138" s="26"/>
      <c r="AL138" s="26" t="e">
        <f>#REF!</f>
        <v>#REF!</v>
      </c>
      <c r="AM138" s="26"/>
      <c r="AN138" s="26"/>
      <c r="AO138" s="26"/>
      <c r="AP138" s="26"/>
      <c r="AQ138" s="26"/>
      <c r="AR138" s="79" t="str">
        <f>_xlfn.IFNA(VLOOKUP(AM138,Kopā!$A$4:$Q$203,8,),"")</f>
        <v/>
      </c>
      <c r="AS138" s="80" t="str">
        <f>_xlfn.IFNA(VLOOKUP(AM138,Kopā!$A$4:$Q$203,9,),"")</f>
        <v/>
      </c>
      <c r="AT138" s="79" t="str">
        <f>_xlfn.IFNA(VLOOKUP(AM138,Kopā!$A$4:$Q$203,10,),"")</f>
        <v/>
      </c>
      <c r="AU138" s="80" t="str">
        <f>_xlfn.IFNA(VLOOKUP(AM138,Kopā!$A$4:$Q$203,11,),"")</f>
        <v/>
      </c>
      <c r="AV138" s="79" t="str">
        <f>_xlfn.IFNA(VLOOKUP(AM138,Kopā!$A$4:$Q$203,12,),"")</f>
        <v/>
      </c>
      <c r="AW138" s="80" t="str">
        <f>_xlfn.IFNA(VLOOKUP(AM138,Kopā!$A$4:$Q$203,13,),"")</f>
        <v/>
      </c>
      <c r="AX138" s="79" t="str">
        <f>_xlfn.IFNA(VLOOKUP(AM138,Kopā!$A$4:$Q$203,14,),"")</f>
        <v/>
      </c>
      <c r="AY138" s="80" t="str">
        <f>_xlfn.IFNA(VLOOKUP(AM138,Kopā!$A$4:$Q$203,15,),"")</f>
        <v/>
      </c>
      <c r="AZ138" s="26"/>
      <c r="BA138" s="26"/>
      <c r="BB138" s="26"/>
      <c r="BC138" s="26"/>
      <c r="BD138" s="26"/>
      <c r="BE138" s="26" t="e">
        <f>_xlfn.RANK.EQ(BB138,$BB$4:$BB$93,)+COUNTIF($BB$4:BB138,BB138)-1</f>
        <v>#N/A</v>
      </c>
    </row>
    <row r="139" spans="1:57" x14ac:dyDescent="0.25">
      <c r="A139" s="4"/>
      <c r="B139" s="4"/>
      <c r="C139" s="4"/>
      <c r="D139" s="4"/>
      <c r="E139" s="37"/>
      <c r="F139" s="37"/>
      <c r="G139" s="37"/>
      <c r="H139" s="37"/>
      <c r="I139" s="37"/>
      <c r="J139" s="37"/>
      <c r="K139" s="37"/>
      <c r="L139" s="37"/>
      <c r="M139" s="4"/>
      <c r="N139" s="4"/>
      <c r="O139" s="36"/>
      <c r="P139" s="4"/>
      <c r="Q139" s="4"/>
      <c r="AD139" s="26">
        <v>138</v>
      </c>
      <c r="AE139" s="26"/>
      <c r="AF139" s="26" t="str">
        <f>IF(Kopā!F139=$R$3,Kopā!A139,"")</f>
        <v/>
      </c>
      <c r="AG139" s="26" t="str">
        <f>_xlfn.IFNA(VLOOKUP(AF139,Kopā!$A$4:$G$203,7,),"")</f>
        <v/>
      </c>
      <c r="AH139" s="26" t="str">
        <f t="shared" si="45"/>
        <v/>
      </c>
      <c r="AI139" s="26" t="e" cm="1">
        <f t="array" ref="AI139">IFERROR(SMALL(IF((COUNTIF($AI$3:AI138, $AH$4:$AH$203)=0)*ISNUMBER($AH$4:$AH$203), $AH$4:$AH$203, "A"), 1),INDEX($AH$4:$AH$203, MATCH(SMALL(IF(ISTEXT($AH$4:$AH$203)*(COUNTIF(AI$3:$AI138,$AH$4:$AH$203)=0), COUNTIF($AH$4:$AH$203, "&lt;"&amp;$AH$4:$AH$203), ""),1),IF(ISTEXT($AH$4:$AH$203), COUNTIF($AH$4:$AH$203, "&lt;"&amp;$AH$4:$AH$203), ""), 0)))</f>
        <v>#NUM!</v>
      </c>
      <c r="AJ139" s="26"/>
      <c r="AK139" s="26"/>
      <c r="AL139" s="26" t="e">
        <f>#REF!</f>
        <v>#REF!</v>
      </c>
      <c r="AM139" s="26"/>
      <c r="AN139" s="26"/>
      <c r="AO139" s="26"/>
      <c r="AP139" s="26"/>
      <c r="AQ139" s="26"/>
      <c r="AR139" s="79" t="str">
        <f>_xlfn.IFNA(VLOOKUP(AM139,Kopā!$A$4:$Q$203,8,),"")</f>
        <v/>
      </c>
      <c r="AS139" s="80" t="str">
        <f>_xlfn.IFNA(VLOOKUP(AM139,Kopā!$A$4:$Q$203,9,),"")</f>
        <v/>
      </c>
      <c r="AT139" s="79" t="str">
        <f>_xlfn.IFNA(VLOOKUP(AM139,Kopā!$A$4:$Q$203,10,),"")</f>
        <v/>
      </c>
      <c r="AU139" s="80" t="str">
        <f>_xlfn.IFNA(VLOOKUP(AM139,Kopā!$A$4:$Q$203,11,),"")</f>
        <v/>
      </c>
      <c r="AV139" s="79" t="str">
        <f>_xlfn.IFNA(VLOOKUP(AM139,Kopā!$A$4:$Q$203,12,),"")</f>
        <v/>
      </c>
      <c r="AW139" s="80" t="str">
        <f>_xlfn.IFNA(VLOOKUP(AM139,Kopā!$A$4:$Q$203,13,),"")</f>
        <v/>
      </c>
      <c r="AX139" s="79" t="str">
        <f>_xlfn.IFNA(VLOOKUP(AM139,Kopā!$A$4:$Q$203,14,),"")</f>
        <v/>
      </c>
      <c r="AY139" s="80" t="str">
        <f>_xlfn.IFNA(VLOOKUP(AM139,Kopā!$A$4:$Q$203,15,),"")</f>
        <v/>
      </c>
      <c r="AZ139" s="26"/>
      <c r="BA139" s="26"/>
      <c r="BB139" s="26"/>
      <c r="BC139" s="26"/>
      <c r="BD139" s="26"/>
      <c r="BE139" s="26" t="e">
        <f>_xlfn.RANK.EQ(BB139,$BB$4:$BB$93,)+COUNTIF($BB$4:BB139,BB139)-1</f>
        <v>#N/A</v>
      </c>
    </row>
    <row r="140" spans="1:57" x14ac:dyDescent="0.25">
      <c r="A140" s="4"/>
      <c r="B140" s="4"/>
      <c r="C140" s="4"/>
      <c r="D140" s="4"/>
      <c r="E140" s="37"/>
      <c r="F140" s="37"/>
      <c r="G140" s="37"/>
      <c r="H140" s="37"/>
      <c r="I140" s="37"/>
      <c r="J140" s="37"/>
      <c r="K140" s="37"/>
      <c r="L140" s="37"/>
      <c r="M140" s="4"/>
      <c r="N140" s="4"/>
      <c r="O140" s="36"/>
      <c r="P140" s="4"/>
      <c r="Q140" s="4"/>
      <c r="AD140" s="26">
        <v>139</v>
      </c>
      <c r="AE140" s="26"/>
      <c r="AF140" s="26" t="str">
        <f>IF(Kopā!F140=$R$3,Kopā!A140,"")</f>
        <v/>
      </c>
      <c r="AG140" s="26" t="str">
        <f>_xlfn.IFNA(VLOOKUP(AF140,Kopā!$A$4:$G$203,7,),"")</f>
        <v/>
      </c>
      <c r="AH140" s="26" t="str">
        <f t="shared" si="45"/>
        <v/>
      </c>
      <c r="AI140" s="26" t="e" cm="1">
        <f t="array" ref="AI140">IFERROR(SMALL(IF((COUNTIF($AI$3:AI139, $AH$4:$AH$203)=0)*ISNUMBER($AH$4:$AH$203), $AH$4:$AH$203, "A"), 1),INDEX($AH$4:$AH$203, MATCH(SMALL(IF(ISTEXT($AH$4:$AH$203)*(COUNTIF(AI$3:$AI139,$AH$4:$AH$203)=0), COUNTIF($AH$4:$AH$203, "&lt;"&amp;$AH$4:$AH$203), ""),1),IF(ISTEXT($AH$4:$AH$203), COUNTIF($AH$4:$AH$203, "&lt;"&amp;$AH$4:$AH$203), ""), 0)))</f>
        <v>#NUM!</v>
      </c>
      <c r="AJ140" s="26"/>
      <c r="AK140" s="26"/>
      <c r="AL140" s="26" t="e">
        <f>#REF!</f>
        <v>#REF!</v>
      </c>
      <c r="AM140" s="26"/>
      <c r="AN140" s="26"/>
      <c r="AO140" s="26"/>
      <c r="AP140" s="26"/>
      <c r="AQ140" s="26"/>
      <c r="AR140" s="79" t="str">
        <f>_xlfn.IFNA(VLOOKUP(AM140,Kopā!$A$4:$Q$203,8,),"")</f>
        <v/>
      </c>
      <c r="AS140" s="80" t="str">
        <f>_xlfn.IFNA(VLOOKUP(AM140,Kopā!$A$4:$Q$203,9,),"")</f>
        <v/>
      </c>
      <c r="AT140" s="79" t="str">
        <f>_xlfn.IFNA(VLOOKUP(AM140,Kopā!$A$4:$Q$203,10,),"")</f>
        <v/>
      </c>
      <c r="AU140" s="80" t="str">
        <f>_xlfn.IFNA(VLOOKUP(AM140,Kopā!$A$4:$Q$203,11,),"")</f>
        <v/>
      </c>
      <c r="AV140" s="79" t="str">
        <f>_xlfn.IFNA(VLOOKUP(AM140,Kopā!$A$4:$Q$203,12,),"")</f>
        <v/>
      </c>
      <c r="AW140" s="80" t="str">
        <f>_xlfn.IFNA(VLOOKUP(AM140,Kopā!$A$4:$Q$203,13,),"")</f>
        <v/>
      </c>
      <c r="AX140" s="79" t="str">
        <f>_xlfn.IFNA(VLOOKUP(AM140,Kopā!$A$4:$Q$203,14,),"")</f>
        <v/>
      </c>
      <c r="AY140" s="80" t="str">
        <f>_xlfn.IFNA(VLOOKUP(AM140,Kopā!$A$4:$Q$203,15,),"")</f>
        <v/>
      </c>
      <c r="AZ140" s="26"/>
      <c r="BA140" s="26"/>
      <c r="BB140" s="26"/>
      <c r="BC140" s="26"/>
      <c r="BD140" s="26"/>
      <c r="BE140" s="26" t="e">
        <f>_xlfn.RANK.EQ(BB140,$BB$4:$BB$93,)+COUNTIF($BB$4:BB140,BB140)-1</f>
        <v>#N/A</v>
      </c>
    </row>
    <row r="141" spans="1:57" x14ac:dyDescent="0.25">
      <c r="A141" s="4"/>
      <c r="B141" s="4"/>
      <c r="C141" s="4"/>
      <c r="D141" s="4"/>
      <c r="E141" s="37"/>
      <c r="F141" s="37"/>
      <c r="G141" s="37"/>
      <c r="H141" s="37"/>
      <c r="I141" s="37"/>
      <c r="J141" s="37"/>
      <c r="K141" s="37"/>
      <c r="L141" s="37"/>
      <c r="M141" s="4"/>
      <c r="N141" s="4"/>
      <c r="O141" s="36"/>
      <c r="P141" s="4"/>
      <c r="Q141" s="4"/>
      <c r="AD141" s="26">
        <v>140</v>
      </c>
      <c r="AE141" s="26"/>
      <c r="AF141" s="26" t="str">
        <f>IF(Kopā!F141=$R$3,Kopā!A141,"")</f>
        <v/>
      </c>
      <c r="AG141" s="26" t="str">
        <f>_xlfn.IFNA(VLOOKUP(AF141,Kopā!$A$4:$G$203,7,),"")</f>
        <v/>
      </c>
      <c r="AH141" s="26" t="str">
        <f t="shared" si="45"/>
        <v/>
      </c>
      <c r="AI141" s="26" t="e" cm="1">
        <f t="array" ref="AI141">IFERROR(SMALL(IF((COUNTIF($AI$3:AI140, $AH$4:$AH$203)=0)*ISNUMBER($AH$4:$AH$203), $AH$4:$AH$203, "A"), 1),INDEX($AH$4:$AH$203, MATCH(SMALL(IF(ISTEXT($AH$4:$AH$203)*(COUNTIF(AI$3:$AI140,$AH$4:$AH$203)=0), COUNTIF($AH$4:$AH$203, "&lt;"&amp;$AH$4:$AH$203), ""),1),IF(ISTEXT($AH$4:$AH$203), COUNTIF($AH$4:$AH$203, "&lt;"&amp;$AH$4:$AH$203), ""), 0)))</f>
        <v>#NUM!</v>
      </c>
      <c r="AJ141" s="26"/>
      <c r="AK141" s="26"/>
      <c r="AL141" s="26" t="e">
        <f>#REF!</f>
        <v>#REF!</v>
      </c>
      <c r="AM141" s="26"/>
      <c r="AN141" s="26"/>
      <c r="AO141" s="26"/>
      <c r="AP141" s="26"/>
      <c r="AQ141" s="26"/>
      <c r="AR141" s="79" t="str">
        <f>_xlfn.IFNA(VLOOKUP(AM141,Kopā!$A$4:$Q$203,8,),"")</f>
        <v/>
      </c>
      <c r="AS141" s="80" t="str">
        <f>_xlfn.IFNA(VLOOKUP(AM141,Kopā!$A$4:$Q$203,9,),"")</f>
        <v/>
      </c>
      <c r="AT141" s="79" t="str">
        <f>_xlfn.IFNA(VLOOKUP(AM141,Kopā!$A$4:$Q$203,10,),"")</f>
        <v/>
      </c>
      <c r="AU141" s="80" t="str">
        <f>_xlfn.IFNA(VLOOKUP(AM141,Kopā!$A$4:$Q$203,11,),"")</f>
        <v/>
      </c>
      <c r="AV141" s="79" t="str">
        <f>_xlfn.IFNA(VLOOKUP(AM141,Kopā!$A$4:$Q$203,12,),"")</f>
        <v/>
      </c>
      <c r="AW141" s="80" t="str">
        <f>_xlfn.IFNA(VLOOKUP(AM141,Kopā!$A$4:$Q$203,13,),"")</f>
        <v/>
      </c>
      <c r="AX141" s="79" t="str">
        <f>_xlfn.IFNA(VLOOKUP(AM141,Kopā!$A$4:$Q$203,14,),"")</f>
        <v/>
      </c>
      <c r="AY141" s="80" t="str">
        <f>_xlfn.IFNA(VLOOKUP(AM141,Kopā!$A$4:$Q$203,15,),"")</f>
        <v/>
      </c>
      <c r="AZ141" s="26"/>
      <c r="BA141" s="26"/>
      <c r="BB141" s="26"/>
      <c r="BC141" s="26"/>
      <c r="BD141" s="26"/>
      <c r="BE141" s="26" t="e">
        <f>_xlfn.RANK.EQ(BB141,$BB$4:$BB$93,)+COUNTIF($BB$4:BB141,BB141)-1</f>
        <v>#N/A</v>
      </c>
    </row>
    <row r="142" spans="1:57" x14ac:dyDescent="0.25">
      <c r="A142" s="4"/>
      <c r="B142" s="4"/>
      <c r="C142" s="4"/>
      <c r="D142" s="4"/>
      <c r="E142" s="37"/>
      <c r="F142" s="37"/>
      <c r="G142" s="37"/>
      <c r="H142" s="37"/>
      <c r="I142" s="37"/>
      <c r="J142" s="37"/>
      <c r="K142" s="37"/>
      <c r="L142" s="37"/>
      <c r="M142" s="4"/>
      <c r="N142" s="4"/>
      <c r="O142" s="36"/>
      <c r="P142" s="4"/>
      <c r="Q142" s="4"/>
      <c r="AD142" s="26">
        <v>141</v>
      </c>
      <c r="AE142" s="26"/>
      <c r="AF142" s="26" t="str">
        <f>IF(Kopā!F142=$R$3,Kopā!A142,"")</f>
        <v/>
      </c>
      <c r="AG142" s="26" t="str">
        <f>_xlfn.IFNA(VLOOKUP(AF142,Kopā!$A$4:$G$203,7,),"")</f>
        <v/>
      </c>
      <c r="AH142" s="26" t="str">
        <f t="shared" si="45"/>
        <v/>
      </c>
      <c r="AI142" s="26" t="e" cm="1">
        <f t="array" ref="AI142">IFERROR(SMALL(IF((COUNTIF($AI$3:AI141, $AH$4:$AH$203)=0)*ISNUMBER($AH$4:$AH$203), $AH$4:$AH$203, "A"), 1),INDEX($AH$4:$AH$203, MATCH(SMALL(IF(ISTEXT($AH$4:$AH$203)*(COUNTIF(AI$3:$AI141,$AH$4:$AH$203)=0), COUNTIF($AH$4:$AH$203, "&lt;"&amp;$AH$4:$AH$203), ""),1),IF(ISTEXT($AH$4:$AH$203), COUNTIF($AH$4:$AH$203, "&lt;"&amp;$AH$4:$AH$203), ""), 0)))</f>
        <v>#NUM!</v>
      </c>
      <c r="AJ142" s="26"/>
      <c r="AK142" s="26"/>
      <c r="AL142" s="26" t="e">
        <f>#REF!</f>
        <v>#REF!</v>
      </c>
      <c r="AM142" s="26"/>
      <c r="AN142" s="26"/>
      <c r="AO142" s="26"/>
      <c r="AP142" s="26"/>
      <c r="AQ142" s="26"/>
      <c r="AR142" s="79" t="str">
        <f>_xlfn.IFNA(VLOOKUP(AM142,Kopā!$A$4:$Q$203,8,),"")</f>
        <v/>
      </c>
      <c r="AS142" s="80" t="str">
        <f>_xlfn.IFNA(VLOOKUP(AM142,Kopā!$A$4:$Q$203,9,),"")</f>
        <v/>
      </c>
      <c r="AT142" s="79" t="str">
        <f>_xlfn.IFNA(VLOOKUP(AM142,Kopā!$A$4:$Q$203,10,),"")</f>
        <v/>
      </c>
      <c r="AU142" s="80" t="str">
        <f>_xlfn.IFNA(VLOOKUP(AM142,Kopā!$A$4:$Q$203,11,),"")</f>
        <v/>
      </c>
      <c r="AV142" s="79" t="str">
        <f>_xlfn.IFNA(VLOOKUP(AM142,Kopā!$A$4:$Q$203,12,),"")</f>
        <v/>
      </c>
      <c r="AW142" s="80" t="str">
        <f>_xlfn.IFNA(VLOOKUP(AM142,Kopā!$A$4:$Q$203,13,),"")</f>
        <v/>
      </c>
      <c r="AX142" s="79" t="str">
        <f>_xlfn.IFNA(VLOOKUP(AM142,Kopā!$A$4:$Q$203,14,),"")</f>
        <v/>
      </c>
      <c r="AY142" s="80" t="str">
        <f>_xlfn.IFNA(VLOOKUP(AM142,Kopā!$A$4:$Q$203,15,),"")</f>
        <v/>
      </c>
      <c r="AZ142" s="26"/>
      <c r="BA142" s="26"/>
      <c r="BB142" s="26"/>
      <c r="BC142" s="26"/>
      <c r="BD142" s="26"/>
      <c r="BE142" s="26" t="e">
        <f>_xlfn.RANK.EQ(BB142,$BB$4:$BB$93,)+COUNTIF($BB$4:BB142,BB142)-1</f>
        <v>#N/A</v>
      </c>
    </row>
    <row r="143" spans="1:57" x14ac:dyDescent="0.25">
      <c r="A143" s="4"/>
      <c r="B143" s="4"/>
      <c r="C143" s="4"/>
      <c r="D143" s="4"/>
      <c r="E143" s="37"/>
      <c r="F143" s="37"/>
      <c r="G143" s="37"/>
      <c r="H143" s="37"/>
      <c r="I143" s="37"/>
      <c r="J143" s="37"/>
      <c r="K143" s="37"/>
      <c r="L143" s="37"/>
      <c r="M143" s="4"/>
      <c r="N143" s="4"/>
      <c r="O143" s="36"/>
      <c r="P143" s="4"/>
      <c r="Q143" s="4"/>
      <c r="AD143" s="26">
        <v>142</v>
      </c>
      <c r="AE143" s="26"/>
      <c r="AF143" s="26" t="str">
        <f>IF(Kopā!F143=$R$3,Kopā!A143,"")</f>
        <v/>
      </c>
      <c r="AG143" s="26" t="str">
        <f>_xlfn.IFNA(VLOOKUP(AF143,Kopā!$A$4:$G$203,7,),"")</f>
        <v/>
      </c>
      <c r="AH143" s="26" t="str">
        <f t="shared" si="45"/>
        <v/>
      </c>
      <c r="AI143" s="26" t="e" cm="1">
        <f t="array" ref="AI143">IFERROR(SMALL(IF((COUNTIF($AI$3:AI142, $AH$4:$AH$203)=0)*ISNUMBER($AH$4:$AH$203), $AH$4:$AH$203, "A"), 1),INDEX($AH$4:$AH$203, MATCH(SMALL(IF(ISTEXT($AH$4:$AH$203)*(COUNTIF(AI$3:$AI142,$AH$4:$AH$203)=0), COUNTIF($AH$4:$AH$203, "&lt;"&amp;$AH$4:$AH$203), ""),1),IF(ISTEXT($AH$4:$AH$203), COUNTIF($AH$4:$AH$203, "&lt;"&amp;$AH$4:$AH$203), ""), 0)))</f>
        <v>#NUM!</v>
      </c>
      <c r="AJ143" s="26"/>
      <c r="AK143" s="26"/>
      <c r="AL143" s="26" t="e">
        <f>#REF!</f>
        <v>#REF!</v>
      </c>
      <c r="AM143" s="26"/>
      <c r="AN143" s="26"/>
      <c r="AO143" s="26"/>
      <c r="AP143" s="26"/>
      <c r="AQ143" s="26"/>
      <c r="AR143" s="79" t="str">
        <f>_xlfn.IFNA(VLOOKUP(AM143,Kopā!$A$4:$Q$203,8,),"")</f>
        <v/>
      </c>
      <c r="AS143" s="80" t="str">
        <f>_xlfn.IFNA(VLOOKUP(AM143,Kopā!$A$4:$Q$203,9,),"")</f>
        <v/>
      </c>
      <c r="AT143" s="79" t="str">
        <f>_xlfn.IFNA(VLOOKUP(AM143,Kopā!$A$4:$Q$203,10,),"")</f>
        <v/>
      </c>
      <c r="AU143" s="80" t="str">
        <f>_xlfn.IFNA(VLOOKUP(AM143,Kopā!$A$4:$Q$203,11,),"")</f>
        <v/>
      </c>
      <c r="AV143" s="79" t="str">
        <f>_xlfn.IFNA(VLOOKUP(AM143,Kopā!$A$4:$Q$203,12,),"")</f>
        <v/>
      </c>
      <c r="AW143" s="80" t="str">
        <f>_xlfn.IFNA(VLOOKUP(AM143,Kopā!$A$4:$Q$203,13,),"")</f>
        <v/>
      </c>
      <c r="AX143" s="79" t="str">
        <f>_xlfn.IFNA(VLOOKUP(AM143,Kopā!$A$4:$Q$203,14,),"")</f>
        <v/>
      </c>
      <c r="AY143" s="80" t="str">
        <f>_xlfn.IFNA(VLOOKUP(AM143,Kopā!$A$4:$Q$203,15,),"")</f>
        <v/>
      </c>
      <c r="AZ143" s="26"/>
      <c r="BA143" s="26"/>
      <c r="BB143" s="26"/>
      <c r="BC143" s="26"/>
      <c r="BD143" s="26"/>
      <c r="BE143" s="26" t="e">
        <f>_xlfn.RANK.EQ(BB143,$BB$4:$BB$93,)+COUNTIF($BB$4:BB143,BB143)-1</f>
        <v>#N/A</v>
      </c>
    </row>
    <row r="144" spans="1:57" x14ac:dyDescent="0.25">
      <c r="A144" s="4"/>
      <c r="B144" s="4"/>
      <c r="C144" s="4"/>
      <c r="D144" s="4"/>
      <c r="E144" s="37"/>
      <c r="F144" s="37"/>
      <c r="G144" s="37"/>
      <c r="H144" s="37"/>
      <c r="I144" s="37"/>
      <c r="J144" s="37"/>
      <c r="K144" s="37"/>
      <c r="L144" s="37"/>
      <c r="M144" s="4"/>
      <c r="N144" s="4"/>
      <c r="O144" s="36"/>
      <c r="P144" s="4"/>
      <c r="Q144" s="4"/>
      <c r="AD144" s="26">
        <v>143</v>
      </c>
      <c r="AE144" s="26"/>
      <c r="AF144" s="26" t="str">
        <f>IF(Kopā!F144=$R$3,Kopā!A144,"")</f>
        <v/>
      </c>
      <c r="AG144" s="26" t="str">
        <f>_xlfn.IFNA(VLOOKUP(AF144,Kopā!$A$4:$G$203,7,),"")</f>
        <v/>
      </c>
      <c r="AH144" s="26" t="str">
        <f t="shared" si="45"/>
        <v/>
      </c>
      <c r="AI144" s="26" t="e" cm="1">
        <f t="array" ref="AI144">IFERROR(SMALL(IF((COUNTIF($AI$3:AI143, $AH$4:$AH$203)=0)*ISNUMBER($AH$4:$AH$203), $AH$4:$AH$203, "A"), 1),INDEX($AH$4:$AH$203, MATCH(SMALL(IF(ISTEXT($AH$4:$AH$203)*(COUNTIF(AI$3:$AI143,$AH$4:$AH$203)=0), COUNTIF($AH$4:$AH$203, "&lt;"&amp;$AH$4:$AH$203), ""),1),IF(ISTEXT($AH$4:$AH$203), COUNTIF($AH$4:$AH$203, "&lt;"&amp;$AH$4:$AH$203), ""), 0)))</f>
        <v>#NUM!</v>
      </c>
      <c r="AJ144" s="26"/>
      <c r="AK144" s="26"/>
      <c r="AL144" s="26" t="e">
        <f>#REF!</f>
        <v>#REF!</v>
      </c>
      <c r="AM144" s="26"/>
      <c r="AN144" s="26"/>
      <c r="AO144" s="26"/>
      <c r="AP144" s="26"/>
      <c r="AQ144" s="26"/>
      <c r="AR144" s="79" t="str">
        <f>_xlfn.IFNA(VLOOKUP(AM144,Kopā!$A$4:$Q$203,8,),"")</f>
        <v/>
      </c>
      <c r="AS144" s="80" t="str">
        <f>_xlfn.IFNA(VLOOKUP(AM144,Kopā!$A$4:$Q$203,9,),"")</f>
        <v/>
      </c>
      <c r="AT144" s="79" t="str">
        <f>_xlfn.IFNA(VLOOKUP(AM144,Kopā!$A$4:$Q$203,10,),"")</f>
        <v/>
      </c>
      <c r="AU144" s="80" t="str">
        <f>_xlfn.IFNA(VLOOKUP(AM144,Kopā!$A$4:$Q$203,11,),"")</f>
        <v/>
      </c>
      <c r="AV144" s="79" t="str">
        <f>_xlfn.IFNA(VLOOKUP(AM144,Kopā!$A$4:$Q$203,12,),"")</f>
        <v/>
      </c>
      <c r="AW144" s="80" t="str">
        <f>_xlfn.IFNA(VLOOKUP(AM144,Kopā!$A$4:$Q$203,13,),"")</f>
        <v/>
      </c>
      <c r="AX144" s="79" t="str">
        <f>_xlfn.IFNA(VLOOKUP(AM144,Kopā!$A$4:$Q$203,14,),"")</f>
        <v/>
      </c>
      <c r="AY144" s="80" t="str">
        <f>_xlfn.IFNA(VLOOKUP(AM144,Kopā!$A$4:$Q$203,15,),"")</f>
        <v/>
      </c>
      <c r="AZ144" s="26"/>
      <c r="BA144" s="26"/>
      <c r="BB144" s="26"/>
      <c r="BC144" s="26"/>
      <c r="BD144" s="26"/>
      <c r="BE144" s="26" t="e">
        <f>_xlfn.RANK.EQ(BB144,$BB$4:$BB$93,)+COUNTIF($BB$4:BB144,BB144)-1</f>
        <v>#N/A</v>
      </c>
    </row>
    <row r="145" spans="1:57" x14ac:dyDescent="0.25">
      <c r="A145" s="4"/>
      <c r="B145" s="4"/>
      <c r="C145" s="4"/>
      <c r="D145" s="4"/>
      <c r="E145" s="37"/>
      <c r="F145" s="37"/>
      <c r="G145" s="37"/>
      <c r="H145" s="37"/>
      <c r="I145" s="37"/>
      <c r="J145" s="37"/>
      <c r="K145" s="37"/>
      <c r="L145" s="37"/>
      <c r="M145" s="4"/>
      <c r="N145" s="4"/>
      <c r="O145" s="36"/>
      <c r="P145" s="4"/>
      <c r="Q145" s="4"/>
      <c r="AD145" s="26">
        <v>144</v>
      </c>
      <c r="AE145" s="26"/>
      <c r="AF145" s="26" t="str">
        <f>IF(Kopā!F145=$R$3,Kopā!A145,"")</f>
        <v/>
      </c>
      <c r="AG145" s="26" t="str">
        <f>_xlfn.IFNA(VLOOKUP(AF145,Kopā!$A$4:$G$203,7,),"")</f>
        <v/>
      </c>
      <c r="AH145" s="26" t="str">
        <f t="shared" si="45"/>
        <v/>
      </c>
      <c r="AI145" s="26" t="e" cm="1">
        <f t="array" ref="AI145">IFERROR(SMALL(IF((COUNTIF($AI$3:AI144, $AH$4:$AH$203)=0)*ISNUMBER($AH$4:$AH$203), $AH$4:$AH$203, "A"), 1),INDEX($AH$4:$AH$203, MATCH(SMALL(IF(ISTEXT($AH$4:$AH$203)*(COUNTIF(AI$3:$AI144,$AH$4:$AH$203)=0), COUNTIF($AH$4:$AH$203, "&lt;"&amp;$AH$4:$AH$203), ""),1),IF(ISTEXT($AH$4:$AH$203), COUNTIF($AH$4:$AH$203, "&lt;"&amp;$AH$4:$AH$203), ""), 0)))</f>
        <v>#NUM!</v>
      </c>
      <c r="AJ145" s="26"/>
      <c r="AK145" s="26"/>
      <c r="AL145" s="26" t="e">
        <f>#REF!</f>
        <v>#REF!</v>
      </c>
      <c r="AM145" s="26"/>
      <c r="AN145" s="26"/>
      <c r="AO145" s="26"/>
      <c r="AP145" s="26"/>
      <c r="AQ145" s="26"/>
      <c r="AR145" s="79" t="str">
        <f>_xlfn.IFNA(VLOOKUP(AM145,Kopā!$A$4:$Q$203,8,),"")</f>
        <v/>
      </c>
      <c r="AS145" s="80" t="str">
        <f>_xlfn.IFNA(VLOOKUP(AM145,Kopā!$A$4:$Q$203,9,),"")</f>
        <v/>
      </c>
      <c r="AT145" s="79" t="str">
        <f>_xlfn.IFNA(VLOOKUP(AM145,Kopā!$A$4:$Q$203,10,),"")</f>
        <v/>
      </c>
      <c r="AU145" s="80" t="str">
        <f>_xlfn.IFNA(VLOOKUP(AM145,Kopā!$A$4:$Q$203,11,),"")</f>
        <v/>
      </c>
      <c r="AV145" s="79" t="str">
        <f>_xlfn.IFNA(VLOOKUP(AM145,Kopā!$A$4:$Q$203,12,),"")</f>
        <v/>
      </c>
      <c r="AW145" s="80" t="str">
        <f>_xlfn.IFNA(VLOOKUP(AM145,Kopā!$A$4:$Q$203,13,),"")</f>
        <v/>
      </c>
      <c r="AX145" s="79" t="str">
        <f>_xlfn.IFNA(VLOOKUP(AM145,Kopā!$A$4:$Q$203,14,),"")</f>
        <v/>
      </c>
      <c r="AY145" s="80" t="str">
        <f>_xlfn.IFNA(VLOOKUP(AM145,Kopā!$A$4:$Q$203,15,),"")</f>
        <v/>
      </c>
      <c r="AZ145" s="26"/>
      <c r="BA145" s="26"/>
      <c r="BB145" s="26"/>
      <c r="BC145" s="26"/>
      <c r="BD145" s="26"/>
      <c r="BE145" s="26" t="e">
        <f>_xlfn.RANK.EQ(BB145,$BB$4:$BB$93,)+COUNTIF($BB$4:BB145,BB145)-1</f>
        <v>#N/A</v>
      </c>
    </row>
    <row r="146" spans="1:57" x14ac:dyDescent="0.25">
      <c r="A146" s="4"/>
      <c r="B146" s="4"/>
      <c r="C146" s="4"/>
      <c r="D146" s="4"/>
      <c r="E146" s="37"/>
      <c r="F146" s="37"/>
      <c r="G146" s="37"/>
      <c r="H146" s="37"/>
      <c r="I146" s="37"/>
      <c r="J146" s="37"/>
      <c r="K146" s="37"/>
      <c r="L146" s="37"/>
      <c r="M146" s="4"/>
      <c r="N146" s="4"/>
      <c r="O146" s="36"/>
      <c r="P146" s="4"/>
      <c r="Q146" s="4"/>
      <c r="AD146" s="26">
        <v>145</v>
      </c>
      <c r="AE146" s="26"/>
      <c r="AF146" s="26" t="str">
        <f>IF(Kopā!F146=$R$3,Kopā!A146,"")</f>
        <v/>
      </c>
      <c r="AG146" s="26" t="str">
        <f>_xlfn.IFNA(VLOOKUP(AF146,Kopā!$A$4:$G$203,7,),"")</f>
        <v/>
      </c>
      <c r="AH146" s="26" t="str">
        <f t="shared" si="45"/>
        <v/>
      </c>
      <c r="AI146" s="26" t="e" cm="1">
        <f t="array" ref="AI146">IFERROR(SMALL(IF((COUNTIF($AI$3:AI145, $AH$4:$AH$203)=0)*ISNUMBER($AH$4:$AH$203), $AH$4:$AH$203, "A"), 1),INDEX($AH$4:$AH$203, MATCH(SMALL(IF(ISTEXT($AH$4:$AH$203)*(COUNTIF(AI$3:$AI145,$AH$4:$AH$203)=0), COUNTIF($AH$4:$AH$203, "&lt;"&amp;$AH$4:$AH$203), ""),1),IF(ISTEXT($AH$4:$AH$203), COUNTIF($AH$4:$AH$203, "&lt;"&amp;$AH$4:$AH$203), ""), 0)))</f>
        <v>#NUM!</v>
      </c>
      <c r="AJ146" s="26"/>
      <c r="AK146" s="26"/>
      <c r="AL146" s="26" t="e">
        <f>#REF!</f>
        <v>#REF!</v>
      </c>
      <c r="AM146" s="26"/>
      <c r="AN146" s="26"/>
      <c r="AO146" s="26"/>
      <c r="AP146" s="26"/>
      <c r="AQ146" s="26"/>
      <c r="AR146" s="79" t="str">
        <f>_xlfn.IFNA(VLOOKUP(AM146,Kopā!$A$4:$Q$203,8,),"")</f>
        <v/>
      </c>
      <c r="AS146" s="80" t="str">
        <f>_xlfn.IFNA(VLOOKUP(AM146,Kopā!$A$4:$Q$203,9,),"")</f>
        <v/>
      </c>
      <c r="AT146" s="79" t="str">
        <f>_xlfn.IFNA(VLOOKUP(AM146,Kopā!$A$4:$Q$203,10,),"")</f>
        <v/>
      </c>
      <c r="AU146" s="80" t="str">
        <f>_xlfn.IFNA(VLOOKUP(AM146,Kopā!$A$4:$Q$203,11,),"")</f>
        <v/>
      </c>
      <c r="AV146" s="79" t="str">
        <f>_xlfn.IFNA(VLOOKUP(AM146,Kopā!$A$4:$Q$203,12,),"")</f>
        <v/>
      </c>
      <c r="AW146" s="80" t="str">
        <f>_xlfn.IFNA(VLOOKUP(AM146,Kopā!$A$4:$Q$203,13,),"")</f>
        <v/>
      </c>
      <c r="AX146" s="79" t="str">
        <f>_xlfn.IFNA(VLOOKUP(AM146,Kopā!$A$4:$Q$203,14,),"")</f>
        <v/>
      </c>
      <c r="AY146" s="80" t="str">
        <f>_xlfn.IFNA(VLOOKUP(AM146,Kopā!$A$4:$Q$203,15,),"")</f>
        <v/>
      </c>
      <c r="AZ146" s="26"/>
      <c r="BA146" s="26"/>
      <c r="BB146" s="26"/>
      <c r="BC146" s="26"/>
      <c r="BD146" s="26"/>
      <c r="BE146" s="26" t="e">
        <f>_xlfn.RANK.EQ(BB146,$BB$4:$BB$93,)+COUNTIF($BB$4:BB146,BB146)-1</f>
        <v>#N/A</v>
      </c>
    </row>
    <row r="147" spans="1:57" x14ac:dyDescent="0.25">
      <c r="A147" s="4"/>
      <c r="B147" s="4"/>
      <c r="C147" s="4"/>
      <c r="D147" s="4"/>
      <c r="E147" s="37"/>
      <c r="F147" s="37"/>
      <c r="G147" s="37"/>
      <c r="H147" s="37"/>
      <c r="I147" s="37"/>
      <c r="J147" s="37"/>
      <c r="K147" s="37"/>
      <c r="L147" s="37"/>
      <c r="M147" s="4"/>
      <c r="N147" s="4"/>
      <c r="O147" s="36"/>
      <c r="P147" s="4"/>
      <c r="Q147" s="4"/>
      <c r="AD147" s="26">
        <v>146</v>
      </c>
      <c r="AE147" s="26"/>
      <c r="AF147" s="26" t="str">
        <f>IF(Kopā!F147=$R$3,Kopā!A147,"")</f>
        <v/>
      </c>
      <c r="AG147" s="26" t="str">
        <f>_xlfn.IFNA(VLOOKUP(AF147,Kopā!$A$4:$G$203,7,),"")</f>
        <v/>
      </c>
      <c r="AH147" s="26" t="str">
        <f t="shared" si="45"/>
        <v/>
      </c>
      <c r="AI147" s="26" t="e" cm="1">
        <f t="array" ref="AI147">IFERROR(SMALL(IF((COUNTIF($AI$3:AI146, $AH$4:$AH$203)=0)*ISNUMBER($AH$4:$AH$203), $AH$4:$AH$203, "A"), 1),INDEX($AH$4:$AH$203, MATCH(SMALL(IF(ISTEXT($AH$4:$AH$203)*(COUNTIF(AI$3:$AI146,$AH$4:$AH$203)=0), COUNTIF($AH$4:$AH$203, "&lt;"&amp;$AH$4:$AH$203), ""),1),IF(ISTEXT($AH$4:$AH$203), COUNTIF($AH$4:$AH$203, "&lt;"&amp;$AH$4:$AH$203), ""), 0)))</f>
        <v>#NUM!</v>
      </c>
      <c r="AJ147" s="26"/>
      <c r="AK147" s="26"/>
      <c r="AL147" s="26" t="e">
        <f>#REF!</f>
        <v>#REF!</v>
      </c>
      <c r="AM147" s="26"/>
      <c r="AN147" s="26"/>
      <c r="AO147" s="26"/>
      <c r="AP147" s="26"/>
      <c r="AQ147" s="26"/>
      <c r="AR147" s="79" t="str">
        <f>_xlfn.IFNA(VLOOKUP(AM147,Kopā!$A$4:$Q$203,8,),"")</f>
        <v/>
      </c>
      <c r="AS147" s="80" t="str">
        <f>_xlfn.IFNA(VLOOKUP(AM147,Kopā!$A$4:$Q$203,9,),"")</f>
        <v/>
      </c>
      <c r="AT147" s="79" t="str">
        <f>_xlfn.IFNA(VLOOKUP(AM147,Kopā!$A$4:$Q$203,10,),"")</f>
        <v/>
      </c>
      <c r="AU147" s="80" t="str">
        <f>_xlfn.IFNA(VLOOKUP(AM147,Kopā!$A$4:$Q$203,11,),"")</f>
        <v/>
      </c>
      <c r="AV147" s="79" t="str">
        <f>_xlfn.IFNA(VLOOKUP(AM147,Kopā!$A$4:$Q$203,12,),"")</f>
        <v/>
      </c>
      <c r="AW147" s="80" t="str">
        <f>_xlfn.IFNA(VLOOKUP(AM147,Kopā!$A$4:$Q$203,13,),"")</f>
        <v/>
      </c>
      <c r="AX147" s="79" t="str">
        <f>_xlfn.IFNA(VLOOKUP(AM147,Kopā!$A$4:$Q$203,14,),"")</f>
        <v/>
      </c>
      <c r="AY147" s="80" t="str">
        <f>_xlfn.IFNA(VLOOKUP(AM147,Kopā!$A$4:$Q$203,15,),"")</f>
        <v/>
      </c>
      <c r="AZ147" s="26"/>
      <c r="BA147" s="26"/>
      <c r="BB147" s="26"/>
      <c r="BC147" s="26"/>
      <c r="BD147" s="26"/>
      <c r="BE147" s="26" t="e">
        <f>_xlfn.RANK.EQ(BB147,$BB$4:$BB$93,)+COUNTIF($BB$4:BB147,BB147)-1</f>
        <v>#N/A</v>
      </c>
    </row>
    <row r="148" spans="1:57" x14ac:dyDescent="0.25">
      <c r="A148" s="4"/>
      <c r="B148" s="4"/>
      <c r="C148" s="4"/>
      <c r="D148" s="4"/>
      <c r="E148" s="37"/>
      <c r="F148" s="37"/>
      <c r="G148" s="37"/>
      <c r="H148" s="37"/>
      <c r="I148" s="37"/>
      <c r="J148" s="37"/>
      <c r="K148" s="37"/>
      <c r="L148" s="37"/>
      <c r="M148" s="4"/>
      <c r="N148" s="4"/>
      <c r="O148" s="36"/>
      <c r="P148" s="4"/>
      <c r="Q148" s="4"/>
      <c r="AD148" s="26">
        <v>147</v>
      </c>
      <c r="AE148" s="26"/>
      <c r="AF148" s="26" t="str">
        <f>IF(Kopā!F148=$R$3,Kopā!A148,"")</f>
        <v/>
      </c>
      <c r="AG148" s="26" t="str">
        <f>_xlfn.IFNA(VLOOKUP(AF148,Kopā!$A$4:$G$203,7,),"")</f>
        <v/>
      </c>
      <c r="AH148" s="26" t="str">
        <f t="shared" si="45"/>
        <v/>
      </c>
      <c r="AI148" s="26" t="e" cm="1">
        <f t="array" ref="AI148">IFERROR(SMALL(IF((COUNTIF($AI$3:AI147, $AH$4:$AH$203)=0)*ISNUMBER($AH$4:$AH$203), $AH$4:$AH$203, "A"), 1),INDEX($AH$4:$AH$203, MATCH(SMALL(IF(ISTEXT($AH$4:$AH$203)*(COUNTIF(AI$3:$AI147,$AH$4:$AH$203)=0), COUNTIF($AH$4:$AH$203, "&lt;"&amp;$AH$4:$AH$203), ""),1),IF(ISTEXT($AH$4:$AH$203), COUNTIF($AH$4:$AH$203, "&lt;"&amp;$AH$4:$AH$203), ""), 0)))</f>
        <v>#NUM!</v>
      </c>
      <c r="AJ148" s="26"/>
      <c r="AK148" s="26"/>
      <c r="AL148" s="26" t="e">
        <f>#REF!</f>
        <v>#REF!</v>
      </c>
      <c r="AM148" s="26"/>
      <c r="AN148" s="26"/>
      <c r="AO148" s="26"/>
      <c r="AP148" s="26"/>
      <c r="AQ148" s="26"/>
      <c r="AR148" s="79" t="str">
        <f>_xlfn.IFNA(VLOOKUP(AM148,Kopā!$A$4:$Q$203,8,),"")</f>
        <v/>
      </c>
      <c r="AS148" s="80" t="str">
        <f>_xlfn.IFNA(VLOOKUP(AM148,Kopā!$A$4:$Q$203,9,),"")</f>
        <v/>
      </c>
      <c r="AT148" s="79" t="str">
        <f>_xlfn.IFNA(VLOOKUP(AM148,Kopā!$A$4:$Q$203,10,),"")</f>
        <v/>
      </c>
      <c r="AU148" s="80" t="str">
        <f>_xlfn.IFNA(VLOOKUP(AM148,Kopā!$A$4:$Q$203,11,),"")</f>
        <v/>
      </c>
      <c r="AV148" s="79" t="str">
        <f>_xlfn.IFNA(VLOOKUP(AM148,Kopā!$A$4:$Q$203,12,),"")</f>
        <v/>
      </c>
      <c r="AW148" s="80" t="str">
        <f>_xlfn.IFNA(VLOOKUP(AM148,Kopā!$A$4:$Q$203,13,),"")</f>
        <v/>
      </c>
      <c r="AX148" s="79" t="str">
        <f>_xlfn.IFNA(VLOOKUP(AM148,Kopā!$A$4:$Q$203,14,),"")</f>
        <v/>
      </c>
      <c r="AY148" s="80" t="str">
        <f>_xlfn.IFNA(VLOOKUP(AM148,Kopā!$A$4:$Q$203,15,),"")</f>
        <v/>
      </c>
      <c r="AZ148" s="26"/>
      <c r="BA148" s="26"/>
      <c r="BB148" s="26"/>
      <c r="BC148" s="26"/>
      <c r="BD148" s="26"/>
      <c r="BE148" s="26" t="e">
        <f>_xlfn.RANK.EQ(BB148,$BB$4:$BB$93,)+COUNTIF($BB$4:BB148,BB148)-1</f>
        <v>#N/A</v>
      </c>
    </row>
    <row r="149" spans="1:57" x14ac:dyDescent="0.25">
      <c r="A149" s="4"/>
      <c r="B149" s="4"/>
      <c r="C149" s="4"/>
      <c r="D149" s="4"/>
      <c r="E149" s="37"/>
      <c r="F149" s="37"/>
      <c r="G149" s="37"/>
      <c r="H149" s="37"/>
      <c r="I149" s="37"/>
      <c r="J149" s="37"/>
      <c r="K149" s="37"/>
      <c r="L149" s="37"/>
      <c r="M149" s="4"/>
      <c r="N149" s="4"/>
      <c r="O149" s="36"/>
      <c r="P149" s="4"/>
      <c r="Q149" s="4"/>
      <c r="AD149" s="26">
        <v>148</v>
      </c>
      <c r="AE149" s="26"/>
      <c r="AF149" s="26" t="str">
        <f>IF(Kopā!F149=$R$3,Kopā!A149,"")</f>
        <v/>
      </c>
      <c r="AG149" s="26" t="str">
        <f>_xlfn.IFNA(VLOOKUP(AF149,Kopā!$A$4:$G$203,7,),"")</f>
        <v/>
      </c>
      <c r="AH149" s="26" t="str">
        <f t="shared" si="45"/>
        <v/>
      </c>
      <c r="AI149" s="26" t="e" cm="1">
        <f t="array" ref="AI149">IFERROR(SMALL(IF((COUNTIF($AI$3:AI148, $AH$4:$AH$203)=0)*ISNUMBER($AH$4:$AH$203), $AH$4:$AH$203, "A"), 1),INDEX($AH$4:$AH$203, MATCH(SMALL(IF(ISTEXT($AH$4:$AH$203)*(COUNTIF(AI$3:$AI148,$AH$4:$AH$203)=0), COUNTIF($AH$4:$AH$203, "&lt;"&amp;$AH$4:$AH$203), ""),1),IF(ISTEXT($AH$4:$AH$203), COUNTIF($AH$4:$AH$203, "&lt;"&amp;$AH$4:$AH$203), ""), 0)))</f>
        <v>#NUM!</v>
      </c>
      <c r="AJ149" s="26"/>
      <c r="AK149" s="26"/>
      <c r="AL149" s="26" t="e">
        <f>#REF!</f>
        <v>#REF!</v>
      </c>
      <c r="AM149" s="26"/>
      <c r="AN149" s="26"/>
      <c r="AO149" s="26"/>
      <c r="AP149" s="26"/>
      <c r="AQ149" s="26"/>
      <c r="AR149" s="79" t="str">
        <f>_xlfn.IFNA(VLOOKUP(AM149,Kopā!$A$4:$Q$203,8,),"")</f>
        <v/>
      </c>
      <c r="AS149" s="80" t="str">
        <f>_xlfn.IFNA(VLOOKUP(AM149,Kopā!$A$4:$Q$203,9,),"")</f>
        <v/>
      </c>
      <c r="AT149" s="79" t="str">
        <f>_xlfn.IFNA(VLOOKUP(AM149,Kopā!$A$4:$Q$203,10,),"")</f>
        <v/>
      </c>
      <c r="AU149" s="80" t="str">
        <f>_xlfn.IFNA(VLOOKUP(AM149,Kopā!$A$4:$Q$203,11,),"")</f>
        <v/>
      </c>
      <c r="AV149" s="79" t="str">
        <f>_xlfn.IFNA(VLOOKUP(AM149,Kopā!$A$4:$Q$203,12,),"")</f>
        <v/>
      </c>
      <c r="AW149" s="80" t="str">
        <f>_xlfn.IFNA(VLOOKUP(AM149,Kopā!$A$4:$Q$203,13,),"")</f>
        <v/>
      </c>
      <c r="AX149" s="79" t="str">
        <f>_xlfn.IFNA(VLOOKUP(AM149,Kopā!$A$4:$Q$203,14,),"")</f>
        <v/>
      </c>
      <c r="AY149" s="80" t="str">
        <f>_xlfn.IFNA(VLOOKUP(AM149,Kopā!$A$4:$Q$203,15,),"")</f>
        <v/>
      </c>
      <c r="AZ149" s="26"/>
      <c r="BA149" s="26"/>
      <c r="BB149" s="26"/>
      <c r="BC149" s="26"/>
      <c r="BD149" s="26"/>
      <c r="BE149" s="26" t="e">
        <f>_xlfn.RANK.EQ(BB149,$BB$4:$BB$93,)+COUNTIF($BB$4:BB149,BB149)-1</f>
        <v>#N/A</v>
      </c>
    </row>
    <row r="150" spans="1:57" x14ac:dyDescent="0.25">
      <c r="A150" s="4"/>
      <c r="B150" s="4"/>
      <c r="C150" s="4"/>
      <c r="D150" s="4"/>
      <c r="E150" s="37"/>
      <c r="F150" s="37"/>
      <c r="G150" s="37"/>
      <c r="H150" s="37"/>
      <c r="I150" s="37"/>
      <c r="J150" s="37"/>
      <c r="K150" s="37"/>
      <c r="L150" s="37"/>
      <c r="M150" s="4"/>
      <c r="N150" s="4"/>
      <c r="O150" s="36"/>
      <c r="P150" s="4"/>
      <c r="Q150" s="4"/>
      <c r="AD150" s="26">
        <v>149</v>
      </c>
      <c r="AE150" s="26"/>
      <c r="AF150" s="26" t="str">
        <f>IF(Kopā!F150=$R$3,Kopā!A150,"")</f>
        <v/>
      </c>
      <c r="AG150" s="26" t="str">
        <f>_xlfn.IFNA(VLOOKUP(AF150,Kopā!$A$4:$G$203,7,),"")</f>
        <v/>
      </c>
      <c r="AH150" s="26" t="str">
        <f t="shared" si="45"/>
        <v/>
      </c>
      <c r="AI150" s="26" t="e" cm="1">
        <f t="array" ref="AI150">IFERROR(SMALL(IF((COUNTIF($AI$3:AI149, $AH$4:$AH$203)=0)*ISNUMBER($AH$4:$AH$203), $AH$4:$AH$203, "A"), 1),INDEX($AH$4:$AH$203, MATCH(SMALL(IF(ISTEXT($AH$4:$AH$203)*(COUNTIF(AI$3:$AI149,$AH$4:$AH$203)=0), COUNTIF($AH$4:$AH$203, "&lt;"&amp;$AH$4:$AH$203), ""),1),IF(ISTEXT($AH$4:$AH$203), COUNTIF($AH$4:$AH$203, "&lt;"&amp;$AH$4:$AH$203), ""), 0)))</f>
        <v>#NUM!</v>
      </c>
      <c r="AJ150" s="26"/>
      <c r="AK150" s="26"/>
      <c r="AL150" s="26" t="e">
        <f>#REF!</f>
        <v>#REF!</v>
      </c>
      <c r="AM150" s="26"/>
      <c r="AN150" s="26"/>
      <c r="AO150" s="26"/>
      <c r="AP150" s="26"/>
      <c r="AQ150" s="26"/>
      <c r="AR150" s="79" t="str">
        <f>_xlfn.IFNA(VLOOKUP(AM150,Kopā!$A$4:$Q$203,8,),"")</f>
        <v/>
      </c>
      <c r="AS150" s="80" t="str">
        <f>_xlfn.IFNA(VLOOKUP(AM150,Kopā!$A$4:$Q$203,9,),"")</f>
        <v/>
      </c>
      <c r="AT150" s="79" t="str">
        <f>_xlfn.IFNA(VLOOKUP(AM150,Kopā!$A$4:$Q$203,10,),"")</f>
        <v/>
      </c>
      <c r="AU150" s="80" t="str">
        <f>_xlfn.IFNA(VLOOKUP(AM150,Kopā!$A$4:$Q$203,11,),"")</f>
        <v/>
      </c>
      <c r="AV150" s="79" t="str">
        <f>_xlfn.IFNA(VLOOKUP(AM150,Kopā!$A$4:$Q$203,12,),"")</f>
        <v/>
      </c>
      <c r="AW150" s="80" t="str">
        <f>_xlfn.IFNA(VLOOKUP(AM150,Kopā!$A$4:$Q$203,13,),"")</f>
        <v/>
      </c>
      <c r="AX150" s="79" t="str">
        <f>_xlfn.IFNA(VLOOKUP(AM150,Kopā!$A$4:$Q$203,14,),"")</f>
        <v/>
      </c>
      <c r="AY150" s="80" t="str">
        <f>_xlfn.IFNA(VLOOKUP(AM150,Kopā!$A$4:$Q$203,15,),"")</f>
        <v/>
      </c>
      <c r="AZ150" s="26"/>
      <c r="BA150" s="26"/>
      <c r="BB150" s="26"/>
      <c r="BC150" s="26"/>
      <c r="BD150" s="26"/>
      <c r="BE150" s="26" t="e">
        <f>_xlfn.RANK.EQ(BB150,$BB$4:$BB$93,)+COUNTIF($BB$4:BB150,BB150)-1</f>
        <v>#N/A</v>
      </c>
    </row>
    <row r="151" spans="1:57" x14ac:dyDescent="0.25">
      <c r="A151" s="4"/>
      <c r="B151" s="4"/>
      <c r="C151" s="4"/>
      <c r="D151" s="4"/>
      <c r="E151" s="37"/>
      <c r="F151" s="37"/>
      <c r="G151" s="37"/>
      <c r="H151" s="37"/>
      <c r="I151" s="37"/>
      <c r="J151" s="37"/>
      <c r="K151" s="37"/>
      <c r="L151" s="37"/>
      <c r="M151" s="4"/>
      <c r="N151" s="4"/>
      <c r="O151" s="36"/>
      <c r="P151" s="4"/>
      <c r="Q151" s="4"/>
      <c r="AD151" s="26">
        <v>150</v>
      </c>
      <c r="AE151" s="26"/>
      <c r="AF151" s="26" t="str">
        <f>IF(Kopā!F151=$R$3,Kopā!A151,"")</f>
        <v/>
      </c>
      <c r="AG151" s="26" t="str">
        <f>_xlfn.IFNA(VLOOKUP(AF151,Kopā!$A$4:$G$203,7,),"")</f>
        <v/>
      </c>
      <c r="AH151" s="26" t="str">
        <f t="shared" si="45"/>
        <v/>
      </c>
      <c r="AI151" s="26" t="e" cm="1">
        <f t="array" ref="AI151">IFERROR(SMALL(IF((COUNTIF($AI$3:AI150, $AH$4:$AH$203)=0)*ISNUMBER($AH$4:$AH$203), $AH$4:$AH$203, "A"), 1),INDEX($AH$4:$AH$203, MATCH(SMALL(IF(ISTEXT($AH$4:$AH$203)*(COUNTIF(AI$3:$AI150,$AH$4:$AH$203)=0), COUNTIF($AH$4:$AH$203, "&lt;"&amp;$AH$4:$AH$203), ""),1),IF(ISTEXT($AH$4:$AH$203), COUNTIF($AH$4:$AH$203, "&lt;"&amp;$AH$4:$AH$203), ""), 0)))</f>
        <v>#NUM!</v>
      </c>
      <c r="AJ151" s="26"/>
      <c r="AK151" s="26"/>
      <c r="AL151" s="26" t="e">
        <f>#REF!</f>
        <v>#REF!</v>
      </c>
      <c r="AM151" s="26"/>
      <c r="AN151" s="26"/>
      <c r="AO151" s="26"/>
      <c r="AP151" s="26"/>
      <c r="AQ151" s="26"/>
      <c r="AR151" s="79" t="str">
        <f>_xlfn.IFNA(VLOOKUP(AM151,Kopā!$A$4:$Q$203,8,),"")</f>
        <v/>
      </c>
      <c r="AS151" s="80" t="str">
        <f>_xlfn.IFNA(VLOOKUP(AM151,Kopā!$A$4:$Q$203,9,),"")</f>
        <v/>
      </c>
      <c r="AT151" s="79" t="str">
        <f>_xlfn.IFNA(VLOOKUP(AM151,Kopā!$A$4:$Q$203,10,),"")</f>
        <v/>
      </c>
      <c r="AU151" s="80" t="str">
        <f>_xlfn.IFNA(VLOOKUP(AM151,Kopā!$A$4:$Q$203,11,),"")</f>
        <v/>
      </c>
      <c r="AV151" s="79" t="str">
        <f>_xlfn.IFNA(VLOOKUP(AM151,Kopā!$A$4:$Q$203,12,),"")</f>
        <v/>
      </c>
      <c r="AW151" s="80" t="str">
        <f>_xlfn.IFNA(VLOOKUP(AM151,Kopā!$A$4:$Q$203,13,),"")</f>
        <v/>
      </c>
      <c r="AX151" s="79" t="str">
        <f>_xlfn.IFNA(VLOOKUP(AM151,Kopā!$A$4:$Q$203,14,),"")</f>
        <v/>
      </c>
      <c r="AY151" s="80" t="str">
        <f>_xlfn.IFNA(VLOOKUP(AM151,Kopā!$A$4:$Q$203,15,),"")</f>
        <v/>
      </c>
      <c r="AZ151" s="26"/>
      <c r="BA151" s="26"/>
      <c r="BB151" s="26"/>
      <c r="BC151" s="26"/>
      <c r="BD151" s="26"/>
      <c r="BE151" s="26" t="e">
        <f>_xlfn.RANK.EQ(BB151,$BB$4:$BB$93,)+COUNTIF($BB$4:BB151,BB151)-1</f>
        <v>#N/A</v>
      </c>
    </row>
    <row r="152" spans="1:57" x14ac:dyDescent="0.25">
      <c r="A152" s="4"/>
      <c r="B152" s="4"/>
      <c r="C152" s="4"/>
      <c r="D152" s="4"/>
      <c r="E152" s="37"/>
      <c r="F152" s="37"/>
      <c r="G152" s="37"/>
      <c r="H152" s="37"/>
      <c r="I152" s="37"/>
      <c r="J152" s="37"/>
      <c r="K152" s="37"/>
      <c r="L152" s="37"/>
      <c r="M152" s="4"/>
      <c r="N152" s="4"/>
      <c r="O152" s="36"/>
      <c r="P152" s="4"/>
      <c r="Q152" s="4"/>
      <c r="AD152" s="26">
        <v>151</v>
      </c>
      <c r="AE152" s="26"/>
      <c r="AF152" s="26" t="str">
        <f>IF(Kopā!F152=$R$3,Kopā!A152,"")</f>
        <v/>
      </c>
      <c r="AG152" s="26" t="str">
        <f>_xlfn.IFNA(VLOOKUP(AF152,Kopā!$A$4:$G$203,7,),"")</f>
        <v/>
      </c>
      <c r="AH152" s="26" t="str">
        <f t="shared" si="45"/>
        <v/>
      </c>
      <c r="AI152" s="26" t="e" cm="1">
        <f t="array" ref="AI152">IFERROR(SMALL(IF((COUNTIF($AI$3:AI151, $AH$4:$AH$203)=0)*ISNUMBER($AH$4:$AH$203), $AH$4:$AH$203, "A"), 1),INDEX($AH$4:$AH$203, MATCH(SMALL(IF(ISTEXT($AH$4:$AH$203)*(COUNTIF(AI$3:$AI151,$AH$4:$AH$203)=0), COUNTIF($AH$4:$AH$203, "&lt;"&amp;$AH$4:$AH$203), ""),1),IF(ISTEXT($AH$4:$AH$203), COUNTIF($AH$4:$AH$203, "&lt;"&amp;$AH$4:$AH$203), ""), 0)))</f>
        <v>#NUM!</v>
      </c>
      <c r="AJ152" s="26"/>
      <c r="AK152" s="26"/>
      <c r="AL152" s="26" t="e">
        <f>#REF!</f>
        <v>#REF!</v>
      </c>
      <c r="AM152" s="26"/>
      <c r="AN152" s="26"/>
      <c r="AO152" s="26"/>
      <c r="AP152" s="26"/>
      <c r="AQ152" s="26"/>
      <c r="AR152" s="79" t="str">
        <f>_xlfn.IFNA(VLOOKUP(AM152,Kopā!$A$4:$Q$203,8,),"")</f>
        <v/>
      </c>
      <c r="AS152" s="80" t="str">
        <f>_xlfn.IFNA(VLOOKUP(AM152,Kopā!$A$4:$Q$203,9,),"")</f>
        <v/>
      </c>
      <c r="AT152" s="79" t="str">
        <f>_xlfn.IFNA(VLOOKUP(AM152,Kopā!$A$4:$Q$203,10,),"")</f>
        <v/>
      </c>
      <c r="AU152" s="80" t="str">
        <f>_xlfn.IFNA(VLOOKUP(AM152,Kopā!$A$4:$Q$203,11,),"")</f>
        <v/>
      </c>
      <c r="AV152" s="79" t="str">
        <f>_xlfn.IFNA(VLOOKUP(AM152,Kopā!$A$4:$Q$203,12,),"")</f>
        <v/>
      </c>
      <c r="AW152" s="80" t="str">
        <f>_xlfn.IFNA(VLOOKUP(AM152,Kopā!$A$4:$Q$203,13,),"")</f>
        <v/>
      </c>
      <c r="AX152" s="79" t="str">
        <f>_xlfn.IFNA(VLOOKUP(AM152,Kopā!$A$4:$Q$203,14,),"")</f>
        <v/>
      </c>
      <c r="AY152" s="80" t="str">
        <f>_xlfn.IFNA(VLOOKUP(AM152,Kopā!$A$4:$Q$203,15,),"")</f>
        <v/>
      </c>
      <c r="AZ152" s="26"/>
      <c r="BA152" s="26"/>
      <c r="BB152" s="26"/>
      <c r="BC152" s="26"/>
      <c r="BD152" s="26"/>
      <c r="BE152" s="26" t="e">
        <f>_xlfn.RANK.EQ(BB152,$BB$4:$BB$93,)+COUNTIF($BB$4:BB152,BB152)-1</f>
        <v>#N/A</v>
      </c>
    </row>
    <row r="153" spans="1:57" x14ac:dyDescent="0.25">
      <c r="A153" s="4"/>
      <c r="B153" s="4"/>
      <c r="C153" s="4"/>
      <c r="D153" s="4"/>
      <c r="E153" s="37"/>
      <c r="F153" s="37"/>
      <c r="G153" s="37"/>
      <c r="H153" s="37"/>
      <c r="I153" s="37"/>
      <c r="J153" s="37"/>
      <c r="K153" s="37"/>
      <c r="L153" s="37"/>
      <c r="M153" s="4"/>
      <c r="N153" s="4"/>
      <c r="O153" s="36"/>
      <c r="P153" s="4"/>
      <c r="Q153" s="4"/>
      <c r="AD153" s="26">
        <v>152</v>
      </c>
      <c r="AE153" s="26"/>
      <c r="AF153" s="26" t="str">
        <f>IF(Kopā!F153=$R$3,Kopā!A153,"")</f>
        <v/>
      </c>
      <c r="AG153" s="26" t="str">
        <f>_xlfn.IFNA(VLOOKUP(AF153,Kopā!$A$4:$G$203,7,),"")</f>
        <v/>
      </c>
      <c r="AH153" s="26" t="str">
        <f t="shared" si="45"/>
        <v/>
      </c>
      <c r="AI153" s="26" t="e" cm="1">
        <f t="array" ref="AI153">IFERROR(SMALL(IF((COUNTIF($AI$3:AI152, $AH$4:$AH$203)=0)*ISNUMBER($AH$4:$AH$203), $AH$4:$AH$203, "A"), 1),INDEX($AH$4:$AH$203, MATCH(SMALL(IF(ISTEXT($AH$4:$AH$203)*(COUNTIF(AI$3:$AI152,$AH$4:$AH$203)=0), COUNTIF($AH$4:$AH$203, "&lt;"&amp;$AH$4:$AH$203), ""),1),IF(ISTEXT($AH$4:$AH$203), COUNTIF($AH$4:$AH$203, "&lt;"&amp;$AH$4:$AH$203), ""), 0)))</f>
        <v>#NUM!</v>
      </c>
      <c r="AJ153" s="26"/>
      <c r="AK153" s="26"/>
      <c r="AL153" s="26" t="e">
        <f>#REF!</f>
        <v>#REF!</v>
      </c>
      <c r="AM153" s="26"/>
      <c r="AN153" s="26"/>
      <c r="AO153" s="26"/>
      <c r="AP153" s="26"/>
      <c r="AQ153" s="26"/>
      <c r="AR153" s="79" t="str">
        <f>_xlfn.IFNA(VLOOKUP(AM153,Kopā!$A$4:$Q$203,8,),"")</f>
        <v/>
      </c>
      <c r="AS153" s="80" t="str">
        <f>_xlfn.IFNA(VLOOKUP(AM153,Kopā!$A$4:$Q$203,9,),"")</f>
        <v/>
      </c>
      <c r="AT153" s="79" t="str">
        <f>_xlfn.IFNA(VLOOKUP(AM153,Kopā!$A$4:$Q$203,10,),"")</f>
        <v/>
      </c>
      <c r="AU153" s="80" t="str">
        <f>_xlfn.IFNA(VLOOKUP(AM153,Kopā!$A$4:$Q$203,11,),"")</f>
        <v/>
      </c>
      <c r="AV153" s="79" t="str">
        <f>_xlfn.IFNA(VLOOKUP(AM153,Kopā!$A$4:$Q$203,12,),"")</f>
        <v/>
      </c>
      <c r="AW153" s="80" t="str">
        <f>_xlfn.IFNA(VLOOKUP(AM153,Kopā!$A$4:$Q$203,13,),"")</f>
        <v/>
      </c>
      <c r="AX153" s="79" t="str">
        <f>_xlfn.IFNA(VLOOKUP(AM153,Kopā!$A$4:$Q$203,14,),"")</f>
        <v/>
      </c>
      <c r="AY153" s="80" t="str">
        <f>_xlfn.IFNA(VLOOKUP(AM153,Kopā!$A$4:$Q$203,15,),"")</f>
        <v/>
      </c>
      <c r="AZ153" s="26"/>
      <c r="BA153" s="26"/>
      <c r="BB153" s="26"/>
      <c r="BC153" s="26"/>
      <c r="BD153" s="26"/>
      <c r="BE153" s="26" t="e">
        <f>_xlfn.RANK.EQ(BB153,$BB$4:$BB$93,)+COUNTIF($BB$4:BB153,BB153)-1</f>
        <v>#N/A</v>
      </c>
    </row>
    <row r="154" spans="1:57" x14ac:dyDescent="0.25">
      <c r="A154" s="4"/>
      <c r="B154" s="4"/>
      <c r="C154" s="4"/>
      <c r="D154" s="4"/>
      <c r="E154" s="37"/>
      <c r="F154" s="37"/>
      <c r="G154" s="37"/>
      <c r="H154" s="37"/>
      <c r="I154" s="37"/>
      <c r="J154" s="37"/>
      <c r="K154" s="37"/>
      <c r="L154" s="37"/>
      <c r="M154" s="4"/>
      <c r="N154" s="4"/>
      <c r="O154" s="36"/>
      <c r="P154" s="4"/>
      <c r="Q154" s="4"/>
      <c r="AD154" s="26">
        <v>153</v>
      </c>
      <c r="AE154" s="26"/>
      <c r="AF154" s="26" t="str">
        <f>IF(Kopā!F154=$R$3,Kopā!A154,"")</f>
        <v/>
      </c>
      <c r="AG154" s="26" t="str">
        <f>_xlfn.IFNA(VLOOKUP(AF154,Kopā!$A$4:$G$203,7,),"")</f>
        <v/>
      </c>
      <c r="AH154" s="26" t="str">
        <f t="shared" si="45"/>
        <v/>
      </c>
      <c r="AI154" s="26" t="e" cm="1">
        <f t="array" ref="AI154">IFERROR(SMALL(IF((COUNTIF($AI$3:AI153, $AH$4:$AH$203)=0)*ISNUMBER($AH$4:$AH$203), $AH$4:$AH$203, "A"), 1),INDEX($AH$4:$AH$203, MATCH(SMALL(IF(ISTEXT($AH$4:$AH$203)*(COUNTIF(AI$3:$AI153,$AH$4:$AH$203)=0), COUNTIF($AH$4:$AH$203, "&lt;"&amp;$AH$4:$AH$203), ""),1),IF(ISTEXT($AH$4:$AH$203), COUNTIF($AH$4:$AH$203, "&lt;"&amp;$AH$4:$AH$203), ""), 0)))</f>
        <v>#NUM!</v>
      </c>
      <c r="AJ154" s="26"/>
      <c r="AK154" s="26"/>
      <c r="AL154" s="26" t="e">
        <f>#REF!</f>
        <v>#REF!</v>
      </c>
      <c r="AM154" s="26"/>
      <c r="AN154" s="26"/>
      <c r="AO154" s="26"/>
      <c r="AP154" s="26"/>
      <c r="AQ154" s="26"/>
      <c r="AR154" s="79" t="str">
        <f>_xlfn.IFNA(VLOOKUP(AM154,Kopā!$A$4:$Q$203,8,),"")</f>
        <v/>
      </c>
      <c r="AS154" s="80" t="str">
        <f>_xlfn.IFNA(VLOOKUP(AM154,Kopā!$A$4:$Q$203,9,),"")</f>
        <v/>
      </c>
      <c r="AT154" s="79" t="str">
        <f>_xlfn.IFNA(VLOOKUP(AM154,Kopā!$A$4:$Q$203,10,),"")</f>
        <v/>
      </c>
      <c r="AU154" s="80" t="str">
        <f>_xlfn.IFNA(VLOOKUP(AM154,Kopā!$A$4:$Q$203,11,),"")</f>
        <v/>
      </c>
      <c r="AV154" s="79" t="str">
        <f>_xlfn.IFNA(VLOOKUP(AM154,Kopā!$A$4:$Q$203,12,),"")</f>
        <v/>
      </c>
      <c r="AW154" s="80" t="str">
        <f>_xlfn.IFNA(VLOOKUP(AM154,Kopā!$A$4:$Q$203,13,),"")</f>
        <v/>
      </c>
      <c r="AX154" s="79" t="str">
        <f>_xlfn.IFNA(VLOOKUP(AM154,Kopā!$A$4:$Q$203,14,),"")</f>
        <v/>
      </c>
      <c r="AY154" s="80" t="str">
        <f>_xlfn.IFNA(VLOOKUP(AM154,Kopā!$A$4:$Q$203,15,),"")</f>
        <v/>
      </c>
      <c r="AZ154" s="26"/>
      <c r="BA154" s="26"/>
      <c r="BB154" s="26"/>
      <c r="BC154" s="26"/>
      <c r="BD154" s="26"/>
      <c r="BE154" s="26" t="e">
        <f>_xlfn.RANK.EQ(BB154,$BB$4:$BB$93,)+COUNTIF($BB$4:BB154,BB154)-1</f>
        <v>#N/A</v>
      </c>
    </row>
    <row r="155" spans="1:57" x14ac:dyDescent="0.25">
      <c r="A155" s="4"/>
      <c r="B155" s="4"/>
      <c r="C155" s="4"/>
      <c r="D155" s="4"/>
      <c r="E155" s="37"/>
      <c r="F155" s="37"/>
      <c r="G155" s="37"/>
      <c r="H155" s="37"/>
      <c r="I155" s="37"/>
      <c r="J155" s="37"/>
      <c r="K155" s="37"/>
      <c r="L155" s="37"/>
      <c r="M155" s="4"/>
      <c r="N155" s="4"/>
      <c r="O155" s="36"/>
      <c r="P155" s="4"/>
      <c r="Q155" s="4"/>
      <c r="AD155" s="26">
        <v>154</v>
      </c>
      <c r="AE155" s="26"/>
      <c r="AF155" s="26" t="str">
        <f>IF(Kopā!F155=$R$3,Kopā!A155,"")</f>
        <v/>
      </c>
      <c r="AG155" s="26" t="str">
        <f>_xlfn.IFNA(VLOOKUP(AF155,Kopā!$A$4:$G$203,7,),"")</f>
        <v/>
      </c>
      <c r="AH155" s="26" t="str">
        <f t="shared" si="45"/>
        <v/>
      </c>
      <c r="AI155" s="26" t="e" cm="1">
        <f t="array" ref="AI155">IFERROR(SMALL(IF((COUNTIF($AI$3:AI154, $AH$4:$AH$203)=0)*ISNUMBER($AH$4:$AH$203), $AH$4:$AH$203, "A"), 1),INDEX($AH$4:$AH$203, MATCH(SMALL(IF(ISTEXT($AH$4:$AH$203)*(COUNTIF(AI$3:$AI154,$AH$4:$AH$203)=0), COUNTIF($AH$4:$AH$203, "&lt;"&amp;$AH$4:$AH$203), ""),1),IF(ISTEXT($AH$4:$AH$203), COUNTIF($AH$4:$AH$203, "&lt;"&amp;$AH$4:$AH$203), ""), 0)))</f>
        <v>#NUM!</v>
      </c>
      <c r="AJ155" s="26"/>
      <c r="AK155" s="26"/>
      <c r="AL155" s="26" t="e">
        <f>#REF!</f>
        <v>#REF!</v>
      </c>
      <c r="AM155" s="26"/>
      <c r="AN155" s="26"/>
      <c r="AO155" s="26"/>
      <c r="AP155" s="26"/>
      <c r="AQ155" s="26"/>
      <c r="AR155" s="79" t="str">
        <f>_xlfn.IFNA(VLOOKUP(AM155,Kopā!$A$4:$Q$203,8,),"")</f>
        <v/>
      </c>
      <c r="AS155" s="80" t="str">
        <f>_xlfn.IFNA(VLOOKUP(AM155,Kopā!$A$4:$Q$203,9,),"")</f>
        <v/>
      </c>
      <c r="AT155" s="79" t="str">
        <f>_xlfn.IFNA(VLOOKUP(AM155,Kopā!$A$4:$Q$203,10,),"")</f>
        <v/>
      </c>
      <c r="AU155" s="80" t="str">
        <f>_xlfn.IFNA(VLOOKUP(AM155,Kopā!$A$4:$Q$203,11,),"")</f>
        <v/>
      </c>
      <c r="AV155" s="79" t="str">
        <f>_xlfn.IFNA(VLOOKUP(AM155,Kopā!$A$4:$Q$203,12,),"")</f>
        <v/>
      </c>
      <c r="AW155" s="80" t="str">
        <f>_xlfn.IFNA(VLOOKUP(AM155,Kopā!$A$4:$Q$203,13,),"")</f>
        <v/>
      </c>
      <c r="AX155" s="79" t="str">
        <f>_xlfn.IFNA(VLOOKUP(AM155,Kopā!$A$4:$Q$203,14,),"")</f>
        <v/>
      </c>
      <c r="AY155" s="80" t="str">
        <f>_xlfn.IFNA(VLOOKUP(AM155,Kopā!$A$4:$Q$203,15,),"")</f>
        <v/>
      </c>
      <c r="AZ155" s="26"/>
      <c r="BA155" s="26"/>
      <c r="BB155" s="26"/>
      <c r="BC155" s="26"/>
      <c r="BD155" s="26"/>
      <c r="BE155" s="26" t="e">
        <f>_xlfn.RANK.EQ(BB155,$BB$4:$BB$93,)+COUNTIF($BB$4:BB155,BB155)-1</f>
        <v>#N/A</v>
      </c>
    </row>
    <row r="156" spans="1:57" x14ac:dyDescent="0.25">
      <c r="A156" s="4"/>
      <c r="B156" s="4"/>
      <c r="C156" s="4"/>
      <c r="D156" s="4"/>
      <c r="E156" s="37"/>
      <c r="F156" s="37"/>
      <c r="G156" s="37"/>
      <c r="H156" s="37"/>
      <c r="I156" s="37"/>
      <c r="J156" s="37"/>
      <c r="K156" s="37"/>
      <c r="L156" s="37"/>
      <c r="M156" s="4"/>
      <c r="N156" s="4"/>
      <c r="O156" s="36"/>
      <c r="P156" s="4"/>
      <c r="Q156" s="4"/>
      <c r="AD156" s="26">
        <v>155</v>
      </c>
      <c r="AE156" s="26"/>
      <c r="AF156" s="26" t="str">
        <f>IF(Kopā!F156=$R$3,Kopā!A156,"")</f>
        <v/>
      </c>
      <c r="AG156" s="26" t="str">
        <f>_xlfn.IFNA(VLOOKUP(AF156,Kopā!$A$4:$G$203,7,),"")</f>
        <v/>
      </c>
      <c r="AH156" s="26" t="str">
        <f t="shared" si="45"/>
        <v/>
      </c>
      <c r="AI156" s="26" t="e" cm="1">
        <f t="array" ref="AI156">IFERROR(SMALL(IF((COUNTIF($AI$3:AI155, $AH$4:$AH$203)=0)*ISNUMBER($AH$4:$AH$203), $AH$4:$AH$203, "A"), 1),INDEX($AH$4:$AH$203, MATCH(SMALL(IF(ISTEXT($AH$4:$AH$203)*(COUNTIF(AI$3:$AI155,$AH$4:$AH$203)=0), COUNTIF($AH$4:$AH$203, "&lt;"&amp;$AH$4:$AH$203), ""),1),IF(ISTEXT($AH$4:$AH$203), COUNTIF($AH$4:$AH$203, "&lt;"&amp;$AH$4:$AH$203), ""), 0)))</f>
        <v>#NUM!</v>
      </c>
      <c r="AJ156" s="26"/>
      <c r="AK156" s="26"/>
      <c r="AL156" s="26" t="e">
        <f>#REF!</f>
        <v>#REF!</v>
      </c>
      <c r="AM156" s="26"/>
      <c r="AN156" s="26"/>
      <c r="AO156" s="26"/>
      <c r="AP156" s="26"/>
      <c r="AQ156" s="26"/>
      <c r="AR156" s="79" t="str">
        <f>_xlfn.IFNA(VLOOKUP(AM156,Kopā!$A$4:$Q$203,8,),"")</f>
        <v/>
      </c>
      <c r="AS156" s="80" t="str">
        <f>_xlfn.IFNA(VLOOKUP(AM156,Kopā!$A$4:$Q$203,9,),"")</f>
        <v/>
      </c>
      <c r="AT156" s="79" t="str">
        <f>_xlfn.IFNA(VLOOKUP(AM156,Kopā!$A$4:$Q$203,10,),"")</f>
        <v/>
      </c>
      <c r="AU156" s="80" t="str">
        <f>_xlfn.IFNA(VLOOKUP(AM156,Kopā!$A$4:$Q$203,11,),"")</f>
        <v/>
      </c>
      <c r="AV156" s="79" t="str">
        <f>_xlfn.IFNA(VLOOKUP(AM156,Kopā!$A$4:$Q$203,12,),"")</f>
        <v/>
      </c>
      <c r="AW156" s="80" t="str">
        <f>_xlfn.IFNA(VLOOKUP(AM156,Kopā!$A$4:$Q$203,13,),"")</f>
        <v/>
      </c>
      <c r="AX156" s="79" t="str">
        <f>_xlfn.IFNA(VLOOKUP(AM156,Kopā!$A$4:$Q$203,14,),"")</f>
        <v/>
      </c>
      <c r="AY156" s="80" t="str">
        <f>_xlfn.IFNA(VLOOKUP(AM156,Kopā!$A$4:$Q$203,15,),"")</f>
        <v/>
      </c>
      <c r="AZ156" s="26"/>
      <c r="BA156" s="26"/>
      <c r="BB156" s="26"/>
      <c r="BC156" s="26"/>
      <c r="BD156" s="26"/>
      <c r="BE156" s="26" t="e">
        <f>_xlfn.RANK.EQ(BB156,$BB$4:$BB$93,)+COUNTIF($BB$4:BB156,BB156)-1</f>
        <v>#N/A</v>
      </c>
    </row>
    <row r="157" spans="1:57" x14ac:dyDescent="0.25">
      <c r="A157" s="4"/>
      <c r="B157" s="4"/>
      <c r="C157" s="4"/>
      <c r="D157" s="4"/>
      <c r="E157" s="37"/>
      <c r="F157" s="37"/>
      <c r="G157" s="37"/>
      <c r="H157" s="37"/>
      <c r="I157" s="37"/>
      <c r="J157" s="37"/>
      <c r="K157" s="37"/>
      <c r="L157" s="37"/>
      <c r="M157" s="4"/>
      <c r="N157" s="4"/>
      <c r="O157" s="36"/>
      <c r="P157" s="4"/>
      <c r="Q157" s="4"/>
      <c r="AD157" s="26">
        <v>156</v>
      </c>
      <c r="AE157" s="26"/>
      <c r="AF157" s="26" t="str">
        <f>IF(Kopā!F157=$R$3,Kopā!A157,"")</f>
        <v/>
      </c>
      <c r="AG157" s="26" t="str">
        <f>_xlfn.IFNA(VLOOKUP(AF157,Kopā!$A$4:$G$203,7,),"")</f>
        <v/>
      </c>
      <c r="AH157" s="26" t="str">
        <f t="shared" si="45"/>
        <v/>
      </c>
      <c r="AI157" s="26" t="e" cm="1">
        <f t="array" ref="AI157">IFERROR(SMALL(IF((COUNTIF($AI$3:AI156, $AH$4:$AH$203)=0)*ISNUMBER($AH$4:$AH$203), $AH$4:$AH$203, "A"), 1),INDEX($AH$4:$AH$203, MATCH(SMALL(IF(ISTEXT($AH$4:$AH$203)*(COUNTIF(AI$3:$AI156,$AH$4:$AH$203)=0), COUNTIF($AH$4:$AH$203, "&lt;"&amp;$AH$4:$AH$203), ""),1),IF(ISTEXT($AH$4:$AH$203), COUNTIF($AH$4:$AH$203, "&lt;"&amp;$AH$4:$AH$203), ""), 0)))</f>
        <v>#NUM!</v>
      </c>
      <c r="AJ157" s="26"/>
      <c r="AK157" s="26"/>
      <c r="AL157" s="26" t="e">
        <f>#REF!</f>
        <v>#REF!</v>
      </c>
      <c r="AM157" s="26"/>
      <c r="AN157" s="26"/>
      <c r="AO157" s="26"/>
      <c r="AP157" s="26"/>
      <c r="AQ157" s="26"/>
      <c r="AR157" s="79" t="str">
        <f>_xlfn.IFNA(VLOOKUP(AM157,Kopā!$A$4:$Q$203,8,),"")</f>
        <v/>
      </c>
      <c r="AS157" s="80" t="str">
        <f>_xlfn.IFNA(VLOOKUP(AM157,Kopā!$A$4:$Q$203,9,),"")</f>
        <v/>
      </c>
      <c r="AT157" s="79" t="str">
        <f>_xlfn.IFNA(VLOOKUP(AM157,Kopā!$A$4:$Q$203,10,),"")</f>
        <v/>
      </c>
      <c r="AU157" s="80" t="str">
        <f>_xlfn.IFNA(VLOOKUP(AM157,Kopā!$A$4:$Q$203,11,),"")</f>
        <v/>
      </c>
      <c r="AV157" s="79" t="str">
        <f>_xlfn.IFNA(VLOOKUP(AM157,Kopā!$A$4:$Q$203,12,),"")</f>
        <v/>
      </c>
      <c r="AW157" s="80" t="str">
        <f>_xlfn.IFNA(VLOOKUP(AM157,Kopā!$A$4:$Q$203,13,),"")</f>
        <v/>
      </c>
      <c r="AX157" s="79" t="str">
        <f>_xlfn.IFNA(VLOOKUP(AM157,Kopā!$A$4:$Q$203,14,),"")</f>
        <v/>
      </c>
      <c r="AY157" s="80" t="str">
        <f>_xlfn.IFNA(VLOOKUP(AM157,Kopā!$A$4:$Q$203,15,),"")</f>
        <v/>
      </c>
      <c r="AZ157" s="26"/>
      <c r="BA157" s="26"/>
      <c r="BB157" s="26"/>
      <c r="BC157" s="26"/>
      <c r="BD157" s="26"/>
      <c r="BE157" s="26" t="e">
        <f>_xlfn.RANK.EQ(BB157,$BB$4:$BB$93,)+COUNTIF($BB$4:BB157,BB157)-1</f>
        <v>#N/A</v>
      </c>
    </row>
    <row r="158" spans="1:57" x14ac:dyDescent="0.25">
      <c r="A158" s="4"/>
      <c r="B158" s="4"/>
      <c r="C158" s="4"/>
      <c r="D158" s="4"/>
      <c r="E158" s="37"/>
      <c r="F158" s="37"/>
      <c r="G158" s="37"/>
      <c r="H158" s="37"/>
      <c r="I158" s="37"/>
      <c r="J158" s="37"/>
      <c r="K158" s="37"/>
      <c r="L158" s="37"/>
      <c r="M158" s="4"/>
      <c r="N158" s="4"/>
      <c r="O158" s="36"/>
      <c r="P158" s="4"/>
      <c r="Q158" s="4"/>
      <c r="AD158" s="26">
        <v>157</v>
      </c>
      <c r="AE158" s="26"/>
      <c r="AF158" s="26" t="str">
        <f>IF(Kopā!F158=$R$3,Kopā!A158,"")</f>
        <v/>
      </c>
      <c r="AG158" s="26" t="str">
        <f>_xlfn.IFNA(VLOOKUP(AF158,Kopā!$A$4:$G$203,7,),"")</f>
        <v/>
      </c>
      <c r="AH158" s="26" t="str">
        <f t="shared" si="45"/>
        <v/>
      </c>
      <c r="AI158" s="26" t="e" cm="1">
        <f t="array" ref="AI158">IFERROR(SMALL(IF((COUNTIF($AI$3:AI157, $AH$4:$AH$203)=0)*ISNUMBER($AH$4:$AH$203), $AH$4:$AH$203, "A"), 1),INDEX($AH$4:$AH$203, MATCH(SMALL(IF(ISTEXT($AH$4:$AH$203)*(COUNTIF(AI$3:$AI157,$AH$4:$AH$203)=0), COUNTIF($AH$4:$AH$203, "&lt;"&amp;$AH$4:$AH$203), ""),1),IF(ISTEXT($AH$4:$AH$203), COUNTIF($AH$4:$AH$203, "&lt;"&amp;$AH$4:$AH$203), ""), 0)))</f>
        <v>#NUM!</v>
      </c>
      <c r="AJ158" s="26"/>
      <c r="AK158" s="26"/>
      <c r="AL158" s="26" t="e">
        <f>#REF!</f>
        <v>#REF!</v>
      </c>
      <c r="AM158" s="26"/>
      <c r="AN158" s="26"/>
      <c r="AO158" s="26"/>
      <c r="AP158" s="26"/>
      <c r="AQ158" s="26"/>
      <c r="AR158" s="79" t="str">
        <f>_xlfn.IFNA(VLOOKUP(AM158,Kopā!$A$4:$Q$203,8,),"")</f>
        <v/>
      </c>
      <c r="AS158" s="80" t="str">
        <f>_xlfn.IFNA(VLOOKUP(AM158,Kopā!$A$4:$Q$203,9,),"")</f>
        <v/>
      </c>
      <c r="AT158" s="79" t="str">
        <f>_xlfn.IFNA(VLOOKUP(AM158,Kopā!$A$4:$Q$203,10,),"")</f>
        <v/>
      </c>
      <c r="AU158" s="80" t="str">
        <f>_xlfn.IFNA(VLOOKUP(AM158,Kopā!$A$4:$Q$203,11,),"")</f>
        <v/>
      </c>
      <c r="AV158" s="79" t="str">
        <f>_xlfn.IFNA(VLOOKUP(AM158,Kopā!$A$4:$Q$203,12,),"")</f>
        <v/>
      </c>
      <c r="AW158" s="80" t="str">
        <f>_xlfn.IFNA(VLOOKUP(AM158,Kopā!$A$4:$Q$203,13,),"")</f>
        <v/>
      </c>
      <c r="AX158" s="79" t="str">
        <f>_xlfn.IFNA(VLOOKUP(AM158,Kopā!$A$4:$Q$203,14,),"")</f>
        <v/>
      </c>
      <c r="AY158" s="80" t="str">
        <f>_xlfn.IFNA(VLOOKUP(AM158,Kopā!$A$4:$Q$203,15,),"")</f>
        <v/>
      </c>
      <c r="AZ158" s="26"/>
      <c r="BA158" s="26"/>
      <c r="BB158" s="26"/>
      <c r="BC158" s="26"/>
      <c r="BD158" s="26"/>
      <c r="BE158" s="26" t="e">
        <f>_xlfn.RANK.EQ(BB158,$BB$4:$BB$93,)+COUNTIF($BB$4:BB158,BB158)-1</f>
        <v>#N/A</v>
      </c>
    </row>
    <row r="159" spans="1:57" x14ac:dyDescent="0.25">
      <c r="A159" s="4"/>
      <c r="B159" s="4"/>
      <c r="C159" s="4"/>
      <c r="D159" s="4"/>
      <c r="E159" s="37"/>
      <c r="F159" s="37"/>
      <c r="G159" s="37"/>
      <c r="H159" s="37"/>
      <c r="I159" s="37"/>
      <c r="J159" s="37"/>
      <c r="K159" s="37"/>
      <c r="L159" s="37"/>
      <c r="M159" s="4"/>
      <c r="N159" s="4"/>
      <c r="O159" s="36"/>
      <c r="P159" s="4"/>
      <c r="Q159" s="4"/>
      <c r="AD159" s="26">
        <v>158</v>
      </c>
      <c r="AE159" s="26"/>
      <c r="AF159" s="26" t="str">
        <f>IF(Kopā!F159=$R$3,Kopā!A159,"")</f>
        <v/>
      </c>
      <c r="AG159" s="26" t="str">
        <f>_xlfn.IFNA(VLOOKUP(AF159,Kopā!$A$4:$G$203,7,),"")</f>
        <v/>
      </c>
      <c r="AH159" s="26" t="str">
        <f t="shared" si="45"/>
        <v/>
      </c>
      <c r="AI159" s="26" t="e" cm="1">
        <f t="array" ref="AI159">IFERROR(SMALL(IF((COUNTIF($AI$3:AI158, $AH$4:$AH$203)=0)*ISNUMBER($AH$4:$AH$203), $AH$4:$AH$203, "A"), 1),INDEX($AH$4:$AH$203, MATCH(SMALL(IF(ISTEXT($AH$4:$AH$203)*(COUNTIF(AI$3:$AI158,$AH$4:$AH$203)=0), COUNTIF($AH$4:$AH$203, "&lt;"&amp;$AH$4:$AH$203), ""),1),IF(ISTEXT($AH$4:$AH$203), COUNTIF($AH$4:$AH$203, "&lt;"&amp;$AH$4:$AH$203), ""), 0)))</f>
        <v>#NUM!</v>
      </c>
      <c r="AJ159" s="26"/>
      <c r="AK159" s="26"/>
      <c r="AL159" s="26" t="e">
        <f>#REF!</f>
        <v>#REF!</v>
      </c>
      <c r="AM159" s="26"/>
      <c r="AN159" s="26"/>
      <c r="AO159" s="26"/>
      <c r="AP159" s="26"/>
      <c r="AQ159" s="26"/>
      <c r="AR159" s="79" t="str">
        <f>_xlfn.IFNA(VLOOKUP(AM159,Kopā!$A$4:$Q$203,8,),"")</f>
        <v/>
      </c>
      <c r="AS159" s="80" t="str">
        <f>_xlfn.IFNA(VLOOKUP(AM159,Kopā!$A$4:$Q$203,9,),"")</f>
        <v/>
      </c>
      <c r="AT159" s="79" t="str">
        <f>_xlfn.IFNA(VLOOKUP(AM159,Kopā!$A$4:$Q$203,10,),"")</f>
        <v/>
      </c>
      <c r="AU159" s="80" t="str">
        <f>_xlfn.IFNA(VLOOKUP(AM159,Kopā!$A$4:$Q$203,11,),"")</f>
        <v/>
      </c>
      <c r="AV159" s="79" t="str">
        <f>_xlfn.IFNA(VLOOKUP(AM159,Kopā!$A$4:$Q$203,12,),"")</f>
        <v/>
      </c>
      <c r="AW159" s="80" t="str">
        <f>_xlfn.IFNA(VLOOKUP(AM159,Kopā!$A$4:$Q$203,13,),"")</f>
        <v/>
      </c>
      <c r="AX159" s="79" t="str">
        <f>_xlfn.IFNA(VLOOKUP(AM159,Kopā!$A$4:$Q$203,14,),"")</f>
        <v/>
      </c>
      <c r="AY159" s="80" t="str">
        <f>_xlfn.IFNA(VLOOKUP(AM159,Kopā!$A$4:$Q$203,15,),"")</f>
        <v/>
      </c>
      <c r="AZ159" s="26"/>
      <c r="BA159" s="26"/>
      <c r="BB159" s="26"/>
      <c r="BC159" s="26"/>
      <c r="BD159" s="26"/>
      <c r="BE159" s="26" t="e">
        <f>_xlfn.RANK.EQ(BB159,$BB$4:$BB$93,)+COUNTIF($BB$4:BB159,BB159)-1</f>
        <v>#N/A</v>
      </c>
    </row>
    <row r="160" spans="1:57" x14ac:dyDescent="0.25">
      <c r="A160" s="4"/>
      <c r="B160" s="4"/>
      <c r="C160" s="4"/>
      <c r="D160" s="4"/>
      <c r="E160" s="37"/>
      <c r="F160" s="37"/>
      <c r="G160" s="37"/>
      <c r="H160" s="37"/>
      <c r="I160" s="37"/>
      <c r="J160" s="37"/>
      <c r="K160" s="37"/>
      <c r="L160" s="37"/>
      <c r="M160" s="4"/>
      <c r="N160" s="4"/>
      <c r="O160" s="36"/>
      <c r="P160" s="4"/>
      <c r="Q160" s="4"/>
      <c r="AD160" s="26">
        <v>159</v>
      </c>
      <c r="AE160" s="26"/>
      <c r="AF160" s="26" t="str">
        <f>IF(Kopā!F160=$R$3,Kopā!A160,"")</f>
        <v/>
      </c>
      <c r="AG160" s="26" t="str">
        <f>_xlfn.IFNA(VLOOKUP(AF160,Kopā!$A$4:$G$203,7,),"")</f>
        <v/>
      </c>
      <c r="AH160" s="26" t="str">
        <f t="shared" si="45"/>
        <v/>
      </c>
      <c r="AI160" s="26" t="e" cm="1">
        <f t="array" ref="AI160">IFERROR(SMALL(IF((COUNTIF($AI$3:AI159, $AH$4:$AH$203)=0)*ISNUMBER($AH$4:$AH$203), $AH$4:$AH$203, "A"), 1),INDEX($AH$4:$AH$203, MATCH(SMALL(IF(ISTEXT($AH$4:$AH$203)*(COUNTIF(AI$3:$AI159,$AH$4:$AH$203)=0), COUNTIF($AH$4:$AH$203, "&lt;"&amp;$AH$4:$AH$203), ""),1),IF(ISTEXT($AH$4:$AH$203), COUNTIF($AH$4:$AH$203, "&lt;"&amp;$AH$4:$AH$203), ""), 0)))</f>
        <v>#NUM!</v>
      </c>
      <c r="AJ160" s="26"/>
      <c r="AK160" s="26"/>
      <c r="AL160" s="26" t="e">
        <f>#REF!</f>
        <v>#REF!</v>
      </c>
      <c r="AM160" s="26"/>
      <c r="AN160" s="26"/>
      <c r="AO160" s="26"/>
      <c r="AP160" s="26"/>
      <c r="AQ160" s="26"/>
      <c r="AR160" s="79" t="str">
        <f>_xlfn.IFNA(VLOOKUP(AM160,Kopā!$A$4:$Q$203,8,),"")</f>
        <v/>
      </c>
      <c r="AS160" s="80" t="str">
        <f>_xlfn.IFNA(VLOOKUP(AM160,Kopā!$A$4:$Q$203,9,),"")</f>
        <v/>
      </c>
      <c r="AT160" s="79" t="str">
        <f>_xlfn.IFNA(VLOOKUP(AM160,Kopā!$A$4:$Q$203,10,),"")</f>
        <v/>
      </c>
      <c r="AU160" s="80" t="str">
        <f>_xlfn.IFNA(VLOOKUP(AM160,Kopā!$A$4:$Q$203,11,),"")</f>
        <v/>
      </c>
      <c r="AV160" s="79" t="str">
        <f>_xlfn.IFNA(VLOOKUP(AM160,Kopā!$A$4:$Q$203,12,),"")</f>
        <v/>
      </c>
      <c r="AW160" s="80" t="str">
        <f>_xlfn.IFNA(VLOOKUP(AM160,Kopā!$A$4:$Q$203,13,),"")</f>
        <v/>
      </c>
      <c r="AX160" s="79" t="str">
        <f>_xlfn.IFNA(VLOOKUP(AM160,Kopā!$A$4:$Q$203,14,),"")</f>
        <v/>
      </c>
      <c r="AY160" s="80" t="str">
        <f>_xlfn.IFNA(VLOOKUP(AM160,Kopā!$A$4:$Q$203,15,),"")</f>
        <v/>
      </c>
      <c r="AZ160" s="26"/>
      <c r="BA160" s="26"/>
      <c r="BB160" s="26"/>
      <c r="BC160" s="26"/>
      <c r="BD160" s="26"/>
      <c r="BE160" s="26" t="e">
        <f>_xlfn.RANK.EQ(BB160,$BB$4:$BB$93,)+COUNTIF($BB$4:BB160,BB160)-1</f>
        <v>#N/A</v>
      </c>
    </row>
    <row r="161" spans="1:57" x14ac:dyDescent="0.25">
      <c r="A161" s="4"/>
      <c r="B161" s="4"/>
      <c r="C161" s="4"/>
      <c r="D161" s="4"/>
      <c r="E161" s="37"/>
      <c r="F161" s="37"/>
      <c r="G161" s="37"/>
      <c r="H161" s="37"/>
      <c r="I161" s="37"/>
      <c r="J161" s="37"/>
      <c r="K161" s="37"/>
      <c r="L161" s="37"/>
      <c r="M161" s="4"/>
      <c r="N161" s="4"/>
      <c r="O161" s="36"/>
      <c r="P161" s="4"/>
      <c r="Q161" s="4"/>
      <c r="AD161" s="26">
        <v>160</v>
      </c>
      <c r="AE161" s="26"/>
      <c r="AF161" s="26" t="str">
        <f>IF(Kopā!F161=$R$3,Kopā!A161,"")</f>
        <v/>
      </c>
      <c r="AG161" s="26" t="str">
        <f>_xlfn.IFNA(VLOOKUP(AF161,Kopā!$A$4:$G$203,7,),"")</f>
        <v/>
      </c>
      <c r="AH161" s="26" t="str">
        <f t="shared" si="45"/>
        <v/>
      </c>
      <c r="AI161" s="26" t="e" cm="1">
        <f t="array" ref="AI161">IFERROR(SMALL(IF((COUNTIF($AI$3:AI160, $AH$4:$AH$203)=0)*ISNUMBER($AH$4:$AH$203), $AH$4:$AH$203, "A"), 1),INDEX($AH$4:$AH$203, MATCH(SMALL(IF(ISTEXT($AH$4:$AH$203)*(COUNTIF(AI$3:$AI160,$AH$4:$AH$203)=0), COUNTIF($AH$4:$AH$203, "&lt;"&amp;$AH$4:$AH$203), ""),1),IF(ISTEXT($AH$4:$AH$203), COUNTIF($AH$4:$AH$203, "&lt;"&amp;$AH$4:$AH$203), ""), 0)))</f>
        <v>#NUM!</v>
      </c>
      <c r="AJ161" s="26"/>
      <c r="AK161" s="26"/>
      <c r="AL161" s="26" t="e">
        <f>#REF!</f>
        <v>#REF!</v>
      </c>
      <c r="AM161" s="26"/>
      <c r="AN161" s="26"/>
      <c r="AO161" s="26"/>
      <c r="AP161" s="26"/>
      <c r="AQ161" s="26"/>
      <c r="AR161" s="79" t="str">
        <f>_xlfn.IFNA(VLOOKUP(AM161,Kopā!$A$4:$Q$203,8,),"")</f>
        <v/>
      </c>
      <c r="AS161" s="80" t="str">
        <f>_xlfn.IFNA(VLOOKUP(AM161,Kopā!$A$4:$Q$203,9,),"")</f>
        <v/>
      </c>
      <c r="AT161" s="79" t="str">
        <f>_xlfn.IFNA(VLOOKUP(AM161,Kopā!$A$4:$Q$203,10,),"")</f>
        <v/>
      </c>
      <c r="AU161" s="80" t="str">
        <f>_xlfn.IFNA(VLOOKUP(AM161,Kopā!$A$4:$Q$203,11,),"")</f>
        <v/>
      </c>
      <c r="AV161" s="79" t="str">
        <f>_xlfn.IFNA(VLOOKUP(AM161,Kopā!$A$4:$Q$203,12,),"")</f>
        <v/>
      </c>
      <c r="AW161" s="80" t="str">
        <f>_xlfn.IFNA(VLOOKUP(AM161,Kopā!$A$4:$Q$203,13,),"")</f>
        <v/>
      </c>
      <c r="AX161" s="79" t="str">
        <f>_xlfn.IFNA(VLOOKUP(AM161,Kopā!$A$4:$Q$203,14,),"")</f>
        <v/>
      </c>
      <c r="AY161" s="80" t="str">
        <f>_xlfn.IFNA(VLOOKUP(AM161,Kopā!$A$4:$Q$203,15,),"")</f>
        <v/>
      </c>
      <c r="AZ161" s="26"/>
      <c r="BA161" s="26"/>
      <c r="BB161" s="26"/>
      <c r="BC161" s="26"/>
      <c r="BD161" s="26"/>
      <c r="BE161" s="26" t="e">
        <f>_xlfn.RANK.EQ(BB161,$BB$4:$BB$93,)+COUNTIF($BB$4:BB161,BB161)-1</f>
        <v>#N/A</v>
      </c>
    </row>
    <row r="162" spans="1:57" x14ac:dyDescent="0.25">
      <c r="A162" s="4"/>
      <c r="B162" s="4"/>
      <c r="C162" s="4"/>
      <c r="D162" s="4"/>
      <c r="E162" s="37"/>
      <c r="F162" s="37"/>
      <c r="G162" s="37"/>
      <c r="H162" s="37"/>
      <c r="I162" s="37"/>
      <c r="J162" s="37"/>
      <c r="K162" s="37"/>
      <c r="L162" s="37"/>
      <c r="M162" s="4"/>
      <c r="N162" s="4"/>
      <c r="O162" s="36"/>
      <c r="P162" s="4"/>
      <c r="Q162" s="4"/>
      <c r="AD162" s="26">
        <v>161</v>
      </c>
      <c r="AE162" s="26"/>
      <c r="AF162" s="26" t="str">
        <f>IF(Kopā!F162=$R$3,Kopā!A162,"")</f>
        <v/>
      </c>
      <c r="AG162" s="26" t="str">
        <f>_xlfn.IFNA(VLOOKUP(AF162,Kopā!$A$4:$G$203,7,),"")</f>
        <v/>
      </c>
      <c r="AH162" s="26" t="str">
        <f t="shared" si="45"/>
        <v/>
      </c>
      <c r="AI162" s="26" t="e" cm="1">
        <f t="array" ref="AI162">IFERROR(SMALL(IF((COUNTIF($AI$3:AI161, $AH$4:$AH$203)=0)*ISNUMBER($AH$4:$AH$203), $AH$4:$AH$203, "A"), 1),INDEX($AH$4:$AH$203, MATCH(SMALL(IF(ISTEXT($AH$4:$AH$203)*(COUNTIF(AI$3:$AI161,$AH$4:$AH$203)=0), COUNTIF($AH$4:$AH$203, "&lt;"&amp;$AH$4:$AH$203), ""),1),IF(ISTEXT($AH$4:$AH$203), COUNTIF($AH$4:$AH$203, "&lt;"&amp;$AH$4:$AH$203), ""), 0)))</f>
        <v>#NUM!</v>
      </c>
      <c r="AJ162" s="26"/>
      <c r="AK162" s="26"/>
      <c r="AL162" s="26" t="e">
        <f>#REF!</f>
        <v>#REF!</v>
      </c>
      <c r="AM162" s="26"/>
      <c r="AN162" s="26"/>
      <c r="AO162" s="26"/>
      <c r="AP162" s="26"/>
      <c r="AQ162" s="26"/>
      <c r="AR162" s="79" t="str">
        <f>_xlfn.IFNA(VLOOKUP(AM162,Kopā!$A$4:$Q$203,8,),"")</f>
        <v/>
      </c>
      <c r="AS162" s="80" t="str">
        <f>_xlfn.IFNA(VLOOKUP(AM162,Kopā!$A$4:$Q$203,9,),"")</f>
        <v/>
      </c>
      <c r="AT162" s="79" t="str">
        <f>_xlfn.IFNA(VLOOKUP(AM162,Kopā!$A$4:$Q$203,10,),"")</f>
        <v/>
      </c>
      <c r="AU162" s="80" t="str">
        <f>_xlfn.IFNA(VLOOKUP(AM162,Kopā!$A$4:$Q$203,11,),"")</f>
        <v/>
      </c>
      <c r="AV162" s="79" t="str">
        <f>_xlfn.IFNA(VLOOKUP(AM162,Kopā!$A$4:$Q$203,12,),"")</f>
        <v/>
      </c>
      <c r="AW162" s="80" t="str">
        <f>_xlfn.IFNA(VLOOKUP(AM162,Kopā!$A$4:$Q$203,13,),"")</f>
        <v/>
      </c>
      <c r="AX162" s="79" t="str">
        <f>_xlfn.IFNA(VLOOKUP(AM162,Kopā!$A$4:$Q$203,14,),"")</f>
        <v/>
      </c>
      <c r="AY162" s="80" t="str">
        <f>_xlfn.IFNA(VLOOKUP(AM162,Kopā!$A$4:$Q$203,15,),"")</f>
        <v/>
      </c>
      <c r="AZ162" s="26"/>
      <c r="BA162" s="26"/>
      <c r="BB162" s="26"/>
      <c r="BC162" s="26"/>
      <c r="BD162" s="26"/>
      <c r="BE162" s="26" t="e">
        <f>_xlfn.RANK.EQ(BB162,$BB$4:$BB$93,)+COUNTIF($BB$4:BB162,BB162)-1</f>
        <v>#N/A</v>
      </c>
    </row>
    <row r="163" spans="1:57" x14ac:dyDescent="0.25">
      <c r="A163" s="4"/>
      <c r="B163" s="4"/>
      <c r="C163" s="4"/>
      <c r="D163" s="4"/>
      <c r="E163" s="37"/>
      <c r="F163" s="37"/>
      <c r="G163" s="37"/>
      <c r="H163" s="37"/>
      <c r="I163" s="37"/>
      <c r="J163" s="37"/>
      <c r="K163" s="37"/>
      <c r="L163" s="37"/>
      <c r="M163" s="4"/>
      <c r="N163" s="4"/>
      <c r="O163" s="36"/>
      <c r="P163" s="4"/>
      <c r="Q163" s="4"/>
      <c r="AD163" s="26">
        <v>162</v>
      </c>
      <c r="AE163" s="26"/>
      <c r="AF163" s="26" t="str">
        <f>IF(Kopā!F163=$R$3,Kopā!A163,"")</f>
        <v/>
      </c>
      <c r="AG163" s="26" t="str">
        <f>_xlfn.IFNA(VLOOKUP(AF163,Kopā!$A$4:$G$203,7,),"")</f>
        <v/>
      </c>
      <c r="AH163" s="26" t="str">
        <f t="shared" si="45"/>
        <v/>
      </c>
      <c r="AI163" s="26" t="e" cm="1">
        <f t="array" ref="AI163">IFERROR(SMALL(IF((COUNTIF($AI$3:AI162, $AH$4:$AH$203)=0)*ISNUMBER($AH$4:$AH$203), $AH$4:$AH$203, "A"), 1),INDEX($AH$4:$AH$203, MATCH(SMALL(IF(ISTEXT($AH$4:$AH$203)*(COUNTIF(AI$3:$AI162,$AH$4:$AH$203)=0), COUNTIF($AH$4:$AH$203, "&lt;"&amp;$AH$4:$AH$203), ""),1),IF(ISTEXT($AH$4:$AH$203), COUNTIF($AH$4:$AH$203, "&lt;"&amp;$AH$4:$AH$203), ""), 0)))</f>
        <v>#NUM!</v>
      </c>
      <c r="AJ163" s="26"/>
      <c r="AK163" s="26"/>
      <c r="AL163" s="26" t="e">
        <f>#REF!</f>
        <v>#REF!</v>
      </c>
      <c r="AM163" s="26"/>
      <c r="AN163" s="26"/>
      <c r="AO163" s="26"/>
      <c r="AP163" s="26"/>
      <c r="AQ163" s="26"/>
      <c r="AR163" s="79" t="str">
        <f>_xlfn.IFNA(VLOOKUP(AM163,Kopā!$A$4:$Q$203,8,),"")</f>
        <v/>
      </c>
      <c r="AS163" s="80" t="str">
        <f>_xlfn.IFNA(VLOOKUP(AM163,Kopā!$A$4:$Q$203,9,),"")</f>
        <v/>
      </c>
      <c r="AT163" s="79" t="str">
        <f>_xlfn.IFNA(VLOOKUP(AM163,Kopā!$A$4:$Q$203,10,),"")</f>
        <v/>
      </c>
      <c r="AU163" s="80" t="str">
        <f>_xlfn.IFNA(VLOOKUP(AM163,Kopā!$A$4:$Q$203,11,),"")</f>
        <v/>
      </c>
      <c r="AV163" s="79" t="str">
        <f>_xlfn.IFNA(VLOOKUP(AM163,Kopā!$A$4:$Q$203,12,),"")</f>
        <v/>
      </c>
      <c r="AW163" s="80" t="str">
        <f>_xlfn.IFNA(VLOOKUP(AM163,Kopā!$A$4:$Q$203,13,),"")</f>
        <v/>
      </c>
      <c r="AX163" s="79" t="str">
        <f>_xlfn.IFNA(VLOOKUP(AM163,Kopā!$A$4:$Q$203,14,),"")</f>
        <v/>
      </c>
      <c r="AY163" s="80" t="str">
        <f>_xlfn.IFNA(VLOOKUP(AM163,Kopā!$A$4:$Q$203,15,),"")</f>
        <v/>
      </c>
      <c r="AZ163" s="26"/>
      <c r="BA163" s="26"/>
      <c r="BB163" s="26"/>
      <c r="BC163" s="26"/>
      <c r="BD163" s="26"/>
      <c r="BE163" s="26" t="e">
        <f>_xlfn.RANK.EQ(BB163,$BB$4:$BB$93,)+COUNTIF($BB$4:BB163,BB163)-1</f>
        <v>#N/A</v>
      </c>
    </row>
    <row r="164" spans="1:57" x14ac:dyDescent="0.25">
      <c r="A164" s="4"/>
      <c r="B164" s="4"/>
      <c r="C164" s="4"/>
      <c r="D164" s="4"/>
      <c r="E164" s="37"/>
      <c r="F164" s="37"/>
      <c r="G164" s="37"/>
      <c r="H164" s="37"/>
      <c r="I164" s="37"/>
      <c r="J164" s="37"/>
      <c r="K164" s="37"/>
      <c r="L164" s="37"/>
      <c r="M164" s="4"/>
      <c r="N164" s="4"/>
      <c r="O164" s="36"/>
      <c r="P164" s="4"/>
      <c r="Q164" s="4"/>
      <c r="AD164" s="26">
        <v>163</v>
      </c>
      <c r="AE164" s="26"/>
      <c r="AF164" s="26" t="str">
        <f>IF(Kopā!F164=$R$3,Kopā!A164,"")</f>
        <v/>
      </c>
      <c r="AG164" s="26" t="str">
        <f>_xlfn.IFNA(VLOOKUP(AF164,Kopā!$A$4:$G$203,7,),"")</f>
        <v/>
      </c>
      <c r="AH164" s="26" t="str">
        <f t="shared" ref="AH164:AH195" si="46">IF(AG164=$S$3,AF164,"")</f>
        <v/>
      </c>
      <c r="AI164" s="26" t="e" cm="1">
        <f t="array" ref="AI164">IFERROR(SMALL(IF((COUNTIF($AI$3:AI163, $AH$4:$AH$203)=0)*ISNUMBER($AH$4:$AH$203), $AH$4:$AH$203, "A"), 1),INDEX($AH$4:$AH$203, MATCH(SMALL(IF(ISTEXT($AH$4:$AH$203)*(COUNTIF(AI$3:$AI163,$AH$4:$AH$203)=0), COUNTIF($AH$4:$AH$203, "&lt;"&amp;$AH$4:$AH$203), ""),1),IF(ISTEXT($AH$4:$AH$203), COUNTIF($AH$4:$AH$203, "&lt;"&amp;$AH$4:$AH$203), ""), 0)))</f>
        <v>#NUM!</v>
      </c>
      <c r="AJ164" s="26"/>
      <c r="AK164" s="26"/>
      <c r="AL164" s="26" t="e">
        <f>#REF!</f>
        <v>#REF!</v>
      </c>
      <c r="AM164" s="26"/>
      <c r="AN164" s="26"/>
      <c r="AO164" s="26"/>
      <c r="AP164" s="26"/>
      <c r="AQ164" s="26"/>
      <c r="AR164" s="79" t="str">
        <f>_xlfn.IFNA(VLOOKUP(AM164,Kopā!$A$4:$Q$203,8,),"")</f>
        <v/>
      </c>
      <c r="AS164" s="80" t="str">
        <f>_xlfn.IFNA(VLOOKUP(AM164,Kopā!$A$4:$Q$203,9,),"")</f>
        <v/>
      </c>
      <c r="AT164" s="79" t="str">
        <f>_xlfn.IFNA(VLOOKUP(AM164,Kopā!$A$4:$Q$203,10,),"")</f>
        <v/>
      </c>
      <c r="AU164" s="80" t="str">
        <f>_xlfn.IFNA(VLOOKUP(AM164,Kopā!$A$4:$Q$203,11,),"")</f>
        <v/>
      </c>
      <c r="AV164" s="79" t="str">
        <f>_xlfn.IFNA(VLOOKUP(AM164,Kopā!$A$4:$Q$203,12,),"")</f>
        <v/>
      </c>
      <c r="AW164" s="80" t="str">
        <f>_xlfn.IFNA(VLOOKUP(AM164,Kopā!$A$4:$Q$203,13,),"")</f>
        <v/>
      </c>
      <c r="AX164" s="79" t="str">
        <f>_xlfn.IFNA(VLOOKUP(AM164,Kopā!$A$4:$Q$203,14,),"")</f>
        <v/>
      </c>
      <c r="AY164" s="80" t="str">
        <f>_xlfn.IFNA(VLOOKUP(AM164,Kopā!$A$4:$Q$203,15,),"")</f>
        <v/>
      </c>
      <c r="AZ164" s="26"/>
      <c r="BA164" s="26"/>
      <c r="BB164" s="26"/>
      <c r="BC164" s="26"/>
      <c r="BD164" s="26"/>
      <c r="BE164" s="26" t="e">
        <f>_xlfn.RANK.EQ(BB164,$BB$4:$BB$93,)+COUNTIF($BB$4:BB164,BB164)-1</f>
        <v>#N/A</v>
      </c>
    </row>
    <row r="165" spans="1:57" x14ac:dyDescent="0.25">
      <c r="A165" s="4"/>
      <c r="B165" s="4"/>
      <c r="C165" s="4"/>
      <c r="D165" s="4"/>
      <c r="E165" s="37"/>
      <c r="F165" s="37"/>
      <c r="G165" s="37"/>
      <c r="H165" s="37"/>
      <c r="I165" s="37"/>
      <c r="J165" s="37"/>
      <c r="K165" s="37"/>
      <c r="L165" s="37"/>
      <c r="M165" s="4"/>
      <c r="N165" s="4"/>
      <c r="O165" s="36"/>
      <c r="P165" s="4"/>
      <c r="Q165" s="4"/>
      <c r="AD165" s="26">
        <v>164</v>
      </c>
      <c r="AE165" s="26"/>
      <c r="AF165" s="26" t="str">
        <f>IF(Kopā!F165=$R$3,Kopā!A165,"")</f>
        <v/>
      </c>
      <c r="AG165" s="26" t="str">
        <f>_xlfn.IFNA(VLOOKUP(AF165,Kopā!$A$4:$G$203,7,),"")</f>
        <v/>
      </c>
      <c r="AH165" s="26" t="str">
        <f t="shared" si="46"/>
        <v/>
      </c>
      <c r="AI165" s="26" t="e" cm="1">
        <f t="array" ref="AI165">IFERROR(SMALL(IF((COUNTIF($AI$3:AI164, $AH$4:$AH$203)=0)*ISNUMBER($AH$4:$AH$203), $AH$4:$AH$203, "A"), 1),INDEX($AH$4:$AH$203, MATCH(SMALL(IF(ISTEXT($AH$4:$AH$203)*(COUNTIF(AI$3:$AI164,$AH$4:$AH$203)=0), COUNTIF($AH$4:$AH$203, "&lt;"&amp;$AH$4:$AH$203), ""),1),IF(ISTEXT($AH$4:$AH$203), COUNTIF($AH$4:$AH$203, "&lt;"&amp;$AH$4:$AH$203), ""), 0)))</f>
        <v>#NUM!</v>
      </c>
      <c r="AJ165" s="26"/>
      <c r="AK165" s="26"/>
      <c r="AL165" s="26" t="e">
        <f>#REF!</f>
        <v>#REF!</v>
      </c>
      <c r="AM165" s="26"/>
      <c r="AN165" s="26"/>
      <c r="AO165" s="26"/>
      <c r="AP165" s="26"/>
      <c r="AQ165" s="26"/>
      <c r="AR165" s="79" t="str">
        <f>_xlfn.IFNA(VLOOKUP(AM165,Kopā!$A$4:$Q$203,8,),"")</f>
        <v/>
      </c>
      <c r="AS165" s="80" t="str">
        <f>_xlfn.IFNA(VLOOKUP(AM165,Kopā!$A$4:$Q$203,9,),"")</f>
        <v/>
      </c>
      <c r="AT165" s="79" t="str">
        <f>_xlfn.IFNA(VLOOKUP(AM165,Kopā!$A$4:$Q$203,10,),"")</f>
        <v/>
      </c>
      <c r="AU165" s="80" t="str">
        <f>_xlfn.IFNA(VLOOKUP(AM165,Kopā!$A$4:$Q$203,11,),"")</f>
        <v/>
      </c>
      <c r="AV165" s="79" t="str">
        <f>_xlfn.IFNA(VLOOKUP(AM165,Kopā!$A$4:$Q$203,12,),"")</f>
        <v/>
      </c>
      <c r="AW165" s="80" t="str">
        <f>_xlfn.IFNA(VLOOKUP(AM165,Kopā!$A$4:$Q$203,13,),"")</f>
        <v/>
      </c>
      <c r="AX165" s="79" t="str">
        <f>_xlfn.IFNA(VLOOKUP(AM165,Kopā!$A$4:$Q$203,14,),"")</f>
        <v/>
      </c>
      <c r="AY165" s="80" t="str">
        <f>_xlfn.IFNA(VLOOKUP(AM165,Kopā!$A$4:$Q$203,15,),"")</f>
        <v/>
      </c>
      <c r="AZ165" s="26"/>
      <c r="BA165" s="26"/>
      <c r="BB165" s="26"/>
      <c r="BC165" s="26"/>
      <c r="BD165" s="26"/>
      <c r="BE165" s="26" t="e">
        <f>_xlfn.RANK.EQ(BB165,$BB$4:$BB$93,)+COUNTIF($BB$4:BB165,BB165)-1</f>
        <v>#N/A</v>
      </c>
    </row>
    <row r="166" spans="1:57" x14ac:dyDescent="0.25">
      <c r="A166" s="4"/>
      <c r="B166" s="4"/>
      <c r="C166" s="4"/>
      <c r="D166" s="4"/>
      <c r="E166" s="37"/>
      <c r="F166" s="37"/>
      <c r="G166" s="37"/>
      <c r="H166" s="37"/>
      <c r="I166" s="37"/>
      <c r="J166" s="37"/>
      <c r="K166" s="37"/>
      <c r="L166" s="37"/>
      <c r="M166" s="4"/>
      <c r="N166" s="4"/>
      <c r="O166" s="36"/>
      <c r="P166" s="4"/>
      <c r="Q166" s="4"/>
      <c r="AD166" s="26">
        <v>165</v>
      </c>
      <c r="AE166" s="26"/>
      <c r="AF166" s="26" t="str">
        <f>IF(Kopā!F166=$R$3,Kopā!A166,"")</f>
        <v/>
      </c>
      <c r="AG166" s="26" t="str">
        <f>_xlfn.IFNA(VLOOKUP(AF166,Kopā!$A$4:$G$203,7,),"")</f>
        <v/>
      </c>
      <c r="AH166" s="26" t="str">
        <f t="shared" si="46"/>
        <v/>
      </c>
      <c r="AI166" s="26" t="e" cm="1">
        <f t="array" ref="AI166">IFERROR(SMALL(IF((COUNTIF($AI$3:AI165, $AH$4:$AH$203)=0)*ISNUMBER($AH$4:$AH$203), $AH$4:$AH$203, "A"), 1),INDEX($AH$4:$AH$203, MATCH(SMALL(IF(ISTEXT($AH$4:$AH$203)*(COUNTIF(AI$3:$AI165,$AH$4:$AH$203)=0), COUNTIF($AH$4:$AH$203, "&lt;"&amp;$AH$4:$AH$203), ""),1),IF(ISTEXT($AH$4:$AH$203), COUNTIF($AH$4:$AH$203, "&lt;"&amp;$AH$4:$AH$203), ""), 0)))</f>
        <v>#NUM!</v>
      </c>
      <c r="AJ166" s="26"/>
      <c r="AK166" s="26"/>
      <c r="AL166" s="26" t="e">
        <f>#REF!</f>
        <v>#REF!</v>
      </c>
      <c r="AM166" s="26"/>
      <c r="AN166" s="26"/>
      <c r="AO166" s="26"/>
      <c r="AP166" s="26"/>
      <c r="AQ166" s="26"/>
      <c r="AR166" s="79" t="str">
        <f>_xlfn.IFNA(VLOOKUP(AM166,Kopā!$A$4:$Q$203,8,),"")</f>
        <v/>
      </c>
      <c r="AS166" s="80" t="str">
        <f>_xlfn.IFNA(VLOOKUP(AM166,Kopā!$A$4:$Q$203,9,),"")</f>
        <v/>
      </c>
      <c r="AT166" s="79" t="str">
        <f>_xlfn.IFNA(VLOOKUP(AM166,Kopā!$A$4:$Q$203,10,),"")</f>
        <v/>
      </c>
      <c r="AU166" s="80" t="str">
        <f>_xlfn.IFNA(VLOOKUP(AM166,Kopā!$A$4:$Q$203,11,),"")</f>
        <v/>
      </c>
      <c r="AV166" s="79" t="str">
        <f>_xlfn.IFNA(VLOOKUP(AM166,Kopā!$A$4:$Q$203,12,),"")</f>
        <v/>
      </c>
      <c r="AW166" s="80" t="str">
        <f>_xlfn.IFNA(VLOOKUP(AM166,Kopā!$A$4:$Q$203,13,),"")</f>
        <v/>
      </c>
      <c r="AX166" s="79" t="str">
        <f>_xlfn.IFNA(VLOOKUP(AM166,Kopā!$A$4:$Q$203,14,),"")</f>
        <v/>
      </c>
      <c r="AY166" s="80" t="str">
        <f>_xlfn.IFNA(VLOOKUP(AM166,Kopā!$A$4:$Q$203,15,),"")</f>
        <v/>
      </c>
      <c r="AZ166" s="26"/>
      <c r="BA166" s="26"/>
      <c r="BB166" s="26"/>
      <c r="BC166" s="26"/>
      <c r="BD166" s="26"/>
      <c r="BE166" s="26" t="e">
        <f>_xlfn.RANK.EQ(BB166,$BB$4:$BB$93,)+COUNTIF($BB$4:BB166,BB166)-1</f>
        <v>#N/A</v>
      </c>
    </row>
    <row r="167" spans="1:57" x14ac:dyDescent="0.25">
      <c r="A167" s="4"/>
      <c r="B167" s="4"/>
      <c r="C167" s="4"/>
      <c r="D167" s="4"/>
      <c r="E167" s="37"/>
      <c r="F167" s="37"/>
      <c r="G167" s="37"/>
      <c r="H167" s="37"/>
      <c r="I167" s="37"/>
      <c r="J167" s="37"/>
      <c r="K167" s="37"/>
      <c r="L167" s="37"/>
      <c r="M167" s="4"/>
      <c r="N167" s="4"/>
      <c r="O167" s="36"/>
      <c r="P167" s="4"/>
      <c r="Q167" s="4"/>
      <c r="AD167" s="26">
        <v>166</v>
      </c>
      <c r="AE167" s="26"/>
      <c r="AF167" s="26" t="str">
        <f>IF(Kopā!F167=$R$3,Kopā!A167,"")</f>
        <v/>
      </c>
      <c r="AG167" s="26" t="str">
        <f>_xlfn.IFNA(VLOOKUP(AF167,Kopā!$A$4:$G$203,7,),"")</f>
        <v/>
      </c>
      <c r="AH167" s="26" t="str">
        <f t="shared" si="46"/>
        <v/>
      </c>
      <c r="AI167" s="26" t="e" cm="1">
        <f t="array" ref="AI167">IFERROR(SMALL(IF((COUNTIF($AI$3:AI166, $AH$4:$AH$203)=0)*ISNUMBER($AH$4:$AH$203), $AH$4:$AH$203, "A"), 1),INDEX($AH$4:$AH$203, MATCH(SMALL(IF(ISTEXT($AH$4:$AH$203)*(COUNTIF(AI$3:$AI166,$AH$4:$AH$203)=0), COUNTIF($AH$4:$AH$203, "&lt;"&amp;$AH$4:$AH$203), ""),1),IF(ISTEXT($AH$4:$AH$203), COUNTIF($AH$4:$AH$203, "&lt;"&amp;$AH$4:$AH$203), ""), 0)))</f>
        <v>#NUM!</v>
      </c>
      <c r="AJ167" s="26"/>
      <c r="AK167" s="26"/>
      <c r="AL167" s="26" t="e">
        <f>#REF!</f>
        <v>#REF!</v>
      </c>
      <c r="AM167" s="26"/>
      <c r="AN167" s="26"/>
      <c r="AO167" s="26"/>
      <c r="AP167" s="26"/>
      <c r="AQ167" s="26"/>
      <c r="AR167" s="79" t="str">
        <f>_xlfn.IFNA(VLOOKUP(AM167,Kopā!$A$4:$Q$203,8,),"")</f>
        <v/>
      </c>
      <c r="AS167" s="80" t="str">
        <f>_xlfn.IFNA(VLOOKUP(AM167,Kopā!$A$4:$Q$203,9,),"")</f>
        <v/>
      </c>
      <c r="AT167" s="79" t="str">
        <f>_xlfn.IFNA(VLOOKUP(AM167,Kopā!$A$4:$Q$203,10,),"")</f>
        <v/>
      </c>
      <c r="AU167" s="80" t="str">
        <f>_xlfn.IFNA(VLOOKUP(AM167,Kopā!$A$4:$Q$203,11,),"")</f>
        <v/>
      </c>
      <c r="AV167" s="79" t="str">
        <f>_xlfn.IFNA(VLOOKUP(AM167,Kopā!$A$4:$Q$203,12,),"")</f>
        <v/>
      </c>
      <c r="AW167" s="80" t="str">
        <f>_xlfn.IFNA(VLOOKUP(AM167,Kopā!$A$4:$Q$203,13,),"")</f>
        <v/>
      </c>
      <c r="AX167" s="79" t="str">
        <f>_xlfn.IFNA(VLOOKUP(AM167,Kopā!$A$4:$Q$203,14,),"")</f>
        <v/>
      </c>
      <c r="AY167" s="80" t="str">
        <f>_xlfn.IFNA(VLOOKUP(AM167,Kopā!$A$4:$Q$203,15,),"")</f>
        <v/>
      </c>
      <c r="AZ167" s="26"/>
      <c r="BA167" s="26"/>
      <c r="BB167" s="26"/>
      <c r="BC167" s="26"/>
      <c r="BD167" s="26"/>
      <c r="BE167" s="26" t="e">
        <f>_xlfn.RANK.EQ(BB167,$BB$4:$BB$93,)+COUNTIF($BB$4:BB167,BB167)-1</f>
        <v>#N/A</v>
      </c>
    </row>
    <row r="168" spans="1:57" x14ac:dyDescent="0.25">
      <c r="A168" s="4"/>
      <c r="B168" s="4"/>
      <c r="C168" s="4"/>
      <c r="D168" s="4"/>
      <c r="E168" s="37"/>
      <c r="F168" s="37"/>
      <c r="G168" s="37"/>
      <c r="H168" s="37"/>
      <c r="I168" s="37"/>
      <c r="J168" s="37"/>
      <c r="K168" s="37"/>
      <c r="L168" s="37"/>
      <c r="M168" s="4"/>
      <c r="N168" s="4"/>
      <c r="O168" s="36"/>
      <c r="P168" s="4"/>
      <c r="Q168" s="4"/>
      <c r="AD168" s="26">
        <v>167</v>
      </c>
      <c r="AE168" s="26"/>
      <c r="AF168" s="26" t="str">
        <f>IF(Kopā!F168=$R$3,Kopā!A168,"")</f>
        <v/>
      </c>
      <c r="AG168" s="26" t="str">
        <f>_xlfn.IFNA(VLOOKUP(AF168,Kopā!$A$4:$G$203,7,),"")</f>
        <v/>
      </c>
      <c r="AH168" s="26" t="str">
        <f t="shared" si="46"/>
        <v/>
      </c>
      <c r="AI168" s="26" t="e" cm="1">
        <f t="array" ref="AI168">IFERROR(SMALL(IF((COUNTIF($AI$3:AI167, $AH$4:$AH$203)=0)*ISNUMBER($AH$4:$AH$203), $AH$4:$AH$203, "A"), 1),INDEX($AH$4:$AH$203, MATCH(SMALL(IF(ISTEXT($AH$4:$AH$203)*(COUNTIF(AI$3:$AI167,$AH$4:$AH$203)=0), COUNTIF($AH$4:$AH$203, "&lt;"&amp;$AH$4:$AH$203), ""),1),IF(ISTEXT($AH$4:$AH$203), COUNTIF($AH$4:$AH$203, "&lt;"&amp;$AH$4:$AH$203), ""), 0)))</f>
        <v>#NUM!</v>
      </c>
      <c r="AJ168" s="26"/>
      <c r="AK168" s="26"/>
      <c r="AL168" s="26" t="e">
        <f>#REF!</f>
        <v>#REF!</v>
      </c>
      <c r="AM168" s="26"/>
      <c r="AN168" s="26"/>
      <c r="AO168" s="26"/>
      <c r="AP168" s="26"/>
      <c r="AQ168" s="26"/>
      <c r="AR168" s="79" t="str">
        <f>_xlfn.IFNA(VLOOKUP(AM168,Kopā!$A$4:$Q$203,8,),"")</f>
        <v/>
      </c>
      <c r="AS168" s="80" t="str">
        <f>_xlfn.IFNA(VLOOKUP(AM168,Kopā!$A$4:$Q$203,9,),"")</f>
        <v/>
      </c>
      <c r="AT168" s="79" t="str">
        <f>_xlfn.IFNA(VLOOKUP(AM168,Kopā!$A$4:$Q$203,10,),"")</f>
        <v/>
      </c>
      <c r="AU168" s="80" t="str">
        <f>_xlfn.IFNA(VLOOKUP(AM168,Kopā!$A$4:$Q$203,11,),"")</f>
        <v/>
      </c>
      <c r="AV168" s="79" t="str">
        <f>_xlfn.IFNA(VLOOKUP(AM168,Kopā!$A$4:$Q$203,12,),"")</f>
        <v/>
      </c>
      <c r="AW168" s="80" t="str">
        <f>_xlfn.IFNA(VLOOKUP(AM168,Kopā!$A$4:$Q$203,13,),"")</f>
        <v/>
      </c>
      <c r="AX168" s="79" t="str">
        <f>_xlfn.IFNA(VLOOKUP(AM168,Kopā!$A$4:$Q$203,14,),"")</f>
        <v/>
      </c>
      <c r="AY168" s="80" t="str">
        <f>_xlfn.IFNA(VLOOKUP(AM168,Kopā!$A$4:$Q$203,15,),"")</f>
        <v/>
      </c>
      <c r="AZ168" s="26"/>
      <c r="BA168" s="26"/>
      <c r="BB168" s="26"/>
      <c r="BC168" s="26"/>
      <c r="BD168" s="26"/>
      <c r="BE168" s="26" t="e">
        <f>_xlfn.RANK.EQ(BB168,$BB$4:$BB$93,)+COUNTIF($BB$4:BB168,BB168)-1</f>
        <v>#N/A</v>
      </c>
    </row>
    <row r="169" spans="1:57" x14ac:dyDescent="0.25">
      <c r="A169" s="4"/>
      <c r="B169" s="4"/>
      <c r="C169" s="4"/>
      <c r="D169" s="4"/>
      <c r="E169" s="37"/>
      <c r="F169" s="37"/>
      <c r="G169" s="37"/>
      <c r="H169" s="37"/>
      <c r="I169" s="37"/>
      <c r="J169" s="37"/>
      <c r="K169" s="37"/>
      <c r="L169" s="37"/>
      <c r="M169" s="4"/>
      <c r="N169" s="4"/>
      <c r="O169" s="36"/>
      <c r="P169" s="4"/>
      <c r="Q169" s="4"/>
      <c r="AD169" s="26">
        <v>168</v>
      </c>
      <c r="AE169" s="26"/>
      <c r="AF169" s="26" t="str">
        <f>IF(Kopā!F169=$R$3,Kopā!A169,"")</f>
        <v/>
      </c>
      <c r="AG169" s="26" t="str">
        <f>_xlfn.IFNA(VLOOKUP(AF169,Kopā!$A$4:$G$203,7,),"")</f>
        <v/>
      </c>
      <c r="AH169" s="26" t="str">
        <f t="shared" si="46"/>
        <v/>
      </c>
      <c r="AI169" s="26" t="e" cm="1">
        <f t="array" ref="AI169">IFERROR(SMALL(IF((COUNTIF($AI$3:AI168, $AH$4:$AH$203)=0)*ISNUMBER($AH$4:$AH$203), $AH$4:$AH$203, "A"), 1),INDEX($AH$4:$AH$203, MATCH(SMALL(IF(ISTEXT($AH$4:$AH$203)*(COUNTIF(AI$3:$AI168,$AH$4:$AH$203)=0), COUNTIF($AH$4:$AH$203, "&lt;"&amp;$AH$4:$AH$203), ""),1),IF(ISTEXT($AH$4:$AH$203), COUNTIF($AH$4:$AH$203, "&lt;"&amp;$AH$4:$AH$203), ""), 0)))</f>
        <v>#NUM!</v>
      </c>
      <c r="AJ169" s="26"/>
      <c r="AK169" s="26"/>
      <c r="AL169" s="26" t="e">
        <f>#REF!</f>
        <v>#REF!</v>
      </c>
      <c r="AM169" s="26"/>
      <c r="AN169" s="26"/>
      <c r="AO169" s="26"/>
      <c r="AP169" s="26"/>
      <c r="AQ169" s="26"/>
      <c r="AR169" s="79" t="str">
        <f>_xlfn.IFNA(VLOOKUP(AM169,Kopā!$A$4:$Q$203,8,),"")</f>
        <v/>
      </c>
      <c r="AS169" s="80" t="str">
        <f>_xlfn.IFNA(VLOOKUP(AM169,Kopā!$A$4:$Q$203,9,),"")</f>
        <v/>
      </c>
      <c r="AT169" s="79" t="str">
        <f>_xlfn.IFNA(VLOOKUP(AM169,Kopā!$A$4:$Q$203,10,),"")</f>
        <v/>
      </c>
      <c r="AU169" s="80" t="str">
        <f>_xlfn.IFNA(VLOOKUP(AM169,Kopā!$A$4:$Q$203,11,),"")</f>
        <v/>
      </c>
      <c r="AV169" s="79" t="str">
        <f>_xlfn.IFNA(VLOOKUP(AM169,Kopā!$A$4:$Q$203,12,),"")</f>
        <v/>
      </c>
      <c r="AW169" s="80" t="str">
        <f>_xlfn.IFNA(VLOOKUP(AM169,Kopā!$A$4:$Q$203,13,),"")</f>
        <v/>
      </c>
      <c r="AX169" s="79" t="str">
        <f>_xlfn.IFNA(VLOOKUP(AM169,Kopā!$A$4:$Q$203,14,),"")</f>
        <v/>
      </c>
      <c r="AY169" s="80" t="str">
        <f>_xlfn.IFNA(VLOOKUP(AM169,Kopā!$A$4:$Q$203,15,),"")</f>
        <v/>
      </c>
      <c r="AZ169" s="26"/>
      <c r="BA169" s="26"/>
      <c r="BB169" s="26"/>
      <c r="BC169" s="26"/>
      <c r="BD169" s="26"/>
      <c r="BE169" s="26" t="e">
        <f>_xlfn.RANK.EQ(BB169,$BB$4:$BB$93,)+COUNTIF($BB$4:BB169,BB169)-1</f>
        <v>#N/A</v>
      </c>
    </row>
    <row r="170" spans="1:57" x14ac:dyDescent="0.25">
      <c r="A170" s="4"/>
      <c r="B170" s="4"/>
      <c r="C170" s="4"/>
      <c r="D170" s="4"/>
      <c r="E170" s="37"/>
      <c r="F170" s="37"/>
      <c r="G170" s="37"/>
      <c r="H170" s="37"/>
      <c r="I170" s="37"/>
      <c r="J170" s="37"/>
      <c r="K170" s="37"/>
      <c r="L170" s="37"/>
      <c r="M170" s="4"/>
      <c r="N170" s="4"/>
      <c r="O170" s="36"/>
      <c r="P170" s="4"/>
      <c r="Q170" s="4"/>
      <c r="AD170" s="26">
        <v>169</v>
      </c>
      <c r="AE170" s="26"/>
      <c r="AF170" s="26" t="str">
        <f>IF(Kopā!F170=$R$3,Kopā!A170,"")</f>
        <v/>
      </c>
      <c r="AG170" s="26" t="str">
        <f>_xlfn.IFNA(VLOOKUP(AF170,Kopā!$A$4:$G$203,7,),"")</f>
        <v/>
      </c>
      <c r="AH170" s="26" t="str">
        <f t="shared" si="46"/>
        <v/>
      </c>
      <c r="AI170" s="26" t="e" cm="1">
        <f t="array" ref="AI170">IFERROR(SMALL(IF((COUNTIF($AI$3:AI169, $AH$4:$AH$203)=0)*ISNUMBER($AH$4:$AH$203), $AH$4:$AH$203, "A"), 1),INDEX($AH$4:$AH$203, MATCH(SMALL(IF(ISTEXT($AH$4:$AH$203)*(COUNTIF(AI$3:$AI169,$AH$4:$AH$203)=0), COUNTIF($AH$4:$AH$203, "&lt;"&amp;$AH$4:$AH$203), ""),1),IF(ISTEXT($AH$4:$AH$203), COUNTIF($AH$4:$AH$203, "&lt;"&amp;$AH$4:$AH$203), ""), 0)))</f>
        <v>#NUM!</v>
      </c>
      <c r="AJ170" s="26"/>
      <c r="AK170" s="26"/>
      <c r="AL170" s="26" t="e">
        <f>#REF!</f>
        <v>#REF!</v>
      </c>
      <c r="AM170" s="26"/>
      <c r="AN170" s="26"/>
      <c r="AO170" s="26"/>
      <c r="AP170" s="26"/>
      <c r="AQ170" s="26"/>
      <c r="AR170" s="79" t="str">
        <f>_xlfn.IFNA(VLOOKUP(AM170,Kopā!$A$4:$Q$203,8,),"")</f>
        <v/>
      </c>
      <c r="AS170" s="80" t="str">
        <f>_xlfn.IFNA(VLOOKUP(AM170,Kopā!$A$4:$Q$203,9,),"")</f>
        <v/>
      </c>
      <c r="AT170" s="79" t="str">
        <f>_xlfn.IFNA(VLOOKUP(AM170,Kopā!$A$4:$Q$203,10,),"")</f>
        <v/>
      </c>
      <c r="AU170" s="80" t="str">
        <f>_xlfn.IFNA(VLOOKUP(AM170,Kopā!$A$4:$Q$203,11,),"")</f>
        <v/>
      </c>
      <c r="AV170" s="79" t="str">
        <f>_xlfn.IFNA(VLOOKUP(AM170,Kopā!$A$4:$Q$203,12,),"")</f>
        <v/>
      </c>
      <c r="AW170" s="80" t="str">
        <f>_xlfn.IFNA(VLOOKUP(AM170,Kopā!$A$4:$Q$203,13,),"")</f>
        <v/>
      </c>
      <c r="AX170" s="79" t="str">
        <f>_xlfn.IFNA(VLOOKUP(AM170,Kopā!$A$4:$Q$203,14,),"")</f>
        <v/>
      </c>
      <c r="AY170" s="80" t="str">
        <f>_xlfn.IFNA(VLOOKUP(AM170,Kopā!$A$4:$Q$203,15,),"")</f>
        <v/>
      </c>
      <c r="AZ170" s="26"/>
      <c r="BA170" s="26"/>
      <c r="BB170" s="26"/>
      <c r="BC170" s="26"/>
      <c r="BD170" s="26"/>
      <c r="BE170" s="26" t="e">
        <f>_xlfn.RANK.EQ(BB170,$BB$4:$BB$93,)+COUNTIF($BB$4:BB170,BB170)-1</f>
        <v>#N/A</v>
      </c>
    </row>
    <row r="171" spans="1:57" x14ac:dyDescent="0.25">
      <c r="A171" s="4"/>
      <c r="B171" s="4"/>
      <c r="C171" s="4"/>
      <c r="D171" s="4"/>
      <c r="E171" s="37"/>
      <c r="F171" s="37"/>
      <c r="G171" s="37"/>
      <c r="H171" s="37"/>
      <c r="I171" s="37"/>
      <c r="J171" s="37"/>
      <c r="K171" s="37"/>
      <c r="L171" s="37"/>
      <c r="M171" s="4"/>
      <c r="N171" s="4"/>
      <c r="O171" s="36"/>
      <c r="P171" s="4"/>
      <c r="Q171" s="4"/>
      <c r="AD171" s="26">
        <v>170</v>
      </c>
      <c r="AE171" s="26"/>
      <c r="AF171" s="26" t="str">
        <f>IF(Kopā!F171=$R$3,Kopā!A171,"")</f>
        <v/>
      </c>
      <c r="AG171" s="26" t="str">
        <f>_xlfn.IFNA(VLOOKUP(AF171,Kopā!$A$4:$G$203,7,),"")</f>
        <v/>
      </c>
      <c r="AH171" s="26" t="str">
        <f t="shared" si="46"/>
        <v/>
      </c>
      <c r="AI171" s="26" t="e" cm="1">
        <f t="array" ref="AI171">IFERROR(SMALL(IF((COUNTIF($AI$3:AI170, $AH$4:$AH$203)=0)*ISNUMBER($AH$4:$AH$203), $AH$4:$AH$203, "A"), 1),INDEX($AH$4:$AH$203, MATCH(SMALL(IF(ISTEXT($AH$4:$AH$203)*(COUNTIF(AI$3:$AI170,$AH$4:$AH$203)=0), COUNTIF($AH$4:$AH$203, "&lt;"&amp;$AH$4:$AH$203), ""),1),IF(ISTEXT($AH$4:$AH$203), COUNTIF($AH$4:$AH$203, "&lt;"&amp;$AH$4:$AH$203), ""), 0)))</f>
        <v>#NUM!</v>
      </c>
      <c r="AJ171" s="26"/>
      <c r="AK171" s="26"/>
      <c r="AL171" s="26" t="e">
        <f>#REF!</f>
        <v>#REF!</v>
      </c>
      <c r="AM171" s="26"/>
      <c r="AN171" s="26"/>
      <c r="AO171" s="26"/>
      <c r="AP171" s="26"/>
      <c r="AQ171" s="26"/>
      <c r="AR171" s="79" t="str">
        <f>_xlfn.IFNA(VLOOKUP(AM171,Kopā!$A$4:$Q$203,8,),"")</f>
        <v/>
      </c>
      <c r="AS171" s="80" t="str">
        <f>_xlfn.IFNA(VLOOKUP(AM171,Kopā!$A$4:$Q$203,9,),"")</f>
        <v/>
      </c>
      <c r="AT171" s="79" t="str">
        <f>_xlfn.IFNA(VLOOKUP(AM171,Kopā!$A$4:$Q$203,10,),"")</f>
        <v/>
      </c>
      <c r="AU171" s="80" t="str">
        <f>_xlfn.IFNA(VLOOKUP(AM171,Kopā!$A$4:$Q$203,11,),"")</f>
        <v/>
      </c>
      <c r="AV171" s="79" t="str">
        <f>_xlfn.IFNA(VLOOKUP(AM171,Kopā!$A$4:$Q$203,12,),"")</f>
        <v/>
      </c>
      <c r="AW171" s="80" t="str">
        <f>_xlfn.IFNA(VLOOKUP(AM171,Kopā!$A$4:$Q$203,13,),"")</f>
        <v/>
      </c>
      <c r="AX171" s="79" t="str">
        <f>_xlfn.IFNA(VLOOKUP(AM171,Kopā!$A$4:$Q$203,14,),"")</f>
        <v/>
      </c>
      <c r="AY171" s="80" t="str">
        <f>_xlfn.IFNA(VLOOKUP(AM171,Kopā!$A$4:$Q$203,15,),"")</f>
        <v/>
      </c>
      <c r="AZ171" s="26"/>
      <c r="BA171" s="26"/>
      <c r="BB171" s="26"/>
      <c r="BC171" s="26"/>
      <c r="BD171" s="26"/>
      <c r="BE171" s="26" t="e">
        <f>_xlfn.RANK.EQ(BB171,$BB$4:$BB$93,)+COUNTIF($BB$4:BB171,BB171)-1</f>
        <v>#N/A</v>
      </c>
    </row>
    <row r="172" spans="1:57" x14ac:dyDescent="0.25">
      <c r="A172" s="4"/>
      <c r="B172" s="4"/>
      <c r="C172" s="4"/>
      <c r="D172" s="4"/>
      <c r="E172" s="37"/>
      <c r="F172" s="37"/>
      <c r="G172" s="37"/>
      <c r="H172" s="37"/>
      <c r="I172" s="37"/>
      <c r="J172" s="37"/>
      <c r="K172" s="37"/>
      <c r="L172" s="37"/>
      <c r="M172" s="4"/>
      <c r="N172" s="4"/>
      <c r="O172" s="36"/>
      <c r="P172" s="4"/>
      <c r="Q172" s="4"/>
      <c r="AD172" s="26">
        <v>171</v>
      </c>
      <c r="AE172" s="26"/>
      <c r="AF172" s="26" t="str">
        <f>IF(Kopā!F172=$R$3,Kopā!A172,"")</f>
        <v/>
      </c>
      <c r="AG172" s="26" t="str">
        <f>_xlfn.IFNA(VLOOKUP(AF172,Kopā!$A$4:$G$203,7,),"")</f>
        <v/>
      </c>
      <c r="AH172" s="26" t="str">
        <f t="shared" si="46"/>
        <v/>
      </c>
      <c r="AI172" s="26" t="e" cm="1">
        <f t="array" ref="AI172">IFERROR(SMALL(IF((COUNTIF($AI$3:AI171, $AH$4:$AH$203)=0)*ISNUMBER($AH$4:$AH$203), $AH$4:$AH$203, "A"), 1),INDEX($AH$4:$AH$203, MATCH(SMALL(IF(ISTEXT($AH$4:$AH$203)*(COUNTIF(AI$3:$AI171,$AH$4:$AH$203)=0), COUNTIF($AH$4:$AH$203, "&lt;"&amp;$AH$4:$AH$203), ""),1),IF(ISTEXT($AH$4:$AH$203), COUNTIF($AH$4:$AH$203, "&lt;"&amp;$AH$4:$AH$203), ""), 0)))</f>
        <v>#NUM!</v>
      </c>
      <c r="AJ172" s="26"/>
      <c r="AK172" s="26"/>
      <c r="AL172" s="26" t="e">
        <f>#REF!</f>
        <v>#REF!</v>
      </c>
      <c r="AM172" s="26"/>
      <c r="AN172" s="26"/>
      <c r="AO172" s="26"/>
      <c r="AP172" s="26"/>
      <c r="AQ172" s="26"/>
      <c r="AR172" s="79" t="str">
        <f>_xlfn.IFNA(VLOOKUP(AM172,Kopā!$A$4:$Q$203,8,),"")</f>
        <v/>
      </c>
      <c r="AS172" s="80" t="str">
        <f>_xlfn.IFNA(VLOOKUP(AM172,Kopā!$A$4:$Q$203,9,),"")</f>
        <v/>
      </c>
      <c r="AT172" s="79" t="str">
        <f>_xlfn.IFNA(VLOOKUP(AM172,Kopā!$A$4:$Q$203,10,),"")</f>
        <v/>
      </c>
      <c r="AU172" s="80" t="str">
        <f>_xlfn.IFNA(VLOOKUP(AM172,Kopā!$A$4:$Q$203,11,),"")</f>
        <v/>
      </c>
      <c r="AV172" s="79" t="str">
        <f>_xlfn.IFNA(VLOOKUP(AM172,Kopā!$A$4:$Q$203,12,),"")</f>
        <v/>
      </c>
      <c r="AW172" s="80" t="str">
        <f>_xlfn.IFNA(VLOOKUP(AM172,Kopā!$A$4:$Q$203,13,),"")</f>
        <v/>
      </c>
      <c r="AX172" s="79" t="str">
        <f>_xlfn.IFNA(VLOOKUP(AM172,Kopā!$A$4:$Q$203,14,),"")</f>
        <v/>
      </c>
      <c r="AY172" s="80" t="str">
        <f>_xlfn.IFNA(VLOOKUP(AM172,Kopā!$A$4:$Q$203,15,),"")</f>
        <v/>
      </c>
      <c r="AZ172" s="26"/>
      <c r="BA172" s="26"/>
      <c r="BB172" s="26"/>
      <c r="BC172" s="26"/>
      <c r="BD172" s="26"/>
      <c r="BE172" s="26" t="e">
        <f>_xlfn.RANK.EQ(BB172,$BB$4:$BB$93,)+COUNTIF($BB$4:BB172,BB172)-1</f>
        <v>#N/A</v>
      </c>
    </row>
    <row r="173" spans="1:57" x14ac:dyDescent="0.25">
      <c r="A173" s="4"/>
      <c r="B173" s="4"/>
      <c r="C173" s="4"/>
      <c r="D173" s="4"/>
      <c r="E173" s="37"/>
      <c r="F173" s="37"/>
      <c r="G173" s="37"/>
      <c r="H173" s="37"/>
      <c r="I173" s="37"/>
      <c r="J173" s="37"/>
      <c r="K173" s="37"/>
      <c r="L173" s="37"/>
      <c r="M173" s="4"/>
      <c r="N173" s="4"/>
      <c r="O173" s="36"/>
      <c r="P173" s="4"/>
      <c r="Q173" s="4"/>
      <c r="AD173" s="26">
        <v>172</v>
      </c>
      <c r="AE173" s="26"/>
      <c r="AF173" s="26" t="str">
        <f>IF(Kopā!F173=$R$3,Kopā!A173,"")</f>
        <v/>
      </c>
      <c r="AG173" s="26" t="str">
        <f>_xlfn.IFNA(VLOOKUP(AF173,Kopā!$A$4:$G$203,7,),"")</f>
        <v/>
      </c>
      <c r="AH173" s="26" t="str">
        <f t="shared" si="46"/>
        <v/>
      </c>
      <c r="AI173" s="26" t="e" cm="1">
        <f t="array" ref="AI173">IFERROR(SMALL(IF((COUNTIF($AI$3:AI172, $AH$4:$AH$203)=0)*ISNUMBER($AH$4:$AH$203), $AH$4:$AH$203, "A"), 1),INDEX($AH$4:$AH$203, MATCH(SMALL(IF(ISTEXT($AH$4:$AH$203)*(COUNTIF(AI$3:$AI172,$AH$4:$AH$203)=0), COUNTIF($AH$4:$AH$203, "&lt;"&amp;$AH$4:$AH$203), ""),1),IF(ISTEXT($AH$4:$AH$203), COUNTIF($AH$4:$AH$203, "&lt;"&amp;$AH$4:$AH$203), ""), 0)))</f>
        <v>#NUM!</v>
      </c>
      <c r="AJ173" s="26"/>
      <c r="AK173" s="26"/>
      <c r="AL173" s="26" t="e">
        <f>#REF!</f>
        <v>#REF!</v>
      </c>
      <c r="AM173" s="26"/>
      <c r="AN173" s="26"/>
      <c r="AO173" s="26"/>
      <c r="AP173" s="26"/>
      <c r="AQ173" s="26"/>
      <c r="AR173" s="79" t="str">
        <f>_xlfn.IFNA(VLOOKUP(AM173,Kopā!$A$4:$Q$203,8,),"")</f>
        <v/>
      </c>
      <c r="AS173" s="80" t="str">
        <f>_xlfn.IFNA(VLOOKUP(AM173,Kopā!$A$4:$Q$203,9,),"")</f>
        <v/>
      </c>
      <c r="AT173" s="79" t="str">
        <f>_xlfn.IFNA(VLOOKUP(AM173,Kopā!$A$4:$Q$203,10,),"")</f>
        <v/>
      </c>
      <c r="AU173" s="80" t="str">
        <f>_xlfn.IFNA(VLOOKUP(AM173,Kopā!$A$4:$Q$203,11,),"")</f>
        <v/>
      </c>
      <c r="AV173" s="79" t="str">
        <f>_xlfn.IFNA(VLOOKUP(AM173,Kopā!$A$4:$Q$203,12,),"")</f>
        <v/>
      </c>
      <c r="AW173" s="80" t="str">
        <f>_xlfn.IFNA(VLOOKUP(AM173,Kopā!$A$4:$Q$203,13,),"")</f>
        <v/>
      </c>
      <c r="AX173" s="79" t="str">
        <f>_xlfn.IFNA(VLOOKUP(AM173,Kopā!$A$4:$Q$203,14,),"")</f>
        <v/>
      </c>
      <c r="AY173" s="80" t="str">
        <f>_xlfn.IFNA(VLOOKUP(AM173,Kopā!$A$4:$Q$203,15,),"")</f>
        <v/>
      </c>
      <c r="AZ173" s="26"/>
      <c r="BA173" s="26"/>
      <c r="BB173" s="26"/>
      <c r="BC173" s="26"/>
      <c r="BD173" s="26"/>
      <c r="BE173" s="26" t="e">
        <f>_xlfn.RANK.EQ(BB173,$BB$4:$BB$93,)+COUNTIF($BB$4:BB173,BB173)-1</f>
        <v>#N/A</v>
      </c>
    </row>
    <row r="174" spans="1:57" x14ac:dyDescent="0.25">
      <c r="A174" s="4"/>
      <c r="B174" s="4"/>
      <c r="C174" s="4"/>
      <c r="D174" s="4"/>
      <c r="E174" s="37"/>
      <c r="F174" s="37"/>
      <c r="G174" s="37"/>
      <c r="H174" s="37"/>
      <c r="I174" s="37"/>
      <c r="J174" s="37"/>
      <c r="K174" s="37"/>
      <c r="L174" s="37"/>
      <c r="M174" s="4"/>
      <c r="N174" s="4"/>
      <c r="O174" s="36"/>
      <c r="P174" s="4"/>
      <c r="Q174" s="4"/>
      <c r="AD174" s="26">
        <v>173</v>
      </c>
      <c r="AE174" s="26"/>
      <c r="AF174" s="26" t="str">
        <f>IF(Kopā!F174=$R$3,Kopā!A174,"")</f>
        <v/>
      </c>
      <c r="AG174" s="26" t="str">
        <f>_xlfn.IFNA(VLOOKUP(AF174,Kopā!$A$4:$G$203,7,),"")</f>
        <v/>
      </c>
      <c r="AH174" s="26" t="str">
        <f t="shared" si="46"/>
        <v/>
      </c>
      <c r="AI174" s="26" t="e" cm="1">
        <f t="array" ref="AI174">IFERROR(SMALL(IF((COUNTIF($AI$3:AI173, $AH$4:$AH$203)=0)*ISNUMBER($AH$4:$AH$203), $AH$4:$AH$203, "A"), 1),INDEX($AH$4:$AH$203, MATCH(SMALL(IF(ISTEXT($AH$4:$AH$203)*(COUNTIF(AI$3:$AI173,$AH$4:$AH$203)=0), COUNTIF($AH$4:$AH$203, "&lt;"&amp;$AH$4:$AH$203), ""),1),IF(ISTEXT($AH$4:$AH$203), COUNTIF($AH$4:$AH$203, "&lt;"&amp;$AH$4:$AH$203), ""), 0)))</f>
        <v>#NUM!</v>
      </c>
      <c r="AJ174" s="26"/>
      <c r="AK174" s="26"/>
      <c r="AL174" s="26" t="e">
        <f>#REF!</f>
        <v>#REF!</v>
      </c>
      <c r="AM174" s="26"/>
      <c r="AN174" s="26"/>
      <c r="AO174" s="26"/>
      <c r="AP174" s="26"/>
      <c r="AQ174" s="26"/>
      <c r="AR174" s="79" t="str">
        <f>_xlfn.IFNA(VLOOKUP(AM174,Kopā!$A$4:$Q$203,8,),"")</f>
        <v/>
      </c>
      <c r="AS174" s="80" t="str">
        <f>_xlfn.IFNA(VLOOKUP(AM174,Kopā!$A$4:$Q$203,9,),"")</f>
        <v/>
      </c>
      <c r="AT174" s="79" t="str">
        <f>_xlfn.IFNA(VLOOKUP(AM174,Kopā!$A$4:$Q$203,10,),"")</f>
        <v/>
      </c>
      <c r="AU174" s="80" t="str">
        <f>_xlfn.IFNA(VLOOKUP(AM174,Kopā!$A$4:$Q$203,11,),"")</f>
        <v/>
      </c>
      <c r="AV174" s="79" t="str">
        <f>_xlfn.IFNA(VLOOKUP(AM174,Kopā!$A$4:$Q$203,12,),"")</f>
        <v/>
      </c>
      <c r="AW174" s="80" t="str">
        <f>_xlfn.IFNA(VLOOKUP(AM174,Kopā!$A$4:$Q$203,13,),"")</f>
        <v/>
      </c>
      <c r="AX174" s="79" t="str">
        <f>_xlfn.IFNA(VLOOKUP(AM174,Kopā!$A$4:$Q$203,14,),"")</f>
        <v/>
      </c>
      <c r="AY174" s="80" t="str">
        <f>_xlfn.IFNA(VLOOKUP(AM174,Kopā!$A$4:$Q$203,15,),"")</f>
        <v/>
      </c>
      <c r="AZ174" s="26"/>
      <c r="BA174" s="26"/>
      <c r="BB174" s="26"/>
      <c r="BC174" s="26"/>
      <c r="BD174" s="26"/>
      <c r="BE174" s="26" t="e">
        <f>_xlfn.RANK.EQ(BB174,$BB$4:$BB$93,)+COUNTIF($BB$4:BB174,BB174)-1</f>
        <v>#N/A</v>
      </c>
    </row>
    <row r="175" spans="1:57" x14ac:dyDescent="0.25">
      <c r="A175" s="4"/>
      <c r="B175" s="4"/>
      <c r="C175" s="4"/>
      <c r="D175" s="4"/>
      <c r="E175" s="37"/>
      <c r="F175" s="37"/>
      <c r="G175" s="37"/>
      <c r="H175" s="37"/>
      <c r="I175" s="37"/>
      <c r="J175" s="37"/>
      <c r="K175" s="37"/>
      <c r="L175" s="37"/>
      <c r="M175" s="4"/>
      <c r="N175" s="4"/>
      <c r="O175" s="36"/>
      <c r="P175" s="4"/>
      <c r="Q175" s="4"/>
      <c r="AD175" s="26">
        <v>174</v>
      </c>
      <c r="AE175" s="26"/>
      <c r="AF175" s="26" t="str">
        <f>IF(Kopā!F175=$R$3,Kopā!A175,"")</f>
        <v/>
      </c>
      <c r="AG175" s="26" t="str">
        <f>_xlfn.IFNA(VLOOKUP(AF175,Kopā!$A$4:$G$203,7,),"")</f>
        <v/>
      </c>
      <c r="AH175" s="26" t="str">
        <f t="shared" si="46"/>
        <v/>
      </c>
      <c r="AI175" s="26" t="e" cm="1">
        <f t="array" ref="AI175">IFERROR(SMALL(IF((COUNTIF($AI$3:AI174, $AH$4:$AH$203)=0)*ISNUMBER($AH$4:$AH$203), $AH$4:$AH$203, "A"), 1),INDEX($AH$4:$AH$203, MATCH(SMALL(IF(ISTEXT($AH$4:$AH$203)*(COUNTIF(AI$3:$AI174,$AH$4:$AH$203)=0), COUNTIF($AH$4:$AH$203, "&lt;"&amp;$AH$4:$AH$203), ""),1),IF(ISTEXT($AH$4:$AH$203), COUNTIF($AH$4:$AH$203, "&lt;"&amp;$AH$4:$AH$203), ""), 0)))</f>
        <v>#NUM!</v>
      </c>
      <c r="AJ175" s="26"/>
      <c r="AK175" s="26"/>
      <c r="AL175" s="26" t="e">
        <f>#REF!</f>
        <v>#REF!</v>
      </c>
      <c r="AM175" s="26"/>
      <c r="AN175" s="26"/>
      <c r="AO175" s="26"/>
      <c r="AP175" s="26"/>
      <c r="AQ175" s="26"/>
      <c r="AR175" s="79" t="str">
        <f>_xlfn.IFNA(VLOOKUP(AM175,Kopā!$A$4:$Q$203,8,),"")</f>
        <v/>
      </c>
      <c r="AS175" s="80" t="str">
        <f>_xlfn.IFNA(VLOOKUP(AM175,Kopā!$A$4:$Q$203,9,),"")</f>
        <v/>
      </c>
      <c r="AT175" s="79" t="str">
        <f>_xlfn.IFNA(VLOOKUP(AM175,Kopā!$A$4:$Q$203,10,),"")</f>
        <v/>
      </c>
      <c r="AU175" s="80" t="str">
        <f>_xlfn.IFNA(VLOOKUP(AM175,Kopā!$A$4:$Q$203,11,),"")</f>
        <v/>
      </c>
      <c r="AV175" s="79" t="str">
        <f>_xlfn.IFNA(VLOOKUP(AM175,Kopā!$A$4:$Q$203,12,),"")</f>
        <v/>
      </c>
      <c r="AW175" s="80" t="str">
        <f>_xlfn.IFNA(VLOOKUP(AM175,Kopā!$A$4:$Q$203,13,),"")</f>
        <v/>
      </c>
      <c r="AX175" s="79" t="str">
        <f>_xlfn.IFNA(VLOOKUP(AM175,Kopā!$A$4:$Q$203,14,),"")</f>
        <v/>
      </c>
      <c r="AY175" s="80" t="str">
        <f>_xlfn.IFNA(VLOOKUP(AM175,Kopā!$A$4:$Q$203,15,),"")</f>
        <v/>
      </c>
      <c r="AZ175" s="26"/>
      <c r="BA175" s="26"/>
      <c r="BB175" s="26"/>
      <c r="BC175" s="26"/>
      <c r="BD175" s="26"/>
      <c r="BE175" s="26" t="e">
        <f>_xlfn.RANK.EQ(BB175,$BB$4:$BB$93,)+COUNTIF($BB$4:BB175,BB175)-1</f>
        <v>#N/A</v>
      </c>
    </row>
    <row r="176" spans="1:57" x14ac:dyDescent="0.25">
      <c r="A176" s="4"/>
      <c r="B176" s="4"/>
      <c r="C176" s="4"/>
      <c r="D176" s="4"/>
      <c r="E176" s="37"/>
      <c r="F176" s="37"/>
      <c r="G176" s="37"/>
      <c r="H176" s="37"/>
      <c r="I176" s="37"/>
      <c r="J176" s="37"/>
      <c r="K176" s="37"/>
      <c r="L176" s="37"/>
      <c r="M176" s="4"/>
      <c r="N176" s="4"/>
      <c r="O176" s="36"/>
      <c r="P176" s="4"/>
      <c r="Q176" s="4"/>
      <c r="AD176" s="26">
        <v>175</v>
      </c>
      <c r="AE176" s="26"/>
      <c r="AF176" s="26" t="str">
        <f>IF(Kopā!F176=$R$3,Kopā!A176,"")</f>
        <v/>
      </c>
      <c r="AG176" s="26" t="str">
        <f>_xlfn.IFNA(VLOOKUP(AF176,Kopā!$A$4:$G$203,7,),"")</f>
        <v/>
      </c>
      <c r="AH176" s="26" t="str">
        <f t="shared" si="46"/>
        <v/>
      </c>
      <c r="AI176" s="26" t="e" cm="1">
        <f t="array" ref="AI176">IFERROR(SMALL(IF((COUNTIF($AI$3:AI175, $AH$4:$AH$203)=0)*ISNUMBER($AH$4:$AH$203), $AH$4:$AH$203, "A"), 1),INDEX($AH$4:$AH$203, MATCH(SMALL(IF(ISTEXT($AH$4:$AH$203)*(COUNTIF(AI$3:$AI175,$AH$4:$AH$203)=0), COUNTIF($AH$4:$AH$203, "&lt;"&amp;$AH$4:$AH$203), ""),1),IF(ISTEXT($AH$4:$AH$203), COUNTIF($AH$4:$AH$203, "&lt;"&amp;$AH$4:$AH$203), ""), 0)))</f>
        <v>#NUM!</v>
      </c>
      <c r="AJ176" s="26"/>
      <c r="AK176" s="26"/>
      <c r="AL176" s="26" t="e">
        <f>#REF!</f>
        <v>#REF!</v>
      </c>
      <c r="AM176" s="26"/>
      <c r="AN176" s="26"/>
      <c r="AO176" s="26"/>
      <c r="AP176" s="26"/>
      <c r="AQ176" s="26"/>
      <c r="AR176" s="79" t="str">
        <f>_xlfn.IFNA(VLOOKUP(AM176,Kopā!$A$4:$Q$203,8,),"")</f>
        <v/>
      </c>
      <c r="AS176" s="80" t="str">
        <f>_xlfn.IFNA(VLOOKUP(AM176,Kopā!$A$4:$Q$203,9,),"")</f>
        <v/>
      </c>
      <c r="AT176" s="79" t="str">
        <f>_xlfn.IFNA(VLOOKUP(AM176,Kopā!$A$4:$Q$203,10,),"")</f>
        <v/>
      </c>
      <c r="AU176" s="80" t="str">
        <f>_xlfn.IFNA(VLOOKUP(AM176,Kopā!$A$4:$Q$203,11,),"")</f>
        <v/>
      </c>
      <c r="AV176" s="79" t="str">
        <f>_xlfn.IFNA(VLOOKUP(AM176,Kopā!$A$4:$Q$203,12,),"")</f>
        <v/>
      </c>
      <c r="AW176" s="80" t="str">
        <f>_xlfn.IFNA(VLOOKUP(AM176,Kopā!$A$4:$Q$203,13,),"")</f>
        <v/>
      </c>
      <c r="AX176" s="79" t="str">
        <f>_xlfn.IFNA(VLOOKUP(AM176,Kopā!$A$4:$Q$203,14,),"")</f>
        <v/>
      </c>
      <c r="AY176" s="80" t="str">
        <f>_xlfn.IFNA(VLOOKUP(AM176,Kopā!$A$4:$Q$203,15,),"")</f>
        <v/>
      </c>
      <c r="AZ176" s="26"/>
      <c r="BA176" s="26"/>
      <c r="BB176" s="26"/>
      <c r="BC176" s="26"/>
      <c r="BD176" s="26"/>
      <c r="BE176" s="26" t="e">
        <f>_xlfn.RANK.EQ(BB176,$BB$4:$BB$93,)+COUNTIF($BB$4:BB176,BB176)-1</f>
        <v>#N/A</v>
      </c>
    </row>
    <row r="177" spans="1:57" x14ac:dyDescent="0.25">
      <c r="A177" s="4"/>
      <c r="B177" s="4"/>
      <c r="C177" s="4"/>
      <c r="D177" s="4"/>
      <c r="E177" s="37"/>
      <c r="F177" s="37"/>
      <c r="G177" s="37"/>
      <c r="H177" s="37"/>
      <c r="I177" s="37"/>
      <c r="J177" s="37"/>
      <c r="K177" s="37"/>
      <c r="L177" s="37"/>
      <c r="M177" s="4"/>
      <c r="N177" s="4"/>
      <c r="O177" s="36"/>
      <c r="P177" s="4"/>
      <c r="Q177" s="4"/>
      <c r="AD177" s="26">
        <v>176</v>
      </c>
      <c r="AE177" s="26"/>
      <c r="AF177" s="26" t="str">
        <f>IF(Kopā!F177=$R$3,Kopā!A177,"")</f>
        <v/>
      </c>
      <c r="AG177" s="26" t="str">
        <f>_xlfn.IFNA(VLOOKUP(AF177,Kopā!$A$4:$G$203,7,),"")</f>
        <v/>
      </c>
      <c r="AH177" s="26" t="str">
        <f t="shared" si="46"/>
        <v/>
      </c>
      <c r="AI177" s="26" t="e" cm="1">
        <f t="array" ref="AI177">IFERROR(SMALL(IF((COUNTIF($AI$3:AI176, $AH$4:$AH$203)=0)*ISNUMBER($AH$4:$AH$203), $AH$4:$AH$203, "A"), 1),INDEX($AH$4:$AH$203, MATCH(SMALL(IF(ISTEXT($AH$4:$AH$203)*(COUNTIF(AI$3:$AI176,$AH$4:$AH$203)=0), COUNTIF($AH$4:$AH$203, "&lt;"&amp;$AH$4:$AH$203), ""),1),IF(ISTEXT($AH$4:$AH$203), COUNTIF($AH$4:$AH$203, "&lt;"&amp;$AH$4:$AH$203), ""), 0)))</f>
        <v>#NUM!</v>
      </c>
      <c r="AJ177" s="26"/>
      <c r="AK177" s="26"/>
      <c r="AL177" s="26" t="e">
        <f>#REF!</f>
        <v>#REF!</v>
      </c>
      <c r="AM177" s="26"/>
      <c r="AN177" s="26"/>
      <c r="AO177" s="26"/>
      <c r="AP177" s="26"/>
      <c r="AQ177" s="26"/>
      <c r="AR177" s="79" t="str">
        <f>_xlfn.IFNA(VLOOKUP(AM177,Kopā!$A$4:$Q$203,8,),"")</f>
        <v/>
      </c>
      <c r="AS177" s="80" t="str">
        <f>_xlfn.IFNA(VLOOKUP(AM177,Kopā!$A$4:$Q$203,9,),"")</f>
        <v/>
      </c>
      <c r="AT177" s="79" t="str">
        <f>_xlfn.IFNA(VLOOKUP(AM177,Kopā!$A$4:$Q$203,10,),"")</f>
        <v/>
      </c>
      <c r="AU177" s="80" t="str">
        <f>_xlfn.IFNA(VLOOKUP(AM177,Kopā!$A$4:$Q$203,11,),"")</f>
        <v/>
      </c>
      <c r="AV177" s="79" t="str">
        <f>_xlfn.IFNA(VLOOKUP(AM177,Kopā!$A$4:$Q$203,12,),"")</f>
        <v/>
      </c>
      <c r="AW177" s="80" t="str">
        <f>_xlfn.IFNA(VLOOKUP(AM177,Kopā!$A$4:$Q$203,13,),"")</f>
        <v/>
      </c>
      <c r="AX177" s="79" t="str">
        <f>_xlfn.IFNA(VLOOKUP(AM177,Kopā!$A$4:$Q$203,14,),"")</f>
        <v/>
      </c>
      <c r="AY177" s="80" t="str">
        <f>_xlfn.IFNA(VLOOKUP(AM177,Kopā!$A$4:$Q$203,15,),"")</f>
        <v/>
      </c>
      <c r="AZ177" s="26"/>
      <c r="BA177" s="26"/>
      <c r="BB177" s="26"/>
      <c r="BC177" s="26"/>
      <c r="BD177" s="26"/>
      <c r="BE177" s="26" t="e">
        <f>_xlfn.RANK.EQ(BB177,$BB$4:$BB$93,)+COUNTIF($BB$4:BB177,BB177)-1</f>
        <v>#N/A</v>
      </c>
    </row>
    <row r="178" spans="1:57" x14ac:dyDescent="0.25">
      <c r="A178" s="4"/>
      <c r="B178" s="4"/>
      <c r="C178" s="4"/>
      <c r="D178" s="4"/>
      <c r="E178" s="37"/>
      <c r="F178" s="37"/>
      <c r="G178" s="37"/>
      <c r="H178" s="37"/>
      <c r="I178" s="37"/>
      <c r="J178" s="37"/>
      <c r="K178" s="37"/>
      <c r="L178" s="37"/>
      <c r="M178" s="4"/>
      <c r="N178" s="4"/>
      <c r="O178" s="36"/>
      <c r="P178" s="4"/>
      <c r="Q178" s="4"/>
      <c r="AD178" s="26">
        <v>177</v>
      </c>
      <c r="AE178" s="26"/>
      <c r="AF178" s="26" t="str">
        <f>IF(Kopā!F178=$R$3,Kopā!A178,"")</f>
        <v/>
      </c>
      <c r="AG178" s="26" t="str">
        <f>_xlfn.IFNA(VLOOKUP(AF178,Kopā!$A$4:$G$203,7,),"")</f>
        <v/>
      </c>
      <c r="AH178" s="26" t="str">
        <f t="shared" si="46"/>
        <v/>
      </c>
      <c r="AI178" s="26" t="e" cm="1">
        <f t="array" ref="AI178">IFERROR(SMALL(IF((COUNTIF($AI$3:AI177, $AH$4:$AH$203)=0)*ISNUMBER($AH$4:$AH$203), $AH$4:$AH$203, "A"), 1),INDEX($AH$4:$AH$203, MATCH(SMALL(IF(ISTEXT($AH$4:$AH$203)*(COUNTIF(AI$3:$AI177,$AH$4:$AH$203)=0), COUNTIF($AH$4:$AH$203, "&lt;"&amp;$AH$4:$AH$203), ""),1),IF(ISTEXT($AH$4:$AH$203), COUNTIF($AH$4:$AH$203, "&lt;"&amp;$AH$4:$AH$203), ""), 0)))</f>
        <v>#NUM!</v>
      </c>
      <c r="AJ178" s="26"/>
      <c r="AK178" s="26"/>
      <c r="AL178" s="26" t="e">
        <f>#REF!</f>
        <v>#REF!</v>
      </c>
      <c r="AM178" s="26"/>
      <c r="AN178" s="26"/>
      <c r="AO178" s="26"/>
      <c r="AP178" s="26"/>
      <c r="AQ178" s="26"/>
      <c r="AR178" s="79" t="str">
        <f>_xlfn.IFNA(VLOOKUP(AM178,Kopā!$A$4:$Q$203,8,),"")</f>
        <v/>
      </c>
      <c r="AS178" s="80" t="str">
        <f>_xlfn.IFNA(VLOOKUP(AM178,Kopā!$A$4:$Q$203,9,),"")</f>
        <v/>
      </c>
      <c r="AT178" s="79" t="str">
        <f>_xlfn.IFNA(VLOOKUP(AM178,Kopā!$A$4:$Q$203,10,),"")</f>
        <v/>
      </c>
      <c r="AU178" s="80" t="str">
        <f>_xlfn.IFNA(VLOOKUP(AM178,Kopā!$A$4:$Q$203,11,),"")</f>
        <v/>
      </c>
      <c r="AV178" s="79" t="str">
        <f>_xlfn.IFNA(VLOOKUP(AM178,Kopā!$A$4:$Q$203,12,),"")</f>
        <v/>
      </c>
      <c r="AW178" s="80" t="str">
        <f>_xlfn.IFNA(VLOOKUP(AM178,Kopā!$A$4:$Q$203,13,),"")</f>
        <v/>
      </c>
      <c r="AX178" s="79" t="str">
        <f>_xlfn.IFNA(VLOOKUP(AM178,Kopā!$A$4:$Q$203,14,),"")</f>
        <v/>
      </c>
      <c r="AY178" s="80" t="str">
        <f>_xlfn.IFNA(VLOOKUP(AM178,Kopā!$A$4:$Q$203,15,),"")</f>
        <v/>
      </c>
      <c r="AZ178" s="26"/>
      <c r="BA178" s="26"/>
      <c r="BB178" s="26"/>
      <c r="BC178" s="26"/>
      <c r="BD178" s="26"/>
      <c r="BE178" s="26" t="e">
        <f>_xlfn.RANK.EQ(BB178,$BB$4:$BB$93,)+COUNTIF($BB$4:BB178,BB178)-1</f>
        <v>#N/A</v>
      </c>
    </row>
    <row r="179" spans="1:57" x14ac:dyDescent="0.25">
      <c r="A179" s="4"/>
      <c r="B179" s="4"/>
      <c r="C179" s="4"/>
      <c r="D179" s="4"/>
      <c r="E179" s="37"/>
      <c r="F179" s="37"/>
      <c r="G179" s="37"/>
      <c r="H179" s="37"/>
      <c r="I179" s="37"/>
      <c r="J179" s="37"/>
      <c r="K179" s="37"/>
      <c r="L179" s="37"/>
      <c r="M179" s="4"/>
      <c r="N179" s="4"/>
      <c r="O179" s="36"/>
      <c r="P179" s="4"/>
      <c r="Q179" s="4"/>
      <c r="AD179" s="26">
        <v>178</v>
      </c>
      <c r="AE179" s="26"/>
      <c r="AF179" s="26" t="str">
        <f>IF(Kopā!F179=$R$3,Kopā!A179,"")</f>
        <v/>
      </c>
      <c r="AG179" s="26" t="str">
        <f>_xlfn.IFNA(VLOOKUP(AF179,Kopā!$A$4:$G$203,7,),"")</f>
        <v/>
      </c>
      <c r="AH179" s="26" t="str">
        <f t="shared" si="46"/>
        <v/>
      </c>
      <c r="AI179" s="26" t="e" cm="1">
        <f t="array" ref="AI179">IFERROR(SMALL(IF((COUNTIF($AI$3:AI178, $AH$4:$AH$203)=0)*ISNUMBER($AH$4:$AH$203), $AH$4:$AH$203, "A"), 1),INDEX($AH$4:$AH$203, MATCH(SMALL(IF(ISTEXT($AH$4:$AH$203)*(COUNTIF(AI$3:$AI178,$AH$4:$AH$203)=0), COUNTIF($AH$4:$AH$203, "&lt;"&amp;$AH$4:$AH$203), ""),1),IF(ISTEXT($AH$4:$AH$203), COUNTIF($AH$4:$AH$203, "&lt;"&amp;$AH$4:$AH$203), ""), 0)))</f>
        <v>#NUM!</v>
      </c>
      <c r="AJ179" s="26"/>
      <c r="AK179" s="26"/>
      <c r="AL179" s="26" t="e">
        <f>#REF!</f>
        <v>#REF!</v>
      </c>
      <c r="AM179" s="26"/>
      <c r="AN179" s="26"/>
      <c r="AO179" s="26"/>
      <c r="AP179" s="26"/>
      <c r="AQ179" s="26"/>
      <c r="AR179" s="79" t="str">
        <f>_xlfn.IFNA(VLOOKUP(AM179,Kopā!$A$4:$Q$203,8,),"")</f>
        <v/>
      </c>
      <c r="AS179" s="80" t="str">
        <f>_xlfn.IFNA(VLOOKUP(AM179,Kopā!$A$4:$Q$203,9,),"")</f>
        <v/>
      </c>
      <c r="AT179" s="79" t="str">
        <f>_xlfn.IFNA(VLOOKUP(AM179,Kopā!$A$4:$Q$203,10,),"")</f>
        <v/>
      </c>
      <c r="AU179" s="80" t="str">
        <f>_xlfn.IFNA(VLOOKUP(AM179,Kopā!$A$4:$Q$203,11,),"")</f>
        <v/>
      </c>
      <c r="AV179" s="79" t="str">
        <f>_xlfn.IFNA(VLOOKUP(AM179,Kopā!$A$4:$Q$203,12,),"")</f>
        <v/>
      </c>
      <c r="AW179" s="80" t="str">
        <f>_xlfn.IFNA(VLOOKUP(AM179,Kopā!$A$4:$Q$203,13,),"")</f>
        <v/>
      </c>
      <c r="AX179" s="79" t="str">
        <f>_xlfn.IFNA(VLOOKUP(AM179,Kopā!$A$4:$Q$203,14,),"")</f>
        <v/>
      </c>
      <c r="AY179" s="80" t="str">
        <f>_xlfn.IFNA(VLOOKUP(AM179,Kopā!$A$4:$Q$203,15,),"")</f>
        <v/>
      </c>
      <c r="AZ179" s="26"/>
      <c r="BA179" s="26"/>
      <c r="BB179" s="26"/>
      <c r="BC179" s="26"/>
      <c r="BD179" s="26"/>
      <c r="BE179" s="26" t="e">
        <f>_xlfn.RANK.EQ(BB179,$BB$4:$BB$93,)+COUNTIF($BB$4:BB179,BB179)-1</f>
        <v>#N/A</v>
      </c>
    </row>
    <row r="180" spans="1:57" x14ac:dyDescent="0.25">
      <c r="A180" s="4"/>
      <c r="B180" s="4"/>
      <c r="C180" s="4"/>
      <c r="D180" s="4"/>
      <c r="E180" s="37"/>
      <c r="F180" s="37"/>
      <c r="G180" s="37"/>
      <c r="H180" s="37"/>
      <c r="I180" s="37"/>
      <c r="J180" s="37"/>
      <c r="K180" s="37"/>
      <c r="L180" s="37"/>
      <c r="M180" s="4"/>
      <c r="N180" s="4"/>
      <c r="O180" s="36"/>
      <c r="P180" s="4"/>
      <c r="Q180" s="4"/>
      <c r="AD180" s="26">
        <v>179</v>
      </c>
      <c r="AE180" s="26"/>
      <c r="AF180" s="26" t="str">
        <f>IF(Kopā!F180=$R$3,Kopā!A180,"")</f>
        <v/>
      </c>
      <c r="AG180" s="26" t="str">
        <f>_xlfn.IFNA(VLOOKUP(AF180,Kopā!$A$4:$G$203,7,),"")</f>
        <v/>
      </c>
      <c r="AH180" s="26" t="str">
        <f t="shared" si="46"/>
        <v/>
      </c>
      <c r="AI180" s="26" t="e" cm="1">
        <f t="array" ref="AI180">IFERROR(SMALL(IF((COUNTIF($AI$3:AI179, $AH$4:$AH$203)=0)*ISNUMBER($AH$4:$AH$203), $AH$4:$AH$203, "A"), 1),INDEX($AH$4:$AH$203, MATCH(SMALL(IF(ISTEXT($AH$4:$AH$203)*(COUNTIF(AI$3:$AI179,$AH$4:$AH$203)=0), COUNTIF($AH$4:$AH$203, "&lt;"&amp;$AH$4:$AH$203), ""),1),IF(ISTEXT($AH$4:$AH$203), COUNTIF($AH$4:$AH$203, "&lt;"&amp;$AH$4:$AH$203), ""), 0)))</f>
        <v>#NUM!</v>
      </c>
      <c r="AJ180" s="26"/>
      <c r="AK180" s="26"/>
      <c r="AL180" s="26" t="e">
        <f>#REF!</f>
        <v>#REF!</v>
      </c>
      <c r="AM180" s="26"/>
      <c r="AN180" s="26"/>
      <c r="AO180" s="26"/>
      <c r="AP180" s="26"/>
      <c r="AQ180" s="26"/>
      <c r="AR180" s="79" t="str">
        <f>_xlfn.IFNA(VLOOKUP(AM180,Kopā!$A$4:$Q$203,8,),"")</f>
        <v/>
      </c>
      <c r="AS180" s="80" t="str">
        <f>_xlfn.IFNA(VLOOKUP(AM180,Kopā!$A$4:$Q$203,9,),"")</f>
        <v/>
      </c>
      <c r="AT180" s="79" t="str">
        <f>_xlfn.IFNA(VLOOKUP(AM180,Kopā!$A$4:$Q$203,10,),"")</f>
        <v/>
      </c>
      <c r="AU180" s="80" t="str">
        <f>_xlfn.IFNA(VLOOKUP(AM180,Kopā!$A$4:$Q$203,11,),"")</f>
        <v/>
      </c>
      <c r="AV180" s="79" t="str">
        <f>_xlfn.IFNA(VLOOKUP(AM180,Kopā!$A$4:$Q$203,12,),"")</f>
        <v/>
      </c>
      <c r="AW180" s="80" t="str">
        <f>_xlfn.IFNA(VLOOKUP(AM180,Kopā!$A$4:$Q$203,13,),"")</f>
        <v/>
      </c>
      <c r="AX180" s="79" t="str">
        <f>_xlfn.IFNA(VLOOKUP(AM180,Kopā!$A$4:$Q$203,14,),"")</f>
        <v/>
      </c>
      <c r="AY180" s="80" t="str">
        <f>_xlfn.IFNA(VLOOKUP(AM180,Kopā!$A$4:$Q$203,15,),"")</f>
        <v/>
      </c>
      <c r="AZ180" s="26"/>
      <c r="BA180" s="26"/>
      <c r="BB180" s="26"/>
      <c r="BC180" s="26"/>
      <c r="BD180" s="26"/>
      <c r="BE180" s="26" t="e">
        <f>_xlfn.RANK.EQ(BB180,$BB$4:$BB$93,)+COUNTIF($BB$4:BB180,BB180)-1</f>
        <v>#N/A</v>
      </c>
    </row>
    <row r="181" spans="1:57" x14ac:dyDescent="0.25">
      <c r="A181" s="4"/>
      <c r="B181" s="4"/>
      <c r="C181" s="4"/>
      <c r="D181" s="4"/>
      <c r="E181" s="37"/>
      <c r="F181" s="37"/>
      <c r="G181" s="37"/>
      <c r="H181" s="37"/>
      <c r="I181" s="37"/>
      <c r="J181" s="37"/>
      <c r="K181" s="37"/>
      <c r="L181" s="37"/>
      <c r="M181" s="4"/>
      <c r="N181" s="4"/>
      <c r="O181" s="36"/>
      <c r="P181" s="4"/>
      <c r="Q181" s="4"/>
      <c r="AD181" s="26">
        <v>180</v>
      </c>
      <c r="AE181" s="26"/>
      <c r="AF181" s="26" t="str">
        <f>IF(Kopā!F181=$R$3,Kopā!A181,"")</f>
        <v/>
      </c>
      <c r="AG181" s="26" t="str">
        <f>_xlfn.IFNA(VLOOKUP(AF181,Kopā!$A$4:$G$203,7,),"")</f>
        <v/>
      </c>
      <c r="AH181" s="26" t="str">
        <f t="shared" si="46"/>
        <v/>
      </c>
      <c r="AI181" s="26" t="e" cm="1">
        <f t="array" ref="AI181">IFERROR(SMALL(IF((COUNTIF($AI$3:AI180, $AH$4:$AH$203)=0)*ISNUMBER($AH$4:$AH$203), $AH$4:$AH$203, "A"), 1),INDEX($AH$4:$AH$203, MATCH(SMALL(IF(ISTEXT($AH$4:$AH$203)*(COUNTIF(AI$3:$AI180,$AH$4:$AH$203)=0), COUNTIF($AH$4:$AH$203, "&lt;"&amp;$AH$4:$AH$203), ""),1),IF(ISTEXT($AH$4:$AH$203), COUNTIF($AH$4:$AH$203, "&lt;"&amp;$AH$4:$AH$203), ""), 0)))</f>
        <v>#NUM!</v>
      </c>
      <c r="AJ181" s="26"/>
      <c r="AK181" s="26"/>
      <c r="AL181" s="26" t="e">
        <f>#REF!</f>
        <v>#REF!</v>
      </c>
      <c r="AM181" s="26"/>
      <c r="AN181" s="26"/>
      <c r="AO181" s="26"/>
      <c r="AP181" s="26"/>
      <c r="AQ181" s="26"/>
      <c r="AR181" s="79" t="str">
        <f>_xlfn.IFNA(VLOOKUP(AM181,Kopā!$A$4:$Q$203,8,),"")</f>
        <v/>
      </c>
      <c r="AS181" s="80" t="str">
        <f>_xlfn.IFNA(VLOOKUP(AM181,Kopā!$A$4:$Q$203,9,),"")</f>
        <v/>
      </c>
      <c r="AT181" s="79" t="str">
        <f>_xlfn.IFNA(VLOOKUP(AM181,Kopā!$A$4:$Q$203,10,),"")</f>
        <v/>
      </c>
      <c r="AU181" s="80" t="str">
        <f>_xlfn.IFNA(VLOOKUP(AM181,Kopā!$A$4:$Q$203,11,),"")</f>
        <v/>
      </c>
      <c r="AV181" s="79" t="str">
        <f>_xlfn.IFNA(VLOOKUP(AM181,Kopā!$A$4:$Q$203,12,),"")</f>
        <v/>
      </c>
      <c r="AW181" s="80" t="str">
        <f>_xlfn.IFNA(VLOOKUP(AM181,Kopā!$A$4:$Q$203,13,),"")</f>
        <v/>
      </c>
      <c r="AX181" s="79" t="str">
        <f>_xlfn.IFNA(VLOOKUP(AM181,Kopā!$A$4:$Q$203,14,),"")</f>
        <v/>
      </c>
      <c r="AY181" s="80" t="str">
        <f>_xlfn.IFNA(VLOOKUP(AM181,Kopā!$A$4:$Q$203,15,),"")</f>
        <v/>
      </c>
      <c r="AZ181" s="26"/>
      <c r="BA181" s="26"/>
      <c r="BB181" s="26"/>
      <c r="BC181" s="26"/>
      <c r="BD181" s="26"/>
      <c r="BE181" s="26" t="e">
        <f>_xlfn.RANK.EQ(BB181,$BB$4:$BB$93,)+COUNTIF($BB$4:BB181,BB181)-1</f>
        <v>#N/A</v>
      </c>
    </row>
    <row r="182" spans="1:57" x14ac:dyDescent="0.25">
      <c r="A182" s="4"/>
      <c r="B182" s="4"/>
      <c r="C182" s="4"/>
      <c r="D182" s="4"/>
      <c r="E182" s="37"/>
      <c r="F182" s="37"/>
      <c r="G182" s="37"/>
      <c r="H182" s="37"/>
      <c r="I182" s="37"/>
      <c r="J182" s="37"/>
      <c r="K182" s="37"/>
      <c r="L182" s="37"/>
      <c r="M182" s="4"/>
      <c r="N182" s="4"/>
      <c r="O182" s="36"/>
      <c r="P182" s="4"/>
      <c r="Q182" s="4"/>
      <c r="AD182" s="26">
        <v>181</v>
      </c>
      <c r="AE182" s="26"/>
      <c r="AF182" s="26" t="str">
        <f>IF(Kopā!F182=$R$3,Kopā!A182,"")</f>
        <v/>
      </c>
      <c r="AG182" s="26" t="str">
        <f>_xlfn.IFNA(VLOOKUP(AF182,Kopā!$A$4:$G$203,7,),"")</f>
        <v/>
      </c>
      <c r="AH182" s="26" t="str">
        <f t="shared" si="46"/>
        <v/>
      </c>
      <c r="AI182" s="26" t="e" cm="1">
        <f t="array" ref="AI182">IFERROR(SMALL(IF((COUNTIF($AI$3:AI181, $AH$4:$AH$203)=0)*ISNUMBER($AH$4:$AH$203), $AH$4:$AH$203, "A"), 1),INDEX($AH$4:$AH$203, MATCH(SMALL(IF(ISTEXT($AH$4:$AH$203)*(COUNTIF(AI$3:$AI181,$AH$4:$AH$203)=0), COUNTIF($AH$4:$AH$203, "&lt;"&amp;$AH$4:$AH$203), ""),1),IF(ISTEXT($AH$4:$AH$203), COUNTIF($AH$4:$AH$203, "&lt;"&amp;$AH$4:$AH$203), ""), 0)))</f>
        <v>#NUM!</v>
      </c>
      <c r="AJ182" s="26"/>
      <c r="AK182" s="26"/>
      <c r="AL182" s="26" t="e">
        <f>#REF!</f>
        <v>#REF!</v>
      </c>
      <c r="AM182" s="26"/>
      <c r="AN182" s="26"/>
      <c r="AO182" s="26"/>
      <c r="AP182" s="26"/>
      <c r="AQ182" s="26"/>
      <c r="AR182" s="79" t="str">
        <f>_xlfn.IFNA(VLOOKUP(AM182,Kopā!$A$4:$Q$203,8,),"")</f>
        <v/>
      </c>
      <c r="AS182" s="80" t="str">
        <f>_xlfn.IFNA(VLOOKUP(AM182,Kopā!$A$4:$Q$203,9,),"")</f>
        <v/>
      </c>
      <c r="AT182" s="79" t="str">
        <f>_xlfn.IFNA(VLOOKUP(AM182,Kopā!$A$4:$Q$203,10,),"")</f>
        <v/>
      </c>
      <c r="AU182" s="80" t="str">
        <f>_xlfn.IFNA(VLOOKUP(AM182,Kopā!$A$4:$Q$203,11,),"")</f>
        <v/>
      </c>
      <c r="AV182" s="79" t="str">
        <f>_xlfn.IFNA(VLOOKUP(AM182,Kopā!$A$4:$Q$203,12,),"")</f>
        <v/>
      </c>
      <c r="AW182" s="80" t="str">
        <f>_xlfn.IFNA(VLOOKUP(AM182,Kopā!$A$4:$Q$203,13,),"")</f>
        <v/>
      </c>
      <c r="AX182" s="79" t="str">
        <f>_xlfn.IFNA(VLOOKUP(AM182,Kopā!$A$4:$Q$203,14,),"")</f>
        <v/>
      </c>
      <c r="AY182" s="80" t="str">
        <f>_xlfn.IFNA(VLOOKUP(AM182,Kopā!$A$4:$Q$203,15,),"")</f>
        <v/>
      </c>
      <c r="AZ182" s="26"/>
      <c r="BA182" s="26"/>
      <c r="BB182" s="26"/>
      <c r="BC182" s="26"/>
      <c r="BD182" s="26"/>
      <c r="BE182" s="26" t="e">
        <f>_xlfn.RANK.EQ(BB182,$BB$4:$BB$93,)+COUNTIF($BB$4:BB182,BB182)-1</f>
        <v>#N/A</v>
      </c>
    </row>
    <row r="183" spans="1:57" x14ac:dyDescent="0.25">
      <c r="A183" s="4"/>
      <c r="B183" s="4"/>
      <c r="C183" s="4"/>
      <c r="D183" s="4"/>
      <c r="E183" s="37"/>
      <c r="F183" s="37"/>
      <c r="G183" s="37"/>
      <c r="H183" s="37"/>
      <c r="I183" s="37"/>
      <c r="J183" s="37"/>
      <c r="K183" s="37"/>
      <c r="L183" s="37"/>
      <c r="M183" s="4"/>
      <c r="N183" s="4"/>
      <c r="O183" s="36"/>
      <c r="P183" s="4"/>
      <c r="Q183" s="4"/>
      <c r="AD183" s="26">
        <v>182</v>
      </c>
      <c r="AE183" s="26"/>
      <c r="AF183" s="26" t="str">
        <f>IF(Kopā!F183=$R$3,Kopā!A183,"")</f>
        <v/>
      </c>
      <c r="AG183" s="26" t="str">
        <f>_xlfn.IFNA(VLOOKUP(AF183,Kopā!$A$4:$G$203,7,),"")</f>
        <v/>
      </c>
      <c r="AH183" s="26" t="str">
        <f t="shared" si="46"/>
        <v/>
      </c>
      <c r="AI183" s="26" t="e" cm="1">
        <f t="array" ref="AI183">IFERROR(SMALL(IF((COUNTIF($AI$3:AI182, $AH$4:$AH$203)=0)*ISNUMBER($AH$4:$AH$203), $AH$4:$AH$203, "A"), 1),INDEX($AH$4:$AH$203, MATCH(SMALL(IF(ISTEXT($AH$4:$AH$203)*(COUNTIF(AI$3:$AI182,$AH$4:$AH$203)=0), COUNTIF($AH$4:$AH$203, "&lt;"&amp;$AH$4:$AH$203), ""),1),IF(ISTEXT($AH$4:$AH$203), COUNTIF($AH$4:$AH$203, "&lt;"&amp;$AH$4:$AH$203), ""), 0)))</f>
        <v>#NUM!</v>
      </c>
      <c r="AJ183" s="26"/>
      <c r="AK183" s="26"/>
      <c r="AL183" s="26" t="e">
        <f>#REF!</f>
        <v>#REF!</v>
      </c>
      <c r="AM183" s="26"/>
      <c r="AN183" s="26"/>
      <c r="AO183" s="26"/>
      <c r="AP183" s="26"/>
      <c r="AQ183" s="26"/>
      <c r="AR183" s="79" t="str">
        <f>_xlfn.IFNA(VLOOKUP(AM183,Kopā!$A$4:$Q$203,8,),"")</f>
        <v/>
      </c>
      <c r="AS183" s="80" t="str">
        <f>_xlfn.IFNA(VLOOKUP(AM183,Kopā!$A$4:$Q$203,9,),"")</f>
        <v/>
      </c>
      <c r="AT183" s="79" t="str">
        <f>_xlfn.IFNA(VLOOKUP(AM183,Kopā!$A$4:$Q$203,10,),"")</f>
        <v/>
      </c>
      <c r="AU183" s="80" t="str">
        <f>_xlfn.IFNA(VLOOKUP(AM183,Kopā!$A$4:$Q$203,11,),"")</f>
        <v/>
      </c>
      <c r="AV183" s="79" t="str">
        <f>_xlfn.IFNA(VLOOKUP(AM183,Kopā!$A$4:$Q$203,12,),"")</f>
        <v/>
      </c>
      <c r="AW183" s="80" t="str">
        <f>_xlfn.IFNA(VLOOKUP(AM183,Kopā!$A$4:$Q$203,13,),"")</f>
        <v/>
      </c>
      <c r="AX183" s="79" t="str">
        <f>_xlfn.IFNA(VLOOKUP(AM183,Kopā!$A$4:$Q$203,14,),"")</f>
        <v/>
      </c>
      <c r="AY183" s="80" t="str">
        <f>_xlfn.IFNA(VLOOKUP(AM183,Kopā!$A$4:$Q$203,15,),"")</f>
        <v/>
      </c>
      <c r="AZ183" s="26"/>
      <c r="BA183" s="26"/>
      <c r="BB183" s="26"/>
      <c r="BC183" s="26"/>
      <c r="BD183" s="26"/>
      <c r="BE183" s="26" t="e">
        <f>_xlfn.RANK.EQ(BB183,$BB$4:$BB$93,)+COUNTIF($BB$4:BB183,BB183)-1</f>
        <v>#N/A</v>
      </c>
    </row>
    <row r="184" spans="1:57" x14ac:dyDescent="0.25">
      <c r="A184" s="4"/>
      <c r="B184" s="4"/>
      <c r="C184" s="4"/>
      <c r="D184" s="4"/>
      <c r="E184" s="37"/>
      <c r="F184" s="37"/>
      <c r="G184" s="37"/>
      <c r="H184" s="37"/>
      <c r="I184" s="37"/>
      <c r="J184" s="37"/>
      <c r="K184" s="37"/>
      <c r="L184" s="37"/>
      <c r="M184" s="4"/>
      <c r="N184" s="4"/>
      <c r="O184" s="36"/>
      <c r="P184" s="4"/>
      <c r="Q184" s="4"/>
      <c r="AD184" s="26">
        <v>183</v>
      </c>
      <c r="AE184" s="26"/>
      <c r="AF184" s="26" t="str">
        <f>IF(Kopā!F184=$R$3,Kopā!A184,"")</f>
        <v/>
      </c>
      <c r="AG184" s="26" t="str">
        <f>_xlfn.IFNA(VLOOKUP(AF184,Kopā!$A$4:$G$203,7,),"")</f>
        <v/>
      </c>
      <c r="AH184" s="26" t="str">
        <f t="shared" si="46"/>
        <v/>
      </c>
      <c r="AI184" s="26" t="e" cm="1">
        <f t="array" ref="AI184">IFERROR(SMALL(IF((COUNTIF($AI$3:AI183, $AH$4:$AH$203)=0)*ISNUMBER($AH$4:$AH$203), $AH$4:$AH$203, "A"), 1),INDEX($AH$4:$AH$203, MATCH(SMALL(IF(ISTEXT($AH$4:$AH$203)*(COUNTIF(AI$3:$AI183,$AH$4:$AH$203)=0), COUNTIF($AH$4:$AH$203, "&lt;"&amp;$AH$4:$AH$203), ""),1),IF(ISTEXT($AH$4:$AH$203), COUNTIF($AH$4:$AH$203, "&lt;"&amp;$AH$4:$AH$203), ""), 0)))</f>
        <v>#NUM!</v>
      </c>
      <c r="AJ184" s="26"/>
      <c r="AK184" s="26"/>
      <c r="AL184" s="26" t="e">
        <f>#REF!</f>
        <v>#REF!</v>
      </c>
      <c r="AM184" s="26"/>
      <c r="AN184" s="26"/>
      <c r="AO184" s="26"/>
      <c r="AP184" s="26"/>
      <c r="AQ184" s="26"/>
      <c r="AR184" s="79" t="str">
        <f>_xlfn.IFNA(VLOOKUP(AM184,Kopā!$A$4:$Q$203,8,),"")</f>
        <v/>
      </c>
      <c r="AS184" s="80" t="str">
        <f>_xlfn.IFNA(VLOOKUP(AM184,Kopā!$A$4:$Q$203,9,),"")</f>
        <v/>
      </c>
      <c r="AT184" s="79" t="str">
        <f>_xlfn.IFNA(VLOOKUP(AM184,Kopā!$A$4:$Q$203,10,),"")</f>
        <v/>
      </c>
      <c r="AU184" s="80" t="str">
        <f>_xlfn.IFNA(VLOOKUP(AM184,Kopā!$A$4:$Q$203,11,),"")</f>
        <v/>
      </c>
      <c r="AV184" s="79" t="str">
        <f>_xlfn.IFNA(VLOOKUP(AM184,Kopā!$A$4:$Q$203,12,),"")</f>
        <v/>
      </c>
      <c r="AW184" s="80" t="str">
        <f>_xlfn.IFNA(VLOOKUP(AM184,Kopā!$A$4:$Q$203,13,),"")</f>
        <v/>
      </c>
      <c r="AX184" s="79" t="str">
        <f>_xlfn.IFNA(VLOOKUP(AM184,Kopā!$A$4:$Q$203,14,),"")</f>
        <v/>
      </c>
      <c r="AY184" s="80" t="str">
        <f>_xlfn.IFNA(VLOOKUP(AM184,Kopā!$A$4:$Q$203,15,),"")</f>
        <v/>
      </c>
      <c r="AZ184" s="26"/>
      <c r="BA184" s="26"/>
      <c r="BB184" s="26"/>
      <c r="BC184" s="26"/>
      <c r="BD184" s="26"/>
      <c r="BE184" s="26" t="e">
        <f>_xlfn.RANK.EQ(BB184,$BB$4:$BB$93,)+COUNTIF($BB$4:BB184,BB184)-1</f>
        <v>#N/A</v>
      </c>
    </row>
    <row r="185" spans="1:57" x14ac:dyDescent="0.25">
      <c r="A185" s="4"/>
      <c r="B185" s="4"/>
      <c r="C185" s="4"/>
      <c r="D185" s="4"/>
      <c r="E185" s="37"/>
      <c r="F185" s="37"/>
      <c r="G185" s="37"/>
      <c r="H185" s="37"/>
      <c r="I185" s="37"/>
      <c r="J185" s="37"/>
      <c r="K185" s="37"/>
      <c r="L185" s="37"/>
      <c r="M185" s="4"/>
      <c r="N185" s="4"/>
      <c r="O185" s="36"/>
      <c r="P185" s="4"/>
      <c r="Q185" s="4"/>
      <c r="AD185" s="26">
        <v>184</v>
      </c>
      <c r="AE185" s="26"/>
      <c r="AF185" s="26" t="str">
        <f>IF(Kopā!F185=$R$3,Kopā!A185,"")</f>
        <v/>
      </c>
      <c r="AG185" s="26" t="str">
        <f>_xlfn.IFNA(VLOOKUP(AF185,Kopā!$A$4:$G$203,7,),"")</f>
        <v/>
      </c>
      <c r="AH185" s="26" t="str">
        <f t="shared" si="46"/>
        <v/>
      </c>
      <c r="AI185" s="26" t="e" cm="1">
        <f t="array" ref="AI185">IFERROR(SMALL(IF((COUNTIF($AI$3:AI184, $AH$4:$AH$203)=0)*ISNUMBER($AH$4:$AH$203), $AH$4:$AH$203, "A"), 1),INDEX($AH$4:$AH$203, MATCH(SMALL(IF(ISTEXT($AH$4:$AH$203)*(COUNTIF(AI$3:$AI184,$AH$4:$AH$203)=0), COUNTIF($AH$4:$AH$203, "&lt;"&amp;$AH$4:$AH$203), ""),1),IF(ISTEXT($AH$4:$AH$203), COUNTIF($AH$4:$AH$203, "&lt;"&amp;$AH$4:$AH$203), ""), 0)))</f>
        <v>#NUM!</v>
      </c>
      <c r="AJ185" s="26"/>
      <c r="AK185" s="26"/>
      <c r="AL185" s="26" t="e">
        <f>#REF!</f>
        <v>#REF!</v>
      </c>
      <c r="AM185" s="26"/>
      <c r="AN185" s="26"/>
      <c r="AO185" s="26"/>
      <c r="AP185" s="26"/>
      <c r="AQ185" s="26"/>
      <c r="AR185" s="79" t="str">
        <f>_xlfn.IFNA(VLOOKUP(AM185,Kopā!$A$4:$Q$203,8,),"")</f>
        <v/>
      </c>
      <c r="AS185" s="80" t="str">
        <f>_xlfn.IFNA(VLOOKUP(AM185,Kopā!$A$4:$Q$203,9,),"")</f>
        <v/>
      </c>
      <c r="AT185" s="79" t="str">
        <f>_xlfn.IFNA(VLOOKUP(AM185,Kopā!$A$4:$Q$203,10,),"")</f>
        <v/>
      </c>
      <c r="AU185" s="80" t="str">
        <f>_xlfn.IFNA(VLOOKUP(AM185,Kopā!$A$4:$Q$203,11,),"")</f>
        <v/>
      </c>
      <c r="AV185" s="79" t="str">
        <f>_xlfn.IFNA(VLOOKUP(AM185,Kopā!$A$4:$Q$203,12,),"")</f>
        <v/>
      </c>
      <c r="AW185" s="80" t="str">
        <f>_xlfn.IFNA(VLOOKUP(AM185,Kopā!$A$4:$Q$203,13,),"")</f>
        <v/>
      </c>
      <c r="AX185" s="79" t="str">
        <f>_xlfn.IFNA(VLOOKUP(AM185,Kopā!$A$4:$Q$203,14,),"")</f>
        <v/>
      </c>
      <c r="AY185" s="80" t="str">
        <f>_xlfn.IFNA(VLOOKUP(AM185,Kopā!$A$4:$Q$203,15,),"")</f>
        <v/>
      </c>
      <c r="AZ185" s="26"/>
      <c r="BA185" s="26"/>
      <c r="BB185" s="26"/>
      <c r="BC185" s="26"/>
      <c r="BD185" s="26"/>
      <c r="BE185" s="26" t="e">
        <f>_xlfn.RANK.EQ(BB185,$BB$4:$BB$93,)+COUNTIF($BB$4:BB185,BB185)-1</f>
        <v>#N/A</v>
      </c>
    </row>
    <row r="186" spans="1:57" x14ac:dyDescent="0.25">
      <c r="A186" s="4"/>
      <c r="B186" s="4"/>
      <c r="C186" s="4"/>
      <c r="D186" s="4"/>
      <c r="E186" s="37"/>
      <c r="F186" s="37"/>
      <c r="G186" s="37"/>
      <c r="H186" s="37"/>
      <c r="I186" s="37"/>
      <c r="J186" s="37"/>
      <c r="K186" s="37"/>
      <c r="L186" s="37"/>
      <c r="M186" s="4"/>
      <c r="N186" s="4"/>
      <c r="O186" s="36"/>
      <c r="P186" s="4"/>
      <c r="Q186" s="4"/>
      <c r="AD186" s="26">
        <v>185</v>
      </c>
      <c r="AE186" s="26"/>
      <c r="AF186" s="26" t="str">
        <f>IF(Kopā!F186=$R$3,Kopā!A186,"")</f>
        <v/>
      </c>
      <c r="AG186" s="26" t="str">
        <f>_xlfn.IFNA(VLOOKUP(AF186,Kopā!$A$4:$G$203,7,),"")</f>
        <v/>
      </c>
      <c r="AH186" s="26" t="str">
        <f t="shared" si="46"/>
        <v/>
      </c>
      <c r="AI186" s="26" t="e" cm="1">
        <f t="array" ref="AI186">IFERROR(SMALL(IF((COUNTIF($AI$3:AI185, $AH$4:$AH$203)=0)*ISNUMBER($AH$4:$AH$203), $AH$4:$AH$203, "A"), 1),INDEX($AH$4:$AH$203, MATCH(SMALL(IF(ISTEXT($AH$4:$AH$203)*(COUNTIF(AI$3:$AI185,$AH$4:$AH$203)=0), COUNTIF($AH$4:$AH$203, "&lt;"&amp;$AH$4:$AH$203), ""),1),IF(ISTEXT($AH$4:$AH$203), COUNTIF($AH$4:$AH$203, "&lt;"&amp;$AH$4:$AH$203), ""), 0)))</f>
        <v>#NUM!</v>
      </c>
      <c r="AJ186" s="26"/>
      <c r="AK186" s="26"/>
      <c r="AL186" s="26" t="e">
        <f>#REF!</f>
        <v>#REF!</v>
      </c>
      <c r="AM186" s="26"/>
      <c r="AN186" s="26"/>
      <c r="AO186" s="26"/>
      <c r="AP186" s="26"/>
      <c r="AQ186" s="26"/>
      <c r="AR186" s="79" t="str">
        <f>_xlfn.IFNA(VLOOKUP(AM186,Kopā!$A$4:$Q$203,8,),"")</f>
        <v/>
      </c>
      <c r="AS186" s="80" t="str">
        <f>_xlfn.IFNA(VLOOKUP(AM186,Kopā!$A$4:$Q$203,9,),"")</f>
        <v/>
      </c>
      <c r="AT186" s="79" t="str">
        <f>_xlfn.IFNA(VLOOKUP(AM186,Kopā!$A$4:$Q$203,10,),"")</f>
        <v/>
      </c>
      <c r="AU186" s="80" t="str">
        <f>_xlfn.IFNA(VLOOKUP(AM186,Kopā!$A$4:$Q$203,11,),"")</f>
        <v/>
      </c>
      <c r="AV186" s="79" t="str">
        <f>_xlfn.IFNA(VLOOKUP(AM186,Kopā!$A$4:$Q$203,12,),"")</f>
        <v/>
      </c>
      <c r="AW186" s="80" t="str">
        <f>_xlfn.IFNA(VLOOKUP(AM186,Kopā!$A$4:$Q$203,13,),"")</f>
        <v/>
      </c>
      <c r="AX186" s="79" t="str">
        <f>_xlfn.IFNA(VLOOKUP(AM186,Kopā!$A$4:$Q$203,14,),"")</f>
        <v/>
      </c>
      <c r="AY186" s="80" t="str">
        <f>_xlfn.IFNA(VLOOKUP(AM186,Kopā!$A$4:$Q$203,15,),"")</f>
        <v/>
      </c>
      <c r="AZ186" s="26"/>
      <c r="BA186" s="26"/>
      <c r="BB186" s="26"/>
      <c r="BC186" s="26"/>
      <c r="BD186" s="26"/>
      <c r="BE186" s="26" t="e">
        <f>_xlfn.RANK.EQ(BB186,$BB$4:$BB$93,)+COUNTIF($BB$4:BB186,BB186)-1</f>
        <v>#N/A</v>
      </c>
    </row>
    <row r="187" spans="1:57" x14ac:dyDescent="0.25">
      <c r="A187" s="4"/>
      <c r="B187" s="4"/>
      <c r="C187" s="4"/>
      <c r="D187" s="4"/>
      <c r="E187" s="37"/>
      <c r="F187" s="37"/>
      <c r="G187" s="37"/>
      <c r="H187" s="37"/>
      <c r="I187" s="37"/>
      <c r="J187" s="37"/>
      <c r="K187" s="37"/>
      <c r="L187" s="37"/>
      <c r="M187" s="4"/>
      <c r="N187" s="4"/>
      <c r="O187" s="36"/>
      <c r="P187" s="4"/>
      <c r="Q187" s="4"/>
      <c r="AD187" s="26">
        <v>186</v>
      </c>
      <c r="AE187" s="26"/>
      <c r="AF187" s="26" t="str">
        <f>IF(Kopā!F187=$R$3,Kopā!A187,"")</f>
        <v/>
      </c>
      <c r="AG187" s="26" t="str">
        <f>_xlfn.IFNA(VLOOKUP(AF187,Kopā!$A$4:$G$203,7,),"")</f>
        <v/>
      </c>
      <c r="AH187" s="26" t="str">
        <f t="shared" si="46"/>
        <v/>
      </c>
      <c r="AI187" s="26" t="e" cm="1">
        <f t="array" ref="AI187">IFERROR(SMALL(IF((COUNTIF($AI$3:AI186, $AH$4:$AH$203)=0)*ISNUMBER($AH$4:$AH$203), $AH$4:$AH$203, "A"), 1),INDEX($AH$4:$AH$203, MATCH(SMALL(IF(ISTEXT($AH$4:$AH$203)*(COUNTIF(AI$3:$AI186,$AH$4:$AH$203)=0), COUNTIF($AH$4:$AH$203, "&lt;"&amp;$AH$4:$AH$203), ""),1),IF(ISTEXT($AH$4:$AH$203), COUNTIF($AH$4:$AH$203, "&lt;"&amp;$AH$4:$AH$203), ""), 0)))</f>
        <v>#NUM!</v>
      </c>
      <c r="AJ187" s="26"/>
      <c r="AK187" s="26"/>
      <c r="AL187" s="26" t="e">
        <f>#REF!</f>
        <v>#REF!</v>
      </c>
      <c r="AM187" s="26"/>
      <c r="AN187" s="26"/>
      <c r="AO187" s="26"/>
      <c r="AP187" s="26"/>
      <c r="AQ187" s="26"/>
      <c r="AR187" s="79" t="str">
        <f>_xlfn.IFNA(VLOOKUP(AM187,Kopā!$A$4:$Q$203,8,),"")</f>
        <v/>
      </c>
      <c r="AS187" s="80" t="str">
        <f>_xlfn.IFNA(VLOOKUP(AM187,Kopā!$A$4:$Q$203,9,),"")</f>
        <v/>
      </c>
      <c r="AT187" s="79" t="str">
        <f>_xlfn.IFNA(VLOOKUP(AM187,Kopā!$A$4:$Q$203,10,),"")</f>
        <v/>
      </c>
      <c r="AU187" s="80" t="str">
        <f>_xlfn.IFNA(VLOOKUP(AM187,Kopā!$A$4:$Q$203,11,),"")</f>
        <v/>
      </c>
      <c r="AV187" s="79" t="str">
        <f>_xlfn.IFNA(VLOOKUP(AM187,Kopā!$A$4:$Q$203,12,),"")</f>
        <v/>
      </c>
      <c r="AW187" s="80" t="str">
        <f>_xlfn.IFNA(VLOOKUP(AM187,Kopā!$A$4:$Q$203,13,),"")</f>
        <v/>
      </c>
      <c r="AX187" s="79" t="str">
        <f>_xlfn.IFNA(VLOOKUP(AM187,Kopā!$A$4:$Q$203,14,),"")</f>
        <v/>
      </c>
      <c r="AY187" s="80" t="str">
        <f>_xlfn.IFNA(VLOOKUP(AM187,Kopā!$A$4:$Q$203,15,),"")</f>
        <v/>
      </c>
      <c r="AZ187" s="26"/>
      <c r="BA187" s="26"/>
      <c r="BB187" s="26"/>
      <c r="BC187" s="26"/>
      <c r="BD187" s="26"/>
      <c r="BE187" s="26" t="e">
        <f>_xlfn.RANK.EQ(BB187,$BB$4:$BB$93,)+COUNTIF($BB$4:BB187,BB187)-1</f>
        <v>#N/A</v>
      </c>
    </row>
    <row r="188" spans="1:57" x14ac:dyDescent="0.25">
      <c r="A188" s="4"/>
      <c r="B188" s="4"/>
      <c r="C188" s="4"/>
      <c r="D188" s="4"/>
      <c r="E188" s="37"/>
      <c r="F188" s="37"/>
      <c r="G188" s="37"/>
      <c r="H188" s="37"/>
      <c r="I188" s="37"/>
      <c r="J188" s="37"/>
      <c r="K188" s="37"/>
      <c r="L188" s="37"/>
      <c r="M188" s="4"/>
      <c r="N188" s="4"/>
      <c r="O188" s="36"/>
      <c r="P188" s="4"/>
      <c r="Q188" s="4"/>
      <c r="AD188" s="26">
        <v>187</v>
      </c>
      <c r="AE188" s="26"/>
      <c r="AF188" s="26" t="str">
        <f>IF(Kopā!F188=$R$3,Kopā!A188,"")</f>
        <v/>
      </c>
      <c r="AG188" s="26" t="str">
        <f>_xlfn.IFNA(VLOOKUP(AF188,Kopā!$A$4:$G$203,7,),"")</f>
        <v/>
      </c>
      <c r="AH188" s="26" t="str">
        <f t="shared" si="46"/>
        <v/>
      </c>
      <c r="AI188" s="26" t="e" cm="1">
        <f t="array" ref="AI188">IFERROR(SMALL(IF((COUNTIF($AI$3:AI187, $AH$4:$AH$203)=0)*ISNUMBER($AH$4:$AH$203), $AH$4:$AH$203, "A"), 1),INDEX($AH$4:$AH$203, MATCH(SMALL(IF(ISTEXT($AH$4:$AH$203)*(COUNTIF(AI$3:$AI187,$AH$4:$AH$203)=0), COUNTIF($AH$4:$AH$203, "&lt;"&amp;$AH$4:$AH$203), ""),1),IF(ISTEXT($AH$4:$AH$203), COUNTIF($AH$4:$AH$203, "&lt;"&amp;$AH$4:$AH$203), ""), 0)))</f>
        <v>#NUM!</v>
      </c>
      <c r="AJ188" s="26"/>
      <c r="AK188" s="26"/>
      <c r="AL188" s="26" t="e">
        <f>#REF!</f>
        <v>#REF!</v>
      </c>
      <c r="AM188" s="26"/>
      <c r="AN188" s="26"/>
      <c r="AO188" s="26"/>
      <c r="AP188" s="26"/>
      <c r="AQ188" s="26"/>
      <c r="AR188" s="79" t="str">
        <f>_xlfn.IFNA(VLOOKUP(AM188,Kopā!$A$4:$Q$203,8,),"")</f>
        <v/>
      </c>
      <c r="AS188" s="80" t="str">
        <f>_xlfn.IFNA(VLOOKUP(AM188,Kopā!$A$4:$Q$203,9,),"")</f>
        <v/>
      </c>
      <c r="AT188" s="79" t="str">
        <f>_xlfn.IFNA(VLOOKUP(AM188,Kopā!$A$4:$Q$203,10,),"")</f>
        <v/>
      </c>
      <c r="AU188" s="80" t="str">
        <f>_xlfn.IFNA(VLOOKUP(AM188,Kopā!$A$4:$Q$203,11,),"")</f>
        <v/>
      </c>
      <c r="AV188" s="79" t="str">
        <f>_xlfn.IFNA(VLOOKUP(AM188,Kopā!$A$4:$Q$203,12,),"")</f>
        <v/>
      </c>
      <c r="AW188" s="80" t="str">
        <f>_xlfn.IFNA(VLOOKUP(AM188,Kopā!$A$4:$Q$203,13,),"")</f>
        <v/>
      </c>
      <c r="AX188" s="79" t="str">
        <f>_xlfn.IFNA(VLOOKUP(AM188,Kopā!$A$4:$Q$203,14,),"")</f>
        <v/>
      </c>
      <c r="AY188" s="80" t="str">
        <f>_xlfn.IFNA(VLOOKUP(AM188,Kopā!$A$4:$Q$203,15,),"")</f>
        <v/>
      </c>
      <c r="AZ188" s="26"/>
      <c r="BA188" s="26"/>
      <c r="BB188" s="26"/>
      <c r="BC188" s="26"/>
      <c r="BD188" s="26"/>
      <c r="BE188" s="26" t="e">
        <f>_xlfn.RANK.EQ(BB188,$BB$4:$BB$93,)+COUNTIF($BB$4:BB188,BB188)-1</f>
        <v>#N/A</v>
      </c>
    </row>
    <row r="189" spans="1:57" x14ac:dyDescent="0.25">
      <c r="A189" s="4"/>
      <c r="B189" s="4"/>
      <c r="C189" s="4"/>
      <c r="D189" s="4"/>
      <c r="E189" s="37"/>
      <c r="F189" s="37"/>
      <c r="G189" s="37"/>
      <c r="H189" s="37"/>
      <c r="I189" s="37"/>
      <c r="J189" s="37"/>
      <c r="K189" s="37"/>
      <c r="L189" s="37"/>
      <c r="M189" s="4"/>
      <c r="N189" s="4"/>
      <c r="O189" s="36"/>
      <c r="P189" s="4"/>
      <c r="Q189" s="4"/>
      <c r="AD189" s="26">
        <v>188</v>
      </c>
      <c r="AE189" s="26"/>
      <c r="AF189" s="26" t="str">
        <f>IF(Kopā!F189=$R$3,Kopā!A189,"")</f>
        <v/>
      </c>
      <c r="AG189" s="26" t="str">
        <f>_xlfn.IFNA(VLOOKUP(AF189,Kopā!$A$4:$G$203,7,),"")</f>
        <v/>
      </c>
      <c r="AH189" s="26" t="str">
        <f t="shared" si="46"/>
        <v/>
      </c>
      <c r="AI189" s="26" t="e" cm="1">
        <f t="array" ref="AI189">IFERROR(SMALL(IF((COUNTIF($AI$3:AI188, $AH$4:$AH$203)=0)*ISNUMBER($AH$4:$AH$203), $AH$4:$AH$203, "A"), 1),INDEX($AH$4:$AH$203, MATCH(SMALL(IF(ISTEXT($AH$4:$AH$203)*(COUNTIF(AI$3:$AI188,$AH$4:$AH$203)=0), COUNTIF($AH$4:$AH$203, "&lt;"&amp;$AH$4:$AH$203), ""),1),IF(ISTEXT($AH$4:$AH$203), COUNTIF($AH$4:$AH$203, "&lt;"&amp;$AH$4:$AH$203), ""), 0)))</f>
        <v>#NUM!</v>
      </c>
      <c r="AJ189" s="26"/>
      <c r="AK189" s="26"/>
      <c r="AL189" s="26" t="e">
        <f>#REF!</f>
        <v>#REF!</v>
      </c>
      <c r="AM189" s="26"/>
      <c r="AN189" s="26"/>
      <c r="AO189" s="26"/>
      <c r="AP189" s="26"/>
      <c r="AQ189" s="26"/>
      <c r="AR189" s="79" t="str">
        <f>_xlfn.IFNA(VLOOKUP(AM189,Kopā!$A$4:$Q$203,8,),"")</f>
        <v/>
      </c>
      <c r="AS189" s="80" t="str">
        <f>_xlfn.IFNA(VLOOKUP(AM189,Kopā!$A$4:$Q$203,9,),"")</f>
        <v/>
      </c>
      <c r="AT189" s="79" t="str">
        <f>_xlfn.IFNA(VLOOKUP(AM189,Kopā!$A$4:$Q$203,10,),"")</f>
        <v/>
      </c>
      <c r="AU189" s="80" t="str">
        <f>_xlfn.IFNA(VLOOKUP(AM189,Kopā!$A$4:$Q$203,11,),"")</f>
        <v/>
      </c>
      <c r="AV189" s="79" t="str">
        <f>_xlfn.IFNA(VLOOKUP(AM189,Kopā!$A$4:$Q$203,12,),"")</f>
        <v/>
      </c>
      <c r="AW189" s="80" t="str">
        <f>_xlfn.IFNA(VLOOKUP(AM189,Kopā!$A$4:$Q$203,13,),"")</f>
        <v/>
      </c>
      <c r="AX189" s="79" t="str">
        <f>_xlfn.IFNA(VLOOKUP(AM189,Kopā!$A$4:$Q$203,14,),"")</f>
        <v/>
      </c>
      <c r="AY189" s="80" t="str">
        <f>_xlfn.IFNA(VLOOKUP(AM189,Kopā!$A$4:$Q$203,15,),"")</f>
        <v/>
      </c>
      <c r="AZ189" s="26"/>
      <c r="BA189" s="26"/>
      <c r="BB189" s="26"/>
      <c r="BC189" s="26"/>
      <c r="BD189" s="26"/>
      <c r="BE189" s="26" t="e">
        <f>_xlfn.RANK.EQ(BB189,$BB$4:$BB$93,)+COUNTIF($BB$4:BB189,BB189)-1</f>
        <v>#N/A</v>
      </c>
    </row>
    <row r="190" spans="1:57" x14ac:dyDescent="0.25">
      <c r="A190" s="4"/>
      <c r="B190" s="4"/>
      <c r="C190" s="4"/>
      <c r="D190" s="4"/>
      <c r="E190" s="37"/>
      <c r="F190" s="37"/>
      <c r="G190" s="37"/>
      <c r="H190" s="37"/>
      <c r="I190" s="37"/>
      <c r="J190" s="37"/>
      <c r="K190" s="37"/>
      <c r="L190" s="37"/>
      <c r="M190" s="4"/>
      <c r="N190" s="4"/>
      <c r="O190" s="36"/>
      <c r="P190" s="4"/>
      <c r="Q190" s="4"/>
      <c r="AD190" s="26">
        <v>189</v>
      </c>
      <c r="AE190" s="26"/>
      <c r="AF190" s="26" t="str">
        <f>IF(Kopā!F190=$R$3,Kopā!A190,"")</f>
        <v/>
      </c>
      <c r="AG190" s="26" t="str">
        <f>_xlfn.IFNA(VLOOKUP(AF190,Kopā!$A$4:$G$203,7,),"")</f>
        <v/>
      </c>
      <c r="AH190" s="26" t="str">
        <f t="shared" si="46"/>
        <v/>
      </c>
      <c r="AI190" s="26" t="e" cm="1">
        <f t="array" ref="AI190">IFERROR(SMALL(IF((COUNTIF($AI$3:AI189, $AH$4:$AH$203)=0)*ISNUMBER($AH$4:$AH$203), $AH$4:$AH$203, "A"), 1),INDEX($AH$4:$AH$203, MATCH(SMALL(IF(ISTEXT($AH$4:$AH$203)*(COUNTIF(AI$3:$AI189,$AH$4:$AH$203)=0), COUNTIF($AH$4:$AH$203, "&lt;"&amp;$AH$4:$AH$203), ""),1),IF(ISTEXT($AH$4:$AH$203), COUNTIF($AH$4:$AH$203, "&lt;"&amp;$AH$4:$AH$203), ""), 0)))</f>
        <v>#NUM!</v>
      </c>
      <c r="AJ190" s="26"/>
      <c r="AK190" s="26"/>
      <c r="AL190" s="26" t="e">
        <f>#REF!</f>
        <v>#REF!</v>
      </c>
      <c r="AM190" s="26"/>
      <c r="AN190" s="26"/>
      <c r="AO190" s="26"/>
      <c r="AP190" s="26"/>
      <c r="AQ190" s="26"/>
      <c r="AR190" s="79" t="str">
        <f>_xlfn.IFNA(VLOOKUP(AM190,Kopā!$A$4:$Q$203,8,),"")</f>
        <v/>
      </c>
      <c r="AS190" s="80" t="str">
        <f>_xlfn.IFNA(VLOOKUP(AM190,Kopā!$A$4:$Q$203,9,),"")</f>
        <v/>
      </c>
      <c r="AT190" s="79" t="str">
        <f>_xlfn.IFNA(VLOOKUP(AM190,Kopā!$A$4:$Q$203,10,),"")</f>
        <v/>
      </c>
      <c r="AU190" s="80" t="str">
        <f>_xlfn.IFNA(VLOOKUP(AM190,Kopā!$A$4:$Q$203,11,),"")</f>
        <v/>
      </c>
      <c r="AV190" s="79" t="str">
        <f>_xlfn.IFNA(VLOOKUP(AM190,Kopā!$A$4:$Q$203,12,),"")</f>
        <v/>
      </c>
      <c r="AW190" s="80" t="str">
        <f>_xlfn.IFNA(VLOOKUP(AM190,Kopā!$A$4:$Q$203,13,),"")</f>
        <v/>
      </c>
      <c r="AX190" s="79" t="str">
        <f>_xlfn.IFNA(VLOOKUP(AM190,Kopā!$A$4:$Q$203,14,),"")</f>
        <v/>
      </c>
      <c r="AY190" s="80" t="str">
        <f>_xlfn.IFNA(VLOOKUP(AM190,Kopā!$A$4:$Q$203,15,),"")</f>
        <v/>
      </c>
      <c r="AZ190" s="26"/>
      <c r="BA190" s="26"/>
      <c r="BB190" s="26"/>
      <c r="BC190" s="26"/>
      <c r="BD190" s="26"/>
      <c r="BE190" s="26" t="e">
        <f>_xlfn.RANK.EQ(BB190,$BB$4:$BB$93,)+COUNTIF($BB$4:BB190,BB190)-1</f>
        <v>#N/A</v>
      </c>
    </row>
    <row r="191" spans="1:57" x14ac:dyDescent="0.25">
      <c r="A191" s="4"/>
      <c r="B191" s="4"/>
      <c r="C191" s="4"/>
      <c r="D191" s="4"/>
      <c r="E191" s="37"/>
      <c r="F191" s="37"/>
      <c r="G191" s="37"/>
      <c r="H191" s="37"/>
      <c r="I191" s="37"/>
      <c r="J191" s="37"/>
      <c r="K191" s="37"/>
      <c r="L191" s="37"/>
      <c r="M191" s="4"/>
      <c r="N191" s="4"/>
      <c r="O191" s="36"/>
      <c r="P191" s="4"/>
      <c r="Q191" s="4"/>
      <c r="AD191" s="26">
        <v>190</v>
      </c>
      <c r="AE191" s="26"/>
      <c r="AF191" s="26" t="str">
        <f>IF(Kopā!F191=$R$3,Kopā!A191,"")</f>
        <v/>
      </c>
      <c r="AG191" s="26" t="str">
        <f>_xlfn.IFNA(VLOOKUP(AF191,Kopā!$A$4:$G$203,7,),"")</f>
        <v/>
      </c>
      <c r="AH191" s="26" t="str">
        <f t="shared" si="46"/>
        <v/>
      </c>
      <c r="AI191" s="26" t="e" cm="1">
        <f t="array" ref="AI191">IFERROR(SMALL(IF((COUNTIF($AI$3:AI190, $AH$4:$AH$203)=0)*ISNUMBER($AH$4:$AH$203), $AH$4:$AH$203, "A"), 1),INDEX($AH$4:$AH$203, MATCH(SMALL(IF(ISTEXT($AH$4:$AH$203)*(COUNTIF(AI$3:$AI190,$AH$4:$AH$203)=0), COUNTIF($AH$4:$AH$203, "&lt;"&amp;$AH$4:$AH$203), ""),1),IF(ISTEXT($AH$4:$AH$203), COUNTIF($AH$4:$AH$203, "&lt;"&amp;$AH$4:$AH$203), ""), 0)))</f>
        <v>#NUM!</v>
      </c>
      <c r="AJ191" s="26"/>
      <c r="AK191" s="26"/>
      <c r="AL191" s="26" t="e">
        <f>#REF!</f>
        <v>#REF!</v>
      </c>
      <c r="AM191" s="26"/>
      <c r="AN191" s="26"/>
      <c r="AO191" s="26"/>
      <c r="AP191" s="26"/>
      <c r="AQ191" s="26"/>
      <c r="AR191" s="79" t="str">
        <f>_xlfn.IFNA(VLOOKUP(AM191,Kopā!$A$4:$Q$203,8,),"")</f>
        <v/>
      </c>
      <c r="AS191" s="80" t="str">
        <f>_xlfn.IFNA(VLOOKUP(AM191,Kopā!$A$4:$Q$203,9,),"")</f>
        <v/>
      </c>
      <c r="AT191" s="79" t="str">
        <f>_xlfn.IFNA(VLOOKUP(AM191,Kopā!$A$4:$Q$203,10,),"")</f>
        <v/>
      </c>
      <c r="AU191" s="80" t="str">
        <f>_xlfn.IFNA(VLOOKUP(AM191,Kopā!$A$4:$Q$203,11,),"")</f>
        <v/>
      </c>
      <c r="AV191" s="79" t="str">
        <f>_xlfn.IFNA(VLOOKUP(AM191,Kopā!$A$4:$Q$203,12,),"")</f>
        <v/>
      </c>
      <c r="AW191" s="80" t="str">
        <f>_xlfn.IFNA(VLOOKUP(AM191,Kopā!$A$4:$Q$203,13,),"")</f>
        <v/>
      </c>
      <c r="AX191" s="79" t="str">
        <f>_xlfn.IFNA(VLOOKUP(AM191,Kopā!$A$4:$Q$203,14,),"")</f>
        <v/>
      </c>
      <c r="AY191" s="80" t="str">
        <f>_xlfn.IFNA(VLOOKUP(AM191,Kopā!$A$4:$Q$203,15,),"")</f>
        <v/>
      </c>
      <c r="AZ191" s="26"/>
      <c r="BA191" s="26"/>
      <c r="BB191" s="26"/>
      <c r="BC191" s="26"/>
      <c r="BD191" s="26"/>
      <c r="BE191" s="26" t="e">
        <f>_xlfn.RANK.EQ(BB191,$BB$4:$BB$93,)+COUNTIF($BB$4:BB191,BB191)-1</f>
        <v>#N/A</v>
      </c>
    </row>
    <row r="192" spans="1:57" x14ac:dyDescent="0.25">
      <c r="A192" s="4"/>
      <c r="B192" s="4"/>
      <c r="C192" s="4"/>
      <c r="D192" s="4"/>
      <c r="E192" s="37"/>
      <c r="F192" s="37"/>
      <c r="G192" s="37"/>
      <c r="H192" s="37"/>
      <c r="I192" s="37"/>
      <c r="J192" s="37"/>
      <c r="K192" s="37"/>
      <c r="L192" s="37"/>
      <c r="M192" s="4"/>
      <c r="N192" s="4"/>
      <c r="O192" s="36"/>
      <c r="P192" s="4"/>
      <c r="Q192" s="4"/>
      <c r="AD192" s="26">
        <v>191</v>
      </c>
      <c r="AE192" s="26"/>
      <c r="AF192" s="26" t="str">
        <f>IF(Kopā!F192=$R$3,Kopā!A192,"")</f>
        <v/>
      </c>
      <c r="AG192" s="26" t="str">
        <f>_xlfn.IFNA(VLOOKUP(AF192,Kopā!$A$4:$G$203,7,),"")</f>
        <v/>
      </c>
      <c r="AH192" s="26" t="str">
        <f t="shared" si="46"/>
        <v/>
      </c>
      <c r="AI192" s="26" t="e" cm="1">
        <f t="array" ref="AI192">IFERROR(SMALL(IF((COUNTIF($AI$3:AI191, $AH$4:$AH$203)=0)*ISNUMBER($AH$4:$AH$203), $AH$4:$AH$203, "A"), 1),INDEX($AH$4:$AH$203, MATCH(SMALL(IF(ISTEXT($AH$4:$AH$203)*(COUNTIF(AI$3:$AI191,$AH$4:$AH$203)=0), COUNTIF($AH$4:$AH$203, "&lt;"&amp;$AH$4:$AH$203), ""),1),IF(ISTEXT($AH$4:$AH$203), COUNTIF($AH$4:$AH$203, "&lt;"&amp;$AH$4:$AH$203), ""), 0)))</f>
        <v>#NUM!</v>
      </c>
      <c r="AJ192" s="26"/>
      <c r="AK192" s="26"/>
      <c r="AL192" s="26" t="e">
        <f>#REF!</f>
        <v>#REF!</v>
      </c>
      <c r="AM192" s="26"/>
      <c r="AN192" s="26"/>
      <c r="AO192" s="26"/>
      <c r="AP192" s="26"/>
      <c r="AQ192" s="26"/>
      <c r="AR192" s="79" t="str">
        <f>_xlfn.IFNA(VLOOKUP(AM192,Kopā!$A$4:$Q$203,8,),"")</f>
        <v/>
      </c>
      <c r="AS192" s="80" t="str">
        <f>_xlfn.IFNA(VLOOKUP(AM192,Kopā!$A$4:$Q$203,9,),"")</f>
        <v/>
      </c>
      <c r="AT192" s="79" t="str">
        <f>_xlfn.IFNA(VLOOKUP(AM192,Kopā!$A$4:$Q$203,10,),"")</f>
        <v/>
      </c>
      <c r="AU192" s="80" t="str">
        <f>_xlfn.IFNA(VLOOKUP(AM192,Kopā!$A$4:$Q$203,11,),"")</f>
        <v/>
      </c>
      <c r="AV192" s="79" t="str">
        <f>_xlfn.IFNA(VLOOKUP(AM192,Kopā!$A$4:$Q$203,12,),"")</f>
        <v/>
      </c>
      <c r="AW192" s="80" t="str">
        <f>_xlfn.IFNA(VLOOKUP(AM192,Kopā!$A$4:$Q$203,13,),"")</f>
        <v/>
      </c>
      <c r="AX192" s="79" t="str">
        <f>_xlfn.IFNA(VLOOKUP(AM192,Kopā!$A$4:$Q$203,14,),"")</f>
        <v/>
      </c>
      <c r="AY192" s="80" t="str">
        <f>_xlfn.IFNA(VLOOKUP(AM192,Kopā!$A$4:$Q$203,15,),"")</f>
        <v/>
      </c>
      <c r="AZ192" s="26"/>
      <c r="BA192" s="26"/>
      <c r="BB192" s="26"/>
      <c r="BC192" s="26"/>
      <c r="BD192" s="26"/>
      <c r="BE192" s="26" t="e">
        <f>_xlfn.RANK.EQ(BB192,$BB$4:$BB$93,)+COUNTIF($BB$4:BB192,BB192)-1</f>
        <v>#N/A</v>
      </c>
    </row>
    <row r="193" spans="1:57" x14ac:dyDescent="0.25">
      <c r="A193" s="4"/>
      <c r="B193" s="4"/>
      <c r="C193" s="4"/>
      <c r="D193" s="4"/>
      <c r="E193" s="37"/>
      <c r="F193" s="37"/>
      <c r="G193" s="37"/>
      <c r="H193" s="37"/>
      <c r="I193" s="37"/>
      <c r="J193" s="37"/>
      <c r="K193" s="37"/>
      <c r="L193" s="37"/>
      <c r="M193" s="4"/>
      <c r="N193" s="4"/>
      <c r="O193" s="36"/>
      <c r="P193" s="4"/>
      <c r="Q193" s="4"/>
      <c r="AD193" s="26">
        <v>192</v>
      </c>
      <c r="AE193" s="26"/>
      <c r="AF193" s="26" t="str">
        <f>IF(Kopā!F193=$R$3,Kopā!A193,"")</f>
        <v/>
      </c>
      <c r="AG193" s="26" t="str">
        <f>_xlfn.IFNA(VLOOKUP(AF193,Kopā!$A$4:$G$203,7,),"")</f>
        <v/>
      </c>
      <c r="AH193" s="26" t="str">
        <f t="shared" si="46"/>
        <v/>
      </c>
      <c r="AI193" s="26" t="e" cm="1">
        <f t="array" ref="AI193">IFERROR(SMALL(IF((COUNTIF($AI$3:AI192, $AH$4:$AH$203)=0)*ISNUMBER($AH$4:$AH$203), $AH$4:$AH$203, "A"), 1),INDEX($AH$4:$AH$203, MATCH(SMALL(IF(ISTEXT($AH$4:$AH$203)*(COUNTIF(AI$3:$AI192,$AH$4:$AH$203)=0), COUNTIF($AH$4:$AH$203, "&lt;"&amp;$AH$4:$AH$203), ""),1),IF(ISTEXT($AH$4:$AH$203), COUNTIF($AH$4:$AH$203, "&lt;"&amp;$AH$4:$AH$203), ""), 0)))</f>
        <v>#NUM!</v>
      </c>
      <c r="AJ193" s="26"/>
      <c r="AK193" s="26"/>
      <c r="AL193" s="26" t="e">
        <f>#REF!</f>
        <v>#REF!</v>
      </c>
      <c r="AM193" s="26"/>
      <c r="AN193" s="26"/>
      <c r="AO193" s="26"/>
      <c r="AP193" s="26"/>
      <c r="AQ193" s="26"/>
      <c r="AR193" s="79" t="str">
        <f>_xlfn.IFNA(VLOOKUP(AM193,Kopā!$A$4:$Q$203,8,),"")</f>
        <v/>
      </c>
      <c r="AS193" s="80" t="str">
        <f>_xlfn.IFNA(VLOOKUP(AM193,Kopā!$A$4:$Q$203,9,),"")</f>
        <v/>
      </c>
      <c r="AT193" s="79" t="str">
        <f>_xlfn.IFNA(VLOOKUP(AM193,Kopā!$A$4:$Q$203,10,),"")</f>
        <v/>
      </c>
      <c r="AU193" s="80" t="str">
        <f>_xlfn.IFNA(VLOOKUP(AM193,Kopā!$A$4:$Q$203,11,),"")</f>
        <v/>
      </c>
      <c r="AV193" s="79" t="str">
        <f>_xlfn.IFNA(VLOOKUP(AM193,Kopā!$A$4:$Q$203,12,),"")</f>
        <v/>
      </c>
      <c r="AW193" s="80" t="str">
        <f>_xlfn.IFNA(VLOOKUP(AM193,Kopā!$A$4:$Q$203,13,),"")</f>
        <v/>
      </c>
      <c r="AX193" s="79" t="str">
        <f>_xlfn.IFNA(VLOOKUP(AM193,Kopā!$A$4:$Q$203,14,),"")</f>
        <v/>
      </c>
      <c r="AY193" s="80" t="str">
        <f>_xlfn.IFNA(VLOOKUP(AM193,Kopā!$A$4:$Q$203,15,),"")</f>
        <v/>
      </c>
      <c r="AZ193" s="26"/>
      <c r="BA193" s="26"/>
      <c r="BB193" s="26"/>
      <c r="BC193" s="26"/>
      <c r="BD193" s="26"/>
      <c r="BE193" s="26" t="e">
        <f>_xlfn.RANK.EQ(BB193,$BB$4:$BB$93,)+COUNTIF($BB$4:BB193,BB193)-1</f>
        <v>#N/A</v>
      </c>
    </row>
    <row r="194" spans="1:57" x14ac:dyDescent="0.25">
      <c r="A194" s="4"/>
      <c r="B194" s="4"/>
      <c r="C194" s="4"/>
      <c r="D194" s="4"/>
      <c r="E194" s="37"/>
      <c r="F194" s="37"/>
      <c r="G194" s="37"/>
      <c r="H194" s="37"/>
      <c r="I194" s="37"/>
      <c r="J194" s="37"/>
      <c r="K194" s="37"/>
      <c r="L194" s="37"/>
      <c r="M194" s="4"/>
      <c r="N194" s="4"/>
      <c r="O194" s="36"/>
      <c r="P194" s="4"/>
      <c r="Q194" s="4"/>
      <c r="AD194" s="26">
        <v>193</v>
      </c>
      <c r="AE194" s="26"/>
      <c r="AF194" s="26" t="str">
        <f>IF(Kopā!F194=$R$3,Kopā!A194,"")</f>
        <v/>
      </c>
      <c r="AG194" s="26" t="str">
        <f>_xlfn.IFNA(VLOOKUP(AF194,Kopā!$A$4:$G$203,7,),"")</f>
        <v/>
      </c>
      <c r="AH194" s="26" t="str">
        <f t="shared" si="46"/>
        <v/>
      </c>
      <c r="AI194" s="26" t="e" cm="1">
        <f t="array" ref="AI194">IFERROR(SMALL(IF((COUNTIF($AI$3:AI193, $AH$4:$AH$203)=0)*ISNUMBER($AH$4:$AH$203), $AH$4:$AH$203, "A"), 1),INDEX($AH$4:$AH$203, MATCH(SMALL(IF(ISTEXT($AH$4:$AH$203)*(COUNTIF(AI$3:$AI193,$AH$4:$AH$203)=0), COUNTIF($AH$4:$AH$203, "&lt;"&amp;$AH$4:$AH$203), ""),1),IF(ISTEXT($AH$4:$AH$203), COUNTIF($AH$4:$AH$203, "&lt;"&amp;$AH$4:$AH$203), ""), 0)))</f>
        <v>#NUM!</v>
      </c>
      <c r="AJ194" s="26"/>
      <c r="AK194" s="26"/>
      <c r="AL194" s="26" t="e">
        <f>#REF!</f>
        <v>#REF!</v>
      </c>
      <c r="AM194" s="26"/>
      <c r="AN194" s="26"/>
      <c r="AO194" s="26"/>
      <c r="AP194" s="26"/>
      <c r="AQ194" s="26"/>
      <c r="AR194" s="79" t="str">
        <f>_xlfn.IFNA(VLOOKUP(AM194,Kopā!$A$4:$Q$203,8,),"")</f>
        <v/>
      </c>
      <c r="AS194" s="80" t="str">
        <f>_xlfn.IFNA(VLOOKUP(AM194,Kopā!$A$4:$Q$203,9,),"")</f>
        <v/>
      </c>
      <c r="AT194" s="79" t="str">
        <f>_xlfn.IFNA(VLOOKUP(AM194,Kopā!$A$4:$Q$203,10,),"")</f>
        <v/>
      </c>
      <c r="AU194" s="80" t="str">
        <f>_xlfn.IFNA(VLOOKUP(AM194,Kopā!$A$4:$Q$203,11,),"")</f>
        <v/>
      </c>
      <c r="AV194" s="79" t="str">
        <f>_xlfn.IFNA(VLOOKUP(AM194,Kopā!$A$4:$Q$203,12,),"")</f>
        <v/>
      </c>
      <c r="AW194" s="80" t="str">
        <f>_xlfn.IFNA(VLOOKUP(AM194,Kopā!$A$4:$Q$203,13,),"")</f>
        <v/>
      </c>
      <c r="AX194" s="79" t="str">
        <f>_xlfn.IFNA(VLOOKUP(AM194,Kopā!$A$4:$Q$203,14,),"")</f>
        <v/>
      </c>
      <c r="AY194" s="80" t="str">
        <f>_xlfn.IFNA(VLOOKUP(AM194,Kopā!$A$4:$Q$203,15,),"")</f>
        <v/>
      </c>
      <c r="AZ194" s="26"/>
      <c r="BA194" s="26"/>
      <c r="BB194" s="26"/>
      <c r="BC194" s="26"/>
      <c r="BD194" s="26"/>
      <c r="BE194" s="26" t="e">
        <f>_xlfn.RANK.EQ(BB194,$BB$4:$BB$93,)+COUNTIF($BB$4:BB194,BB194)-1</f>
        <v>#N/A</v>
      </c>
    </row>
    <row r="195" spans="1:57" x14ac:dyDescent="0.25">
      <c r="A195" s="4"/>
      <c r="B195" s="4"/>
      <c r="C195" s="4"/>
      <c r="D195" s="4"/>
      <c r="E195" s="37"/>
      <c r="F195" s="37"/>
      <c r="G195" s="37"/>
      <c r="H195" s="37"/>
      <c r="I195" s="37"/>
      <c r="J195" s="37"/>
      <c r="K195" s="37"/>
      <c r="L195" s="37"/>
      <c r="M195" s="4"/>
      <c r="N195" s="4"/>
      <c r="O195" s="36"/>
      <c r="P195" s="4"/>
      <c r="Q195" s="4"/>
      <c r="AD195" s="26">
        <v>194</v>
      </c>
      <c r="AE195" s="26"/>
      <c r="AF195" s="26" t="str">
        <f>IF(Kopā!F195=$R$3,Kopā!A195,"")</f>
        <v/>
      </c>
      <c r="AG195" s="26" t="str">
        <f>_xlfn.IFNA(VLOOKUP(AF195,Kopā!$A$4:$G$203,7,),"")</f>
        <v/>
      </c>
      <c r="AH195" s="26" t="str">
        <f t="shared" si="46"/>
        <v/>
      </c>
      <c r="AI195" s="26" t="e" cm="1">
        <f t="array" ref="AI195">IFERROR(SMALL(IF((COUNTIF($AI$3:AI194, $AH$4:$AH$203)=0)*ISNUMBER($AH$4:$AH$203), $AH$4:$AH$203, "A"), 1),INDEX($AH$4:$AH$203, MATCH(SMALL(IF(ISTEXT($AH$4:$AH$203)*(COUNTIF(AI$3:$AI194,$AH$4:$AH$203)=0), COUNTIF($AH$4:$AH$203, "&lt;"&amp;$AH$4:$AH$203), ""),1),IF(ISTEXT($AH$4:$AH$203), COUNTIF($AH$4:$AH$203, "&lt;"&amp;$AH$4:$AH$203), ""), 0)))</f>
        <v>#NUM!</v>
      </c>
      <c r="AJ195" s="26"/>
      <c r="AK195" s="26"/>
      <c r="AL195" s="26" t="e">
        <f>#REF!</f>
        <v>#REF!</v>
      </c>
      <c r="AM195" s="26"/>
      <c r="AN195" s="26"/>
      <c r="AO195" s="26"/>
      <c r="AP195" s="26"/>
      <c r="AQ195" s="26"/>
      <c r="AR195" s="79" t="str">
        <f>_xlfn.IFNA(VLOOKUP(AM195,Kopā!$A$4:$Q$203,8,),"")</f>
        <v/>
      </c>
      <c r="AS195" s="80" t="str">
        <f>_xlfn.IFNA(VLOOKUP(AM195,Kopā!$A$4:$Q$203,9,),"")</f>
        <v/>
      </c>
      <c r="AT195" s="79" t="str">
        <f>_xlfn.IFNA(VLOOKUP(AM195,Kopā!$A$4:$Q$203,10,),"")</f>
        <v/>
      </c>
      <c r="AU195" s="80" t="str">
        <f>_xlfn.IFNA(VLOOKUP(AM195,Kopā!$A$4:$Q$203,11,),"")</f>
        <v/>
      </c>
      <c r="AV195" s="79" t="str">
        <f>_xlfn.IFNA(VLOOKUP(AM195,Kopā!$A$4:$Q$203,12,),"")</f>
        <v/>
      </c>
      <c r="AW195" s="80" t="str">
        <f>_xlfn.IFNA(VLOOKUP(AM195,Kopā!$A$4:$Q$203,13,),"")</f>
        <v/>
      </c>
      <c r="AX195" s="79" t="str">
        <f>_xlfn.IFNA(VLOOKUP(AM195,Kopā!$A$4:$Q$203,14,),"")</f>
        <v/>
      </c>
      <c r="AY195" s="80" t="str">
        <f>_xlfn.IFNA(VLOOKUP(AM195,Kopā!$A$4:$Q$203,15,),"")</f>
        <v/>
      </c>
      <c r="AZ195" s="26"/>
      <c r="BA195" s="26"/>
      <c r="BB195" s="26"/>
      <c r="BC195" s="26"/>
      <c r="BD195" s="26"/>
      <c r="BE195" s="26" t="e">
        <f>_xlfn.RANK.EQ(BB195,$BB$4:$BB$93,)+COUNTIF($BB$4:BB195,BB195)-1</f>
        <v>#N/A</v>
      </c>
    </row>
    <row r="196" spans="1:57" x14ac:dyDescent="0.25">
      <c r="A196" s="4"/>
      <c r="B196" s="4"/>
      <c r="C196" s="4"/>
      <c r="D196" s="4"/>
      <c r="E196" s="37"/>
      <c r="F196" s="37"/>
      <c r="G196" s="37"/>
      <c r="H196" s="37"/>
      <c r="I196" s="37"/>
      <c r="J196" s="37"/>
      <c r="K196" s="37"/>
      <c r="L196" s="37"/>
      <c r="M196" s="4"/>
      <c r="N196" s="4"/>
      <c r="O196" s="36"/>
      <c r="P196" s="4"/>
      <c r="Q196" s="4"/>
      <c r="AD196" s="26">
        <v>195</v>
      </c>
      <c r="AE196" s="26"/>
      <c r="AF196" s="26" t="str">
        <f>IF(Kopā!F196=$R$3,Kopā!A196,"")</f>
        <v/>
      </c>
      <c r="AG196" s="26" t="str">
        <f>_xlfn.IFNA(VLOOKUP(AF196,Kopā!$A$4:$G$203,7,),"")</f>
        <v/>
      </c>
      <c r="AH196" s="26" t="str">
        <f t="shared" ref="AH196:AH203" si="47">IF(AG196=$S$3,AF196,"")</f>
        <v/>
      </c>
      <c r="AI196" s="26" t="e" cm="1">
        <f t="array" ref="AI196">IFERROR(SMALL(IF((COUNTIF($AI$3:AI195, $AH$4:$AH$203)=0)*ISNUMBER($AH$4:$AH$203), $AH$4:$AH$203, "A"), 1),INDEX($AH$4:$AH$203, MATCH(SMALL(IF(ISTEXT($AH$4:$AH$203)*(COUNTIF(AI$3:$AI195,$AH$4:$AH$203)=0), COUNTIF($AH$4:$AH$203, "&lt;"&amp;$AH$4:$AH$203), ""),1),IF(ISTEXT($AH$4:$AH$203), COUNTIF($AH$4:$AH$203, "&lt;"&amp;$AH$4:$AH$203), ""), 0)))</f>
        <v>#NUM!</v>
      </c>
      <c r="AJ196" s="26"/>
      <c r="AK196" s="26"/>
      <c r="AL196" s="26" t="e">
        <f>#REF!</f>
        <v>#REF!</v>
      </c>
      <c r="AM196" s="26"/>
      <c r="AN196" s="26"/>
      <c r="AO196" s="26"/>
      <c r="AP196" s="26"/>
      <c r="AQ196" s="26"/>
      <c r="AR196" s="79" t="str">
        <f>_xlfn.IFNA(VLOOKUP(AM196,Kopā!$A$4:$Q$203,8,),"")</f>
        <v/>
      </c>
      <c r="AS196" s="80" t="str">
        <f>_xlfn.IFNA(VLOOKUP(AM196,Kopā!$A$4:$Q$203,9,),"")</f>
        <v/>
      </c>
      <c r="AT196" s="79" t="str">
        <f>_xlfn.IFNA(VLOOKUP(AM196,Kopā!$A$4:$Q$203,10,),"")</f>
        <v/>
      </c>
      <c r="AU196" s="80" t="str">
        <f>_xlfn.IFNA(VLOOKUP(AM196,Kopā!$A$4:$Q$203,11,),"")</f>
        <v/>
      </c>
      <c r="AV196" s="79" t="str">
        <f>_xlfn.IFNA(VLOOKUP(AM196,Kopā!$A$4:$Q$203,12,),"")</f>
        <v/>
      </c>
      <c r="AW196" s="80" t="str">
        <f>_xlfn.IFNA(VLOOKUP(AM196,Kopā!$A$4:$Q$203,13,),"")</f>
        <v/>
      </c>
      <c r="AX196" s="79" t="str">
        <f>_xlfn.IFNA(VLOOKUP(AM196,Kopā!$A$4:$Q$203,14,),"")</f>
        <v/>
      </c>
      <c r="AY196" s="80" t="str">
        <f>_xlfn.IFNA(VLOOKUP(AM196,Kopā!$A$4:$Q$203,15,),"")</f>
        <v/>
      </c>
      <c r="AZ196" s="26"/>
      <c r="BA196" s="26"/>
      <c r="BB196" s="26"/>
      <c r="BC196" s="26"/>
      <c r="BD196" s="26"/>
      <c r="BE196" s="26" t="e">
        <f>_xlfn.RANK.EQ(BB196,$BB$4:$BB$93,)+COUNTIF($BB$4:BB196,BB196)-1</f>
        <v>#N/A</v>
      </c>
    </row>
    <row r="197" spans="1:57" x14ac:dyDescent="0.25">
      <c r="A197" s="4"/>
      <c r="B197" s="4"/>
      <c r="C197" s="4"/>
      <c r="D197" s="4"/>
      <c r="E197" s="37"/>
      <c r="F197" s="37"/>
      <c r="G197" s="37"/>
      <c r="H197" s="37"/>
      <c r="I197" s="37"/>
      <c r="J197" s="37"/>
      <c r="K197" s="37"/>
      <c r="L197" s="37"/>
      <c r="M197" s="4"/>
      <c r="N197" s="4"/>
      <c r="O197" s="36"/>
      <c r="P197" s="4"/>
      <c r="Q197" s="4"/>
      <c r="AD197" s="26">
        <v>196</v>
      </c>
      <c r="AE197" s="26"/>
      <c r="AF197" s="26" t="str">
        <f>IF(Kopā!F197=$R$3,Kopā!A197,"")</f>
        <v/>
      </c>
      <c r="AG197" s="26" t="str">
        <f>_xlfn.IFNA(VLOOKUP(AF197,Kopā!$A$4:$G$203,7,),"")</f>
        <v/>
      </c>
      <c r="AH197" s="26" t="str">
        <f t="shared" si="47"/>
        <v/>
      </c>
      <c r="AI197" s="26" t="e" cm="1">
        <f t="array" ref="AI197">IFERROR(SMALL(IF((COUNTIF($AI$3:AI196, $AH$4:$AH$203)=0)*ISNUMBER($AH$4:$AH$203), $AH$4:$AH$203, "A"), 1),INDEX($AH$4:$AH$203, MATCH(SMALL(IF(ISTEXT($AH$4:$AH$203)*(COUNTIF(AI$3:$AI196,$AH$4:$AH$203)=0), COUNTIF($AH$4:$AH$203, "&lt;"&amp;$AH$4:$AH$203), ""),1),IF(ISTEXT($AH$4:$AH$203), COUNTIF($AH$4:$AH$203, "&lt;"&amp;$AH$4:$AH$203), ""), 0)))</f>
        <v>#NUM!</v>
      </c>
      <c r="AJ197" s="26"/>
      <c r="AK197" s="26"/>
      <c r="AL197" s="26" t="e">
        <f>#REF!</f>
        <v>#REF!</v>
      </c>
      <c r="AM197" s="26"/>
      <c r="AN197" s="26"/>
      <c r="AO197" s="26"/>
      <c r="AP197" s="26"/>
      <c r="AQ197" s="26"/>
      <c r="AR197" s="79" t="str">
        <f>_xlfn.IFNA(VLOOKUP(AM197,Kopā!$A$4:$Q$203,8,),"")</f>
        <v/>
      </c>
      <c r="AS197" s="80" t="str">
        <f>_xlfn.IFNA(VLOOKUP(AM197,Kopā!$A$4:$Q$203,9,),"")</f>
        <v/>
      </c>
      <c r="AT197" s="79" t="str">
        <f>_xlfn.IFNA(VLOOKUP(AM197,Kopā!$A$4:$Q$203,10,),"")</f>
        <v/>
      </c>
      <c r="AU197" s="80" t="str">
        <f>_xlfn.IFNA(VLOOKUP(AM197,Kopā!$A$4:$Q$203,11,),"")</f>
        <v/>
      </c>
      <c r="AV197" s="79" t="str">
        <f>_xlfn.IFNA(VLOOKUP(AM197,Kopā!$A$4:$Q$203,12,),"")</f>
        <v/>
      </c>
      <c r="AW197" s="80" t="str">
        <f>_xlfn.IFNA(VLOOKUP(AM197,Kopā!$A$4:$Q$203,13,),"")</f>
        <v/>
      </c>
      <c r="AX197" s="79" t="str">
        <f>_xlfn.IFNA(VLOOKUP(AM197,Kopā!$A$4:$Q$203,14,),"")</f>
        <v/>
      </c>
      <c r="AY197" s="80" t="str">
        <f>_xlfn.IFNA(VLOOKUP(AM197,Kopā!$A$4:$Q$203,15,),"")</f>
        <v/>
      </c>
      <c r="AZ197" s="26"/>
      <c r="BA197" s="26"/>
      <c r="BB197" s="26"/>
      <c r="BC197" s="26"/>
      <c r="BD197" s="26"/>
      <c r="BE197" s="26" t="e">
        <f>_xlfn.RANK.EQ(BB197,$BB$4:$BB$93,)+COUNTIF($BB$4:BB197,BB197)-1</f>
        <v>#N/A</v>
      </c>
    </row>
    <row r="198" spans="1:57" x14ac:dyDescent="0.25">
      <c r="A198" s="4"/>
      <c r="B198" s="4"/>
      <c r="C198" s="4"/>
      <c r="D198" s="4"/>
      <c r="E198" s="37"/>
      <c r="F198" s="37"/>
      <c r="G198" s="37"/>
      <c r="H198" s="37"/>
      <c r="I198" s="37"/>
      <c r="J198" s="37"/>
      <c r="K198" s="37"/>
      <c r="L198" s="37"/>
      <c r="M198" s="4"/>
      <c r="N198" s="4"/>
      <c r="O198" s="36"/>
      <c r="P198" s="4"/>
      <c r="Q198" s="4"/>
      <c r="AD198" s="26">
        <v>197</v>
      </c>
      <c r="AE198" s="26"/>
      <c r="AF198" s="26" t="str">
        <f>IF(Kopā!F198=$R$3,Kopā!A198,"")</f>
        <v/>
      </c>
      <c r="AG198" s="26" t="str">
        <f>_xlfn.IFNA(VLOOKUP(AF198,Kopā!$A$4:$G$203,7,),"")</f>
        <v/>
      </c>
      <c r="AH198" s="26" t="str">
        <f t="shared" si="47"/>
        <v/>
      </c>
      <c r="AI198" s="26" t="e" cm="1">
        <f t="array" ref="AI198">IFERROR(SMALL(IF((COUNTIF($AI$3:AI197, $AH$4:$AH$203)=0)*ISNUMBER($AH$4:$AH$203), $AH$4:$AH$203, "A"), 1),INDEX($AH$4:$AH$203, MATCH(SMALL(IF(ISTEXT($AH$4:$AH$203)*(COUNTIF(AI$3:$AI197,$AH$4:$AH$203)=0), COUNTIF($AH$4:$AH$203, "&lt;"&amp;$AH$4:$AH$203), ""),1),IF(ISTEXT($AH$4:$AH$203), COUNTIF($AH$4:$AH$203, "&lt;"&amp;$AH$4:$AH$203), ""), 0)))</f>
        <v>#NUM!</v>
      </c>
      <c r="AJ198" s="26"/>
      <c r="AK198" s="26"/>
      <c r="AL198" s="26" t="e">
        <f>#REF!</f>
        <v>#REF!</v>
      </c>
      <c r="AM198" s="26"/>
      <c r="AN198" s="26"/>
      <c r="AO198" s="26"/>
      <c r="AP198" s="26"/>
      <c r="AQ198" s="26"/>
      <c r="AR198" s="79" t="str">
        <f>_xlfn.IFNA(VLOOKUP(AM198,Kopā!$A$4:$Q$203,8,),"")</f>
        <v/>
      </c>
      <c r="AS198" s="80" t="str">
        <f>_xlfn.IFNA(VLOOKUP(AM198,Kopā!$A$4:$Q$203,9,),"")</f>
        <v/>
      </c>
      <c r="AT198" s="79" t="str">
        <f>_xlfn.IFNA(VLOOKUP(AM198,Kopā!$A$4:$Q$203,10,),"")</f>
        <v/>
      </c>
      <c r="AU198" s="80" t="str">
        <f>_xlfn.IFNA(VLOOKUP(AM198,Kopā!$A$4:$Q$203,11,),"")</f>
        <v/>
      </c>
      <c r="AV198" s="79" t="str">
        <f>_xlfn.IFNA(VLOOKUP(AM198,Kopā!$A$4:$Q$203,12,),"")</f>
        <v/>
      </c>
      <c r="AW198" s="80" t="str">
        <f>_xlfn.IFNA(VLOOKUP(AM198,Kopā!$A$4:$Q$203,13,),"")</f>
        <v/>
      </c>
      <c r="AX198" s="79" t="str">
        <f>_xlfn.IFNA(VLOOKUP(AM198,Kopā!$A$4:$Q$203,14,),"")</f>
        <v/>
      </c>
      <c r="AY198" s="80" t="str">
        <f>_xlfn.IFNA(VLOOKUP(AM198,Kopā!$A$4:$Q$203,15,),"")</f>
        <v/>
      </c>
      <c r="AZ198" s="26"/>
      <c r="BA198" s="26"/>
      <c r="BB198" s="26"/>
      <c r="BC198" s="26"/>
      <c r="BD198" s="26"/>
      <c r="BE198" s="26" t="e">
        <f>_xlfn.RANK.EQ(BB198,$BB$4:$BB$93,)+COUNTIF($BB$4:BB198,BB198)-1</f>
        <v>#N/A</v>
      </c>
    </row>
    <row r="199" spans="1:57" x14ac:dyDescent="0.25">
      <c r="A199" s="4"/>
      <c r="B199" s="4"/>
      <c r="C199" s="4"/>
      <c r="D199" s="4"/>
      <c r="E199" s="37"/>
      <c r="F199" s="37"/>
      <c r="G199" s="37"/>
      <c r="H199" s="37"/>
      <c r="I199" s="37"/>
      <c r="J199" s="37"/>
      <c r="K199" s="37"/>
      <c r="L199" s="37"/>
      <c r="M199" s="4"/>
      <c r="N199" s="4"/>
      <c r="O199" s="36"/>
      <c r="P199" s="4"/>
      <c r="Q199" s="4"/>
      <c r="AD199" s="26">
        <v>198</v>
      </c>
      <c r="AE199" s="26"/>
      <c r="AF199" s="26" t="str">
        <f>IF(Kopā!F199=$R$3,Kopā!A199,"")</f>
        <v/>
      </c>
      <c r="AG199" s="26" t="str">
        <f>_xlfn.IFNA(VLOOKUP(AF199,Kopā!$A$4:$G$203,7,),"")</f>
        <v/>
      </c>
      <c r="AH199" s="26" t="str">
        <f t="shared" si="47"/>
        <v/>
      </c>
      <c r="AI199" s="26" t="e" cm="1">
        <f t="array" ref="AI199">IFERROR(SMALL(IF((COUNTIF($AI$3:AI198, $AH$4:$AH$203)=0)*ISNUMBER($AH$4:$AH$203), $AH$4:$AH$203, "A"), 1),INDEX($AH$4:$AH$203, MATCH(SMALL(IF(ISTEXT($AH$4:$AH$203)*(COUNTIF(AI$3:$AI198,$AH$4:$AH$203)=0), COUNTIF($AH$4:$AH$203, "&lt;"&amp;$AH$4:$AH$203), ""),1),IF(ISTEXT($AH$4:$AH$203), COUNTIF($AH$4:$AH$203, "&lt;"&amp;$AH$4:$AH$203), ""), 0)))</f>
        <v>#NUM!</v>
      </c>
      <c r="AJ199" s="26"/>
      <c r="AK199" s="26"/>
      <c r="AL199" s="26" t="e">
        <f>#REF!</f>
        <v>#REF!</v>
      </c>
      <c r="AM199" s="26"/>
      <c r="AN199" s="26"/>
      <c r="AO199" s="26"/>
      <c r="AP199" s="26"/>
      <c r="AQ199" s="26"/>
      <c r="AR199" s="79" t="str">
        <f>_xlfn.IFNA(VLOOKUP(AM199,Kopā!$A$4:$Q$203,8,),"")</f>
        <v/>
      </c>
      <c r="AS199" s="80" t="str">
        <f>_xlfn.IFNA(VLOOKUP(AM199,Kopā!$A$4:$Q$203,9,),"")</f>
        <v/>
      </c>
      <c r="AT199" s="79" t="str">
        <f>_xlfn.IFNA(VLOOKUP(AM199,Kopā!$A$4:$Q$203,10,),"")</f>
        <v/>
      </c>
      <c r="AU199" s="80" t="str">
        <f>_xlfn.IFNA(VLOOKUP(AM199,Kopā!$A$4:$Q$203,11,),"")</f>
        <v/>
      </c>
      <c r="AV199" s="79" t="str">
        <f>_xlfn.IFNA(VLOOKUP(AM199,Kopā!$A$4:$Q$203,12,),"")</f>
        <v/>
      </c>
      <c r="AW199" s="80" t="str">
        <f>_xlfn.IFNA(VLOOKUP(AM199,Kopā!$A$4:$Q$203,13,),"")</f>
        <v/>
      </c>
      <c r="AX199" s="79" t="str">
        <f>_xlfn.IFNA(VLOOKUP(AM199,Kopā!$A$4:$Q$203,14,),"")</f>
        <v/>
      </c>
      <c r="AY199" s="80" t="str">
        <f>_xlfn.IFNA(VLOOKUP(AM199,Kopā!$A$4:$Q$203,15,),"")</f>
        <v/>
      </c>
      <c r="AZ199" s="26"/>
      <c r="BA199" s="26"/>
      <c r="BB199" s="26"/>
      <c r="BC199" s="26"/>
      <c r="BD199" s="26"/>
      <c r="BE199" s="26" t="e">
        <f>_xlfn.RANK.EQ(BB199,$BB$4:$BB$93,)+COUNTIF($BB$4:BB199,BB199)-1</f>
        <v>#N/A</v>
      </c>
    </row>
    <row r="200" spans="1:57" x14ac:dyDescent="0.25">
      <c r="A200" s="4"/>
      <c r="B200" s="4"/>
      <c r="C200" s="4"/>
      <c r="D200" s="4"/>
      <c r="E200" s="37"/>
      <c r="F200" s="37"/>
      <c r="G200" s="37"/>
      <c r="H200" s="37"/>
      <c r="I200" s="37"/>
      <c r="J200" s="37"/>
      <c r="K200" s="37"/>
      <c r="L200" s="37"/>
      <c r="M200" s="4"/>
      <c r="N200" s="4"/>
      <c r="O200" s="36"/>
      <c r="P200" s="4"/>
      <c r="Q200" s="4"/>
      <c r="AD200" s="26">
        <v>199</v>
      </c>
      <c r="AE200" s="26"/>
      <c r="AF200" s="26" t="str">
        <f>IF(Kopā!F200=$R$3,Kopā!A200,"")</f>
        <v/>
      </c>
      <c r="AG200" s="26" t="str">
        <f>_xlfn.IFNA(VLOOKUP(AF200,Kopā!$A$4:$G$203,7,),"")</f>
        <v/>
      </c>
      <c r="AH200" s="26" t="str">
        <f t="shared" si="47"/>
        <v/>
      </c>
      <c r="AI200" s="26" t="e" cm="1">
        <f t="array" ref="AI200">IFERROR(SMALL(IF((COUNTIF($AI$3:AI199, $AH$4:$AH$203)=0)*ISNUMBER($AH$4:$AH$203), $AH$4:$AH$203, "A"), 1),INDEX($AH$4:$AH$203, MATCH(SMALL(IF(ISTEXT($AH$4:$AH$203)*(COUNTIF(AI$3:$AI199,$AH$4:$AH$203)=0), COUNTIF($AH$4:$AH$203, "&lt;"&amp;$AH$4:$AH$203), ""),1),IF(ISTEXT($AH$4:$AH$203), COUNTIF($AH$4:$AH$203, "&lt;"&amp;$AH$4:$AH$203), ""), 0)))</f>
        <v>#NUM!</v>
      </c>
      <c r="AJ200" s="26"/>
      <c r="AK200" s="26"/>
      <c r="AL200" s="26" t="e">
        <f>#REF!</f>
        <v>#REF!</v>
      </c>
      <c r="AM200" s="26"/>
      <c r="AN200" s="26"/>
      <c r="AO200" s="26"/>
      <c r="AP200" s="26"/>
      <c r="AQ200" s="26"/>
      <c r="AR200" s="79" t="str">
        <f>_xlfn.IFNA(VLOOKUP(AM200,Kopā!$A$4:$Q$203,8,),"")</f>
        <v/>
      </c>
      <c r="AS200" s="80" t="str">
        <f>_xlfn.IFNA(VLOOKUP(AM200,Kopā!$A$4:$Q$203,9,),"")</f>
        <v/>
      </c>
      <c r="AT200" s="79" t="str">
        <f>_xlfn.IFNA(VLOOKUP(AM200,Kopā!$A$4:$Q$203,10,),"")</f>
        <v/>
      </c>
      <c r="AU200" s="80" t="str">
        <f>_xlfn.IFNA(VLOOKUP(AM200,Kopā!$A$4:$Q$203,11,),"")</f>
        <v/>
      </c>
      <c r="AV200" s="79" t="str">
        <f>_xlfn.IFNA(VLOOKUP(AM200,Kopā!$A$4:$Q$203,12,),"")</f>
        <v/>
      </c>
      <c r="AW200" s="80" t="str">
        <f>_xlfn.IFNA(VLOOKUP(AM200,Kopā!$A$4:$Q$203,13,),"")</f>
        <v/>
      </c>
      <c r="AX200" s="79" t="str">
        <f>_xlfn.IFNA(VLOOKUP(AM200,Kopā!$A$4:$Q$203,14,),"")</f>
        <v/>
      </c>
      <c r="AY200" s="80" t="str">
        <f>_xlfn.IFNA(VLOOKUP(AM200,Kopā!$A$4:$Q$203,15,),"")</f>
        <v/>
      </c>
      <c r="AZ200" s="26"/>
      <c r="BA200" s="26"/>
      <c r="BB200" s="26"/>
      <c r="BC200" s="26"/>
      <c r="BD200" s="26"/>
      <c r="BE200" s="26" t="e">
        <f>_xlfn.RANK.EQ(BB200,$BB$4:$BB$93,)+COUNTIF($BB$4:BB200,BB200)-1</f>
        <v>#N/A</v>
      </c>
    </row>
    <row r="201" spans="1:57" x14ac:dyDescent="0.25">
      <c r="A201" s="4"/>
      <c r="B201" s="4"/>
      <c r="C201" s="4"/>
      <c r="D201" s="4"/>
      <c r="E201" s="37"/>
      <c r="F201" s="37"/>
      <c r="G201" s="37"/>
      <c r="H201" s="37"/>
      <c r="I201" s="37"/>
      <c r="J201" s="37"/>
      <c r="K201" s="37"/>
      <c r="L201" s="37"/>
      <c r="M201" s="4"/>
      <c r="N201" s="4"/>
      <c r="O201" s="36"/>
      <c r="P201" s="4"/>
      <c r="Q201" s="4"/>
      <c r="AD201" s="26">
        <v>200</v>
      </c>
      <c r="AE201" s="26"/>
      <c r="AF201" s="26" t="str">
        <f>IF(Kopā!F201=$R$3,Kopā!A201,"")</f>
        <v/>
      </c>
      <c r="AG201" s="26" t="str">
        <f>_xlfn.IFNA(VLOOKUP(AF201,Kopā!$A$4:$G$203,7,),"")</f>
        <v/>
      </c>
      <c r="AH201" s="26" t="str">
        <f t="shared" si="47"/>
        <v/>
      </c>
      <c r="AI201" s="26" t="e" cm="1">
        <f t="array" ref="AI201">IFERROR(SMALL(IF((COUNTIF($AI$3:AI200, $AH$4:$AH$203)=0)*ISNUMBER($AH$4:$AH$203), $AH$4:$AH$203, "A"), 1),INDEX($AH$4:$AH$203, MATCH(SMALL(IF(ISTEXT($AH$4:$AH$203)*(COUNTIF(AI$3:$AI200,$AH$4:$AH$203)=0), COUNTIF($AH$4:$AH$203, "&lt;"&amp;$AH$4:$AH$203), ""),1),IF(ISTEXT($AH$4:$AH$203), COUNTIF($AH$4:$AH$203, "&lt;"&amp;$AH$4:$AH$203), ""), 0)))</f>
        <v>#NUM!</v>
      </c>
      <c r="AJ201" s="26"/>
      <c r="AK201" s="26"/>
      <c r="AL201" s="26" t="e">
        <f>#REF!</f>
        <v>#REF!</v>
      </c>
      <c r="AM201" s="26"/>
      <c r="AN201" s="26"/>
      <c r="AO201" s="26"/>
      <c r="AP201" s="26"/>
      <c r="AQ201" s="26"/>
      <c r="AR201" s="79" t="str">
        <f>_xlfn.IFNA(VLOOKUP(AM201,Kopā!$A$4:$Q$203,8,),"")</f>
        <v/>
      </c>
      <c r="AS201" s="80" t="str">
        <f>_xlfn.IFNA(VLOOKUP(AM201,Kopā!$A$4:$Q$203,9,),"")</f>
        <v/>
      </c>
      <c r="AT201" s="79" t="str">
        <f>_xlfn.IFNA(VLOOKUP(AM201,Kopā!$A$4:$Q$203,10,),"")</f>
        <v/>
      </c>
      <c r="AU201" s="80" t="str">
        <f>_xlfn.IFNA(VLOOKUP(AM201,Kopā!$A$4:$Q$203,11,),"")</f>
        <v/>
      </c>
      <c r="AV201" s="79" t="str">
        <f>_xlfn.IFNA(VLOOKUP(AM201,Kopā!$A$4:$Q$203,12,),"")</f>
        <v/>
      </c>
      <c r="AW201" s="80" t="str">
        <f>_xlfn.IFNA(VLOOKUP(AM201,Kopā!$A$4:$Q$203,13,),"")</f>
        <v/>
      </c>
      <c r="AX201" s="79" t="str">
        <f>_xlfn.IFNA(VLOOKUP(AM201,Kopā!$A$4:$Q$203,14,),"")</f>
        <v/>
      </c>
      <c r="AY201" s="80" t="str">
        <f>_xlfn.IFNA(VLOOKUP(AM201,Kopā!$A$4:$Q$203,15,),"")</f>
        <v/>
      </c>
      <c r="AZ201" s="26"/>
      <c r="BA201" s="26"/>
      <c r="BB201" s="26"/>
      <c r="BC201" s="26"/>
      <c r="BD201" s="26"/>
      <c r="BE201" s="26" t="e">
        <f>_xlfn.RANK.EQ(BB201,$BB$4:$BB$93,)+COUNTIF($BB$4:BB201,BB201)-1</f>
        <v>#N/A</v>
      </c>
    </row>
    <row r="202" spans="1:57" x14ac:dyDescent="0.25">
      <c r="A202" s="4"/>
      <c r="B202" s="4"/>
      <c r="C202" s="4"/>
      <c r="D202" s="4"/>
      <c r="E202" s="37"/>
      <c r="F202" s="37"/>
      <c r="G202" s="37"/>
      <c r="H202" s="37"/>
      <c r="I202" s="37"/>
      <c r="J202" s="37"/>
      <c r="K202" s="37"/>
      <c r="L202" s="37"/>
      <c r="M202" s="4"/>
      <c r="N202" s="4"/>
      <c r="O202" s="36"/>
      <c r="P202" s="4"/>
      <c r="Q202" s="4"/>
      <c r="AD202" s="26">
        <v>201</v>
      </c>
      <c r="AE202" s="26"/>
      <c r="AF202" s="26" t="str">
        <f>IF(Kopā!F202=$R$3,Kopā!A202,"")</f>
        <v/>
      </c>
      <c r="AG202" s="26" t="str">
        <f>_xlfn.IFNA(VLOOKUP(AF202,Kopā!$A$4:$G$203,7,),"")</f>
        <v/>
      </c>
      <c r="AH202" s="26" t="str">
        <f t="shared" si="47"/>
        <v/>
      </c>
      <c r="AI202" s="26" t="e" cm="1">
        <f t="array" ref="AI202">IFERROR(SMALL(IF((COUNTIF($AI$3:AI201, $AH$4:$AH$203)=0)*ISNUMBER($AH$4:$AH$203), $AH$4:$AH$203, "A"), 1),INDEX($AH$4:$AH$203, MATCH(SMALL(IF(ISTEXT($AH$4:$AH$203)*(COUNTIF(AI$3:$AI201,$AH$4:$AH$203)=0), COUNTIF($AH$4:$AH$203, "&lt;"&amp;$AH$4:$AH$203), ""),1),IF(ISTEXT($AH$4:$AH$203), COUNTIF($AH$4:$AH$203, "&lt;"&amp;$AH$4:$AH$203), ""), 0)))</f>
        <v>#NUM!</v>
      </c>
      <c r="AJ202" s="26"/>
      <c r="AK202" s="26"/>
      <c r="AL202" s="26" t="e">
        <f>#REF!</f>
        <v>#REF!</v>
      </c>
      <c r="AM202" s="26"/>
      <c r="AN202" s="26"/>
      <c r="AO202" s="26"/>
      <c r="AP202" s="26"/>
      <c r="AQ202" s="26"/>
      <c r="AR202" s="79" t="str">
        <f>_xlfn.IFNA(VLOOKUP(AM202,Kopā!$A$4:$Q$203,8,),"")</f>
        <v/>
      </c>
      <c r="AS202" s="80" t="str">
        <f>_xlfn.IFNA(VLOOKUP(AM202,Kopā!$A$4:$Q$203,9,),"")</f>
        <v/>
      </c>
      <c r="AT202" s="79" t="str">
        <f>_xlfn.IFNA(VLOOKUP(AM202,Kopā!$A$4:$Q$203,10,),"")</f>
        <v/>
      </c>
      <c r="AU202" s="80" t="str">
        <f>_xlfn.IFNA(VLOOKUP(AM202,Kopā!$A$4:$Q$203,11,),"")</f>
        <v/>
      </c>
      <c r="AV202" s="79" t="str">
        <f>_xlfn.IFNA(VLOOKUP(AM202,Kopā!$A$4:$Q$203,12,),"")</f>
        <v/>
      </c>
      <c r="AW202" s="80" t="str">
        <f>_xlfn.IFNA(VLOOKUP(AM202,Kopā!$A$4:$Q$203,13,),"")</f>
        <v/>
      </c>
      <c r="AX202" s="79" t="str">
        <f>_xlfn.IFNA(VLOOKUP(AM202,Kopā!$A$4:$Q$203,14,),"")</f>
        <v/>
      </c>
      <c r="AY202" s="80" t="str">
        <f>_xlfn.IFNA(VLOOKUP(AM202,Kopā!$A$4:$Q$203,15,),"")</f>
        <v/>
      </c>
      <c r="AZ202" s="26"/>
      <c r="BA202" s="26"/>
      <c r="BB202" s="26"/>
      <c r="BC202" s="26"/>
      <c r="BD202" s="26"/>
      <c r="BE202" s="26" t="e">
        <f>_xlfn.RANK.EQ(BB202,$BB$4:$BB$93,)+COUNTIF($BB$4:BB202,BB202)-1</f>
        <v>#N/A</v>
      </c>
    </row>
    <row r="203" spans="1:57" x14ac:dyDescent="0.25">
      <c r="A203" s="4"/>
      <c r="B203" s="4"/>
      <c r="C203" s="4"/>
      <c r="D203" s="4"/>
      <c r="E203" s="37"/>
      <c r="F203" s="37"/>
      <c r="G203" s="37"/>
      <c r="H203" s="37"/>
      <c r="I203" s="37"/>
      <c r="J203" s="37"/>
      <c r="K203" s="37"/>
      <c r="L203" s="37"/>
      <c r="M203" s="4"/>
      <c r="N203" s="4"/>
      <c r="O203" s="36"/>
      <c r="P203" s="4"/>
      <c r="Q203" s="4"/>
      <c r="AD203" s="25">
        <v>202</v>
      </c>
      <c r="AE203" s="26"/>
      <c r="AF203" s="26" t="str">
        <f>IF(Kopā!F203=$R$3,Kopā!A203,"")</f>
        <v/>
      </c>
      <c r="AG203" s="26" t="str">
        <f>_xlfn.IFNA(VLOOKUP(AF203,Kopā!$A$4:$G$203,7,),"")</f>
        <v/>
      </c>
      <c r="AH203" s="26" t="str">
        <f t="shared" si="47"/>
        <v/>
      </c>
      <c r="AI203" s="26" t="e" cm="1">
        <f t="array" ref="AI203">IFERROR(SMALL(IF((COUNTIF($AI$3:AI202, $AH$4:$AH$203)=0)*ISNUMBER($AH$4:$AH$203), $AH$4:$AH$203, "A"), 1),INDEX($AH$4:$AH$203, MATCH(SMALL(IF(ISTEXT($AH$4:$AH$203)*(COUNTIF(AI$3:$AI202,$AH$4:$AH$203)=0), COUNTIF($AH$4:$AH$203, "&lt;"&amp;$AH$4:$AH$203), ""),1),IF(ISTEXT($AH$4:$AH$203), COUNTIF($AH$4:$AH$203, "&lt;"&amp;$AH$4:$AH$203), ""), 0)))</f>
        <v>#NUM!</v>
      </c>
      <c r="AJ203" s="26"/>
      <c r="AK203" s="26"/>
      <c r="AL203" s="26" t="e">
        <f>#REF!</f>
        <v>#REF!</v>
      </c>
      <c r="AM203" s="26"/>
      <c r="AN203" s="26"/>
      <c r="AO203" s="26"/>
      <c r="AP203" s="26"/>
      <c r="AQ203" s="26"/>
      <c r="AR203" s="79" t="str">
        <f>_xlfn.IFNA(VLOOKUP(AM203,Kopā!$A$4:$Q$203,8,),"")</f>
        <v/>
      </c>
      <c r="AS203" s="80" t="str">
        <f>_xlfn.IFNA(VLOOKUP(AM203,Kopā!$A$4:$Q$203,9,),"")</f>
        <v/>
      </c>
      <c r="AT203" s="79" t="str">
        <f>_xlfn.IFNA(VLOOKUP(AM203,Kopā!$A$4:$Q$203,10,),"")</f>
        <v/>
      </c>
      <c r="AU203" s="80" t="str">
        <f>_xlfn.IFNA(VLOOKUP(AM203,Kopā!$A$4:$Q$203,11,),"")</f>
        <v/>
      </c>
      <c r="AV203" s="79" t="str">
        <f>_xlfn.IFNA(VLOOKUP(AM203,Kopā!$A$4:$Q$203,12,),"")</f>
        <v/>
      </c>
      <c r="AW203" s="80" t="str">
        <f>_xlfn.IFNA(VLOOKUP(AM203,Kopā!$A$4:$Q$203,13,),"")</f>
        <v/>
      </c>
      <c r="AX203" s="79" t="str">
        <f>_xlfn.IFNA(VLOOKUP(AM203,Kopā!$A$4:$Q$203,14,),"")</f>
        <v/>
      </c>
      <c r="AY203" s="80" t="str">
        <f>_xlfn.IFNA(VLOOKUP(AM203,Kopā!$A$4:$Q$203,15,),"")</f>
        <v/>
      </c>
      <c r="AZ203" s="26"/>
      <c r="BA203" s="26"/>
      <c r="BB203" s="26"/>
      <c r="BC203" s="25"/>
      <c r="BD203" s="26"/>
      <c r="BE203" s="25" t="e">
        <f>_xlfn.RANK.EQ(BB203,$BB$4:$BB$93,)+COUNTIF($BB$4:BB203,BB203)-1</f>
        <v>#N/A</v>
      </c>
    </row>
  </sheetData>
  <sheetProtection sheet="1" objects="1" scenarios="1"/>
  <mergeCells count="8">
    <mergeCell ref="AV2:AW2"/>
    <mergeCell ref="AX2:AY2"/>
    <mergeCell ref="E2:F2"/>
    <mergeCell ref="G2:H2"/>
    <mergeCell ref="I2:J2"/>
    <mergeCell ref="K2:L2"/>
    <mergeCell ref="AR2:AS2"/>
    <mergeCell ref="AT2:AU2"/>
  </mergeCells>
  <dataValidations count="1">
    <dataValidation type="list" allowBlank="1" showInputMessage="1" showErrorMessage="1" sqref="R3">
      <formula1>$AE$5:$AE$6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
&amp;"Times New Roman,Bold"&amp;A&amp;C&amp;"Times New Roman,Bold"Latvijas kauss grūtajā kāpšanā
 ar augšējo drošināšanu bērniem un jauniešiem</oddHeader>
    <oddFooter>&amp;L&amp;"Times New Roman,Regular"Galvenais tiesnesis:    Vladimirs Stepanovs
Sacensību sekretāre:   Inna Portnova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Kopā!$S$4:$S$11</xm:f>
          </x14:formula1>
          <xm:sqref>S3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3"/>
  <sheetViews>
    <sheetView zoomScale="120" zoomScaleNormal="120" zoomScaleSheetLayoutView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.85546875" defaultRowHeight="15.75" x14ac:dyDescent="0.25"/>
  <cols>
    <col min="1" max="1" width="1.140625" style="11" customWidth="1"/>
    <col min="2" max="2" width="5.28515625" style="11" customWidth="1"/>
    <col min="3" max="3" width="22.28515625" style="11" bestFit="1" customWidth="1"/>
    <col min="4" max="4" width="21.85546875" style="11" customWidth="1"/>
    <col min="5" max="5" width="3.28515625" style="12" customWidth="1"/>
    <col min="6" max="6" width="6.140625" style="12" customWidth="1"/>
    <col min="7" max="7" width="3.28515625" style="12" customWidth="1"/>
    <col min="8" max="8" width="6.140625" style="12" customWidth="1"/>
    <col min="9" max="9" width="3.28515625" style="12" customWidth="1"/>
    <col min="10" max="10" width="6.140625" style="12" customWidth="1"/>
    <col min="11" max="11" width="3.28515625" style="12" customWidth="1"/>
    <col min="12" max="12" width="6.140625" style="12" customWidth="1"/>
    <col min="13" max="14" width="10" style="11" customWidth="1"/>
    <col min="15" max="15" width="15.7109375" style="13" customWidth="1"/>
    <col min="16" max="16" width="9.28515625" style="11" customWidth="1"/>
    <col min="17" max="17" width="9.42578125" style="11" bestFit="1" customWidth="1"/>
    <col min="18" max="18" width="8.28515625" style="11" customWidth="1"/>
    <col min="19" max="19" width="8.5703125" style="11" customWidth="1"/>
    <col min="20" max="28" width="8.85546875" style="11"/>
    <col min="29" max="29" width="9.7109375" style="11" customWidth="1"/>
    <col min="30" max="30" width="9" style="11" bestFit="1" customWidth="1"/>
    <col min="31" max="31" width="8.85546875" style="11"/>
    <col min="32" max="32" width="9" style="11" bestFit="1" customWidth="1"/>
    <col min="33" max="33" width="8.85546875" style="11"/>
    <col min="34" max="35" width="9" style="11" bestFit="1" customWidth="1"/>
    <col min="36" max="37" width="8.85546875" style="11"/>
    <col min="38" max="41" width="9" style="11" bestFit="1" customWidth="1"/>
    <col min="42" max="42" width="20.28515625" style="11" bestFit="1" customWidth="1"/>
    <col min="43" max="43" width="12.7109375" style="11" bestFit="1" customWidth="1"/>
    <col min="44" max="53" width="8.85546875" style="11"/>
    <col min="54" max="55" width="9" style="11" bestFit="1" customWidth="1"/>
    <col min="56" max="56" width="8.85546875" style="11"/>
    <col min="57" max="57" width="10.140625" style="11" bestFit="1" customWidth="1"/>
    <col min="58" max="16384" width="8.85546875" style="11"/>
  </cols>
  <sheetData>
    <row r="1" spans="1:57" ht="16.5" thickBot="1" x14ac:dyDescent="0.3">
      <c r="A1" s="4"/>
      <c r="B1" s="36"/>
      <c r="C1" s="4"/>
      <c r="D1" s="4"/>
      <c r="E1" s="37"/>
      <c r="F1" s="37"/>
      <c r="G1" s="37"/>
      <c r="H1" s="37"/>
      <c r="I1" s="37"/>
      <c r="J1" s="37"/>
      <c r="K1" s="37"/>
      <c r="L1" s="37"/>
      <c r="M1" s="4"/>
      <c r="N1" s="4"/>
      <c r="O1" s="36"/>
      <c r="P1" s="4"/>
      <c r="Q1" s="4"/>
    </row>
    <row r="2" spans="1:57" ht="16.5" thickBot="1" x14ac:dyDescent="0.3">
      <c r="A2" s="4"/>
      <c r="B2" s="4"/>
      <c r="C2" s="4"/>
      <c r="D2" s="37"/>
      <c r="E2" s="140">
        <v>1</v>
      </c>
      <c r="F2" s="141"/>
      <c r="G2" s="140">
        <v>2</v>
      </c>
      <c r="H2" s="142"/>
      <c r="I2" s="140">
        <v>3</v>
      </c>
      <c r="J2" s="141"/>
      <c r="K2" s="140">
        <v>4</v>
      </c>
      <c r="L2" s="141"/>
      <c r="M2" s="4"/>
      <c r="N2" s="4"/>
      <c r="O2" s="36"/>
      <c r="P2" s="4"/>
      <c r="Q2" s="4"/>
      <c r="R2" s="14" t="s">
        <v>117</v>
      </c>
      <c r="S2" s="15" t="s">
        <v>4</v>
      </c>
      <c r="AD2" s="25"/>
      <c r="AE2" s="26"/>
      <c r="AF2" s="26"/>
      <c r="AG2" s="26"/>
      <c r="AH2" s="26"/>
      <c r="AI2" s="26"/>
      <c r="AJ2" s="26"/>
      <c r="AK2" s="25"/>
      <c r="AL2" s="26"/>
      <c r="AM2" s="26"/>
      <c r="AN2" s="26"/>
      <c r="AO2" s="26"/>
      <c r="AP2" s="26"/>
      <c r="AQ2" s="67"/>
      <c r="AR2" s="139">
        <v>1</v>
      </c>
      <c r="AS2" s="139"/>
      <c r="AT2" s="139">
        <v>2</v>
      </c>
      <c r="AU2" s="139"/>
      <c r="AV2" s="139">
        <v>3</v>
      </c>
      <c r="AW2" s="139"/>
      <c r="AX2" s="139">
        <v>4</v>
      </c>
      <c r="AY2" s="139"/>
      <c r="AZ2" s="26"/>
      <c r="BA2" s="26"/>
      <c r="BB2" s="76"/>
      <c r="BC2" s="26"/>
      <c r="BD2" s="26"/>
      <c r="BE2" s="25"/>
    </row>
    <row r="3" spans="1:57" ht="33" thickTop="1" thickBot="1" x14ac:dyDescent="0.3">
      <c r="A3" s="4"/>
      <c r="B3" s="5" t="s">
        <v>0</v>
      </c>
      <c r="C3" s="2" t="s">
        <v>1</v>
      </c>
      <c r="D3" s="6" t="s">
        <v>2</v>
      </c>
      <c r="E3" s="5" t="s">
        <v>120</v>
      </c>
      <c r="F3" s="6" t="s">
        <v>121</v>
      </c>
      <c r="G3" s="1" t="s">
        <v>120</v>
      </c>
      <c r="H3" s="3" t="s">
        <v>121</v>
      </c>
      <c r="I3" s="5" t="s">
        <v>120</v>
      </c>
      <c r="J3" s="6" t="s">
        <v>121</v>
      </c>
      <c r="K3" s="5" t="s">
        <v>120</v>
      </c>
      <c r="L3" s="3" t="s">
        <v>121</v>
      </c>
      <c r="M3" s="9" t="s">
        <v>119</v>
      </c>
      <c r="N3" s="7" t="s">
        <v>118</v>
      </c>
      <c r="O3" s="10" t="s">
        <v>115</v>
      </c>
      <c r="P3" s="8" t="s">
        <v>116</v>
      </c>
      <c r="Q3" s="4"/>
      <c r="R3" s="63" t="s">
        <v>122</v>
      </c>
      <c r="S3" s="64" t="s">
        <v>111</v>
      </c>
      <c r="AD3" s="26"/>
      <c r="AE3" s="27"/>
      <c r="AF3" s="26"/>
      <c r="AG3" s="26"/>
      <c r="AH3" s="26"/>
      <c r="AI3" s="67"/>
      <c r="AJ3" s="26"/>
      <c r="AK3" s="26"/>
      <c r="AL3" s="67" t="s">
        <v>145</v>
      </c>
      <c r="AM3" s="26"/>
      <c r="AN3" s="26"/>
      <c r="AO3" s="27" t="s">
        <v>0</v>
      </c>
      <c r="AP3" s="27" t="s">
        <v>1</v>
      </c>
      <c r="AQ3" s="27" t="s">
        <v>2</v>
      </c>
      <c r="AR3" s="27" t="s">
        <v>120</v>
      </c>
      <c r="AS3" s="27" t="s">
        <v>121</v>
      </c>
      <c r="AT3" s="27" t="s">
        <v>120</v>
      </c>
      <c r="AU3" s="27" t="s">
        <v>121</v>
      </c>
      <c r="AV3" s="27" t="s">
        <v>120</v>
      </c>
      <c r="AW3" s="27" t="s">
        <v>121</v>
      </c>
      <c r="AX3" s="27" t="s">
        <v>120</v>
      </c>
      <c r="AY3" s="27" t="s">
        <v>121</v>
      </c>
      <c r="AZ3" s="77" t="s">
        <v>119</v>
      </c>
      <c r="BA3" s="78" t="s">
        <v>118</v>
      </c>
      <c r="BB3" s="67" t="s">
        <v>124</v>
      </c>
      <c r="BC3" s="67" t="s">
        <v>125</v>
      </c>
      <c r="BD3" s="27" t="s">
        <v>115</v>
      </c>
      <c r="BE3" s="78" t="s">
        <v>146</v>
      </c>
    </row>
    <row r="4" spans="1:57" ht="15.6" customHeight="1" x14ac:dyDescent="0.25">
      <c r="A4" s="26">
        <v>1</v>
      </c>
      <c r="B4" s="59">
        <f>IF(C4=$C$2,"",A4)</f>
        <v>1</v>
      </c>
      <c r="C4" s="101" t="str">
        <f t="shared" ref="C4:C67" si="0">_xlfn.IFNA(VLOOKUP(O4,$AL$4:$BA$93,5,0),"")</f>
        <v>Felīcija Ennija Juzlenko</v>
      </c>
      <c r="D4" s="28" t="str">
        <f>_xlfn.IFNA(VLOOKUP(O4,$AL$4:$BA$93,6,0),"")</f>
        <v>BJC Daugmale</v>
      </c>
      <c r="E4" s="60">
        <f>_xlfn.IFNA(VLOOKUP(O4,$AL$4:$BA$93,7,0),"")</f>
        <v>10</v>
      </c>
      <c r="F4" s="61">
        <f>_xlfn.IFNA(VLOOKUP(O4,$AL$4:$BA$93,8,0),"")</f>
        <v>5.4398148148148144E-4</v>
      </c>
      <c r="G4" s="62">
        <f>_xlfn.IFNA(VLOOKUP(O4,$AL$4:$BA$93,9,0),"")</f>
        <v>10</v>
      </c>
      <c r="H4" s="61">
        <f>_xlfn.IFNA(VLOOKUP(O4,$AL$4:$BA$93,10,0),"")</f>
        <v>7.5231481481481471E-4</v>
      </c>
      <c r="I4" s="60">
        <f>_xlfn.IFNA(VLOOKUP(O4,$AL$4:$BA$93,11,0),"")</f>
        <v>10</v>
      </c>
      <c r="J4" s="61">
        <f>_xlfn.IFNA(VLOOKUP(O4,$AL$4:$BA$93,12,0),"")</f>
        <v>4.4212962962962961E-4</v>
      </c>
      <c r="K4" s="60">
        <f>_xlfn.IFNA(VLOOKUP(O4,$AL$4:$BA$93,13,0),"")</f>
        <v>9</v>
      </c>
      <c r="L4" s="61">
        <f>_xlfn.IFNA(VLOOKUP(O4,$AL$4:$BA$93,14,0),"")</f>
        <v>1.4699074074074074E-3</v>
      </c>
      <c r="M4" s="72">
        <f>IFERROR(IF((E4+G4+I4+K4)=VLOOKUP(O4,$AL$4:$BA$93,15,0),VLOOKUP(O4,$AL$4:$BA$93,15,0),""),"")</f>
        <v>39</v>
      </c>
      <c r="N4" s="73">
        <f>_xlfn.IFNA(VLOOKUP(O4,$AL$4:$BA$93,16,0),"")</f>
        <v>3.208333333333333E-3</v>
      </c>
      <c r="O4" s="24">
        <f>IF(AP4=$AP$2,"",A4)</f>
        <v>1</v>
      </c>
      <c r="P4" s="16"/>
      <c r="Q4" s="74"/>
      <c r="AD4" s="26">
        <v>3</v>
      </c>
      <c r="AE4" s="26"/>
      <c r="AF4" s="26" t="str">
        <f>IF(Kopā!F4=$R$3,Kopā!A4,"")</f>
        <v/>
      </c>
      <c r="AG4" s="26" t="str">
        <f>_xlfn.IFNA(VLOOKUP(AF4,Kopā!$A$4:$G$203,7,),"")</f>
        <v/>
      </c>
      <c r="AH4" s="26" t="str">
        <f t="shared" ref="AH4:AH35" si="1">IF(AG4=$S$3,AF4,"")</f>
        <v/>
      </c>
      <c r="AI4" s="26" cm="1">
        <f t="array" ref="AI4">IFERROR(SMALL(IF((COUNTIF($AI$3:AI3, $AH$4:$AH$203)=0)*ISNUMBER($AH$4:$AH$203), $AH$4:$AH$203, "A"), 1),INDEX($AH$4:$AH$203, MATCH(SMALL(IF(ISTEXT($AH$4:$AH$203)*(COUNTIF(AI3:$AI$3,$AH$4:$AH$203)=0), COUNTIF($AH$4:$AH$203, "&lt;"&amp;$AH$4:$AH$203), ""),1),IF(ISTEXT($AH$4:$AH$203), COUNTIF($AH$4:$AH$203, "&lt;"&amp;$AH$4:$AH$203), ""), 0)))</f>
        <v>2</v>
      </c>
      <c r="AJ4" s="26"/>
      <c r="AK4" s="26"/>
      <c r="AL4" s="26">
        <f>BD4</f>
        <v>4</v>
      </c>
      <c r="AM4" s="26">
        <f>IFERROR(AI4,"")</f>
        <v>2</v>
      </c>
      <c r="AN4" s="26">
        <v>1</v>
      </c>
      <c r="AO4" s="67">
        <f>IF(AP4=$C$2,"",AN4)</f>
        <v>1</v>
      </c>
      <c r="AP4" s="26" t="str">
        <f>_xlfn.IFNA(VLOOKUP(AM4,Kopā!$A$4:$Q$203,2,),"")</f>
        <v>Alise Blumbaha</v>
      </c>
      <c r="AQ4" s="68" t="str">
        <f>_xlfn.IFNA(VLOOKUP(AM4,Kopā!$A$4:$Q$203,3,),"")</f>
        <v>Traverss</v>
      </c>
      <c r="AR4" s="79">
        <f>_xlfn.IFNA(VLOOKUP(AM4,Kopā!$A$4:$Q$203,8,),"")</f>
        <v>10</v>
      </c>
      <c r="AS4" s="80">
        <f>_xlfn.IFNA(VLOOKUP(AM4,Kopā!$A$4:$Q$203,9,),"")</f>
        <v>1.0185185185185186E-3</v>
      </c>
      <c r="AT4" s="79">
        <f>_xlfn.IFNA(VLOOKUP(AM4,Kopā!$A$4:$Q$203,10,),"")</f>
        <v>10</v>
      </c>
      <c r="AU4" s="80">
        <f>_xlfn.IFNA(VLOOKUP(AM4,Kopā!$A$4:$Q$203,11,),"")</f>
        <v>1.4699074074074074E-3</v>
      </c>
      <c r="AV4" s="79">
        <f>_xlfn.IFNA(VLOOKUP(AM4,Kopā!$A$4:$Q$203,12,),"")</f>
        <v>8</v>
      </c>
      <c r="AW4" s="80">
        <f>_xlfn.IFNA(VLOOKUP(AM4,Kopā!$A$4:$Q$203,13,),"")</f>
        <v>2.0601851851851853E-3</v>
      </c>
      <c r="AX4" s="79">
        <f>_xlfn.IFNA(VLOOKUP(AM4,Kopā!$A$4:$Q$203,14,),"")</f>
        <v>2</v>
      </c>
      <c r="AY4" s="80">
        <f>_xlfn.IFNA(VLOOKUP(AM4,Kopā!$A$4:$Q$203,15,),"")</f>
        <v>6.3657407407407402E-4</v>
      </c>
      <c r="AZ4" s="81">
        <f>_xlfn.IFNA(VLOOKUP(AM4,Kopā!$A$4:$Q$203,16,),"")</f>
        <v>30</v>
      </c>
      <c r="BA4" s="80">
        <f>_xlfn.IFNA(VLOOKUP(AM4,Kopā!$A$4:$Q$203,17,),"")</f>
        <v>5.185185185185185E-3</v>
      </c>
      <c r="BB4" s="26">
        <f>IFERROR(_xlfn.RANK.EQ(AZ4,$AZ$4:$AZ$93,1),"")</f>
        <v>6</v>
      </c>
      <c r="BC4" s="26">
        <f>IFERROR(_xlfn.RANK.EQ(BA4,$BA$4:$BA$93),"")</f>
        <v>2</v>
      </c>
      <c r="BD4" s="69">
        <f>IFERROR(IF(BA4=AZ4,BE4,_xlfn.RANK.EQ($BB4,$BB$4:$BB$93)+COUNTIFS($BB$4:$BB$93,$BB4,$BC$4:$BC$93,"&gt;"&amp;$BC4)),"")</f>
        <v>4</v>
      </c>
      <c r="BE4" s="26">
        <f>_xlfn.RANK.EQ(BB4,$BB$4:$BB$93,)+COUNTIF($BB$4:BB4,BB4)-1</f>
        <v>3</v>
      </c>
    </row>
    <row r="5" spans="1:57" x14ac:dyDescent="0.25">
      <c r="A5" s="26">
        <v>2</v>
      </c>
      <c r="B5" s="82">
        <f t="shared" ref="B5:B68" si="2">IF(C5=$C$2,"",A5)</f>
        <v>2</v>
      </c>
      <c r="C5" s="102" t="str">
        <f t="shared" si="0"/>
        <v>Elīza Gabriela Lūse</v>
      </c>
      <c r="D5" s="83" t="str">
        <f t="shared" ref="D5:D6" si="3">_xlfn.IFNA(VLOOKUP(O5,$AL$4:$BA$93,6,0),"")</f>
        <v>BJC Daugmale</v>
      </c>
      <c r="E5" s="84">
        <f t="shared" ref="E5:E68" si="4">_xlfn.IFNA(VLOOKUP(O5,$AL$4:$BA$93,7,0),"")</f>
        <v>10</v>
      </c>
      <c r="F5" s="85">
        <f t="shared" ref="F5:F68" si="5">_xlfn.IFNA(VLOOKUP(O5,$AL$4:$BA$93,8,0),"")</f>
        <v>1.4004629629629629E-3</v>
      </c>
      <c r="G5" s="86">
        <f t="shared" ref="G5:G68" si="6">_xlfn.IFNA(VLOOKUP(O5,$AL$4:$BA$93,9,0),"")</f>
        <v>9</v>
      </c>
      <c r="H5" s="85">
        <f t="shared" ref="H5:H68" si="7">_xlfn.IFNA(VLOOKUP(O5,$AL$4:$BA$93,10,0),"")</f>
        <v>1.2384259259259258E-3</v>
      </c>
      <c r="I5" s="84">
        <f t="shared" ref="I5:I68" si="8">_xlfn.IFNA(VLOOKUP(O5,$AL$4:$BA$93,11,0),"")</f>
        <v>10</v>
      </c>
      <c r="J5" s="85">
        <f t="shared" ref="J5:J68" si="9">_xlfn.IFNA(VLOOKUP(O5,$AL$4:$BA$93,12,0),"")</f>
        <v>2.4074074074074076E-3</v>
      </c>
      <c r="K5" s="84">
        <f t="shared" ref="K5:K68" si="10">_xlfn.IFNA(VLOOKUP(O5,$AL$4:$BA$93,13,0),"")</f>
        <v>2</v>
      </c>
      <c r="L5" s="85">
        <f t="shared" ref="L5:L68" si="11">_xlfn.IFNA(VLOOKUP(O5,$AL$4:$BA$93,14,0),"")</f>
        <v>7.291666666666667E-4</v>
      </c>
      <c r="M5" s="87">
        <f t="shared" ref="M5:M68" si="12">IFERROR(IF((E5+G5+I5+K5)=VLOOKUP(O5,$AL$4:$BA$93,15,0),VLOOKUP(O5,$AL$4:$BA$93,15,0),""),"")</f>
        <v>31</v>
      </c>
      <c r="N5" s="88">
        <f t="shared" ref="N5:N68" si="13">_xlfn.IFNA(VLOOKUP(O5,$AL$4:$BA$93,16,0),"")</f>
        <v>5.7754629629629631E-3</v>
      </c>
      <c r="O5" s="89">
        <f t="shared" ref="O5:O68" si="14">IF(AP5=$AP$2,"",A5)</f>
        <v>2</v>
      </c>
      <c r="P5" s="90"/>
      <c r="Q5" s="74"/>
      <c r="AD5" s="26">
        <v>4</v>
      </c>
      <c r="AE5" s="26" t="s">
        <v>123</v>
      </c>
      <c r="AF5" s="26">
        <f>IF(Kopā!F5=$R$3,Kopā!A5,"")</f>
        <v>2</v>
      </c>
      <c r="AG5" s="26" t="str">
        <f>_xlfn.IFNA(VLOOKUP(AF5,Kopā!$A$4:$G$203,7,),"")</f>
        <v>H</v>
      </c>
      <c r="AH5" s="26">
        <f t="shared" si="1"/>
        <v>2</v>
      </c>
      <c r="AI5" s="26" cm="1">
        <f t="array" ref="AI5">IFERROR(SMALL(IF((COUNTIF($AI$3:AI4, $AH$4:$AH$203)=0)*ISNUMBER($AH$4:$AH$203), $AH$4:$AH$203, "A"), 1),INDEX($AH$4:$AH$203, MATCH(SMALL(IF(ISTEXT($AH$4:$AH$203)*(COUNTIF(AI$3:$AI4,$AH$4:$AH$203)=0), COUNTIF($AH$4:$AH$203, "&lt;"&amp;$AH$4:$AH$203), ""),1),IF(ISTEXT($AH$4:$AH$203), COUNTIF($AH$4:$AH$203, "&lt;"&amp;$AH$4:$AH$203), ""), 0)))</f>
        <v>9</v>
      </c>
      <c r="AJ5" s="26"/>
      <c r="AK5" s="26"/>
      <c r="AL5" s="26">
        <f t="shared" ref="AL5:AL68" si="15">BD5</f>
        <v>8</v>
      </c>
      <c r="AM5" s="26">
        <f t="shared" ref="AM5:AM68" si="16">IFERROR(AI5,"")</f>
        <v>9</v>
      </c>
      <c r="AN5" s="26">
        <v>2</v>
      </c>
      <c r="AO5" s="67">
        <f t="shared" ref="AO5:AO68" si="17">IF(AP5=$C$2,"",AN5)</f>
        <v>2</v>
      </c>
      <c r="AP5" s="26" t="str">
        <f>_xlfn.IFNA(VLOOKUP(AM5,Kopā!$A$4:$Q$203,2,),"")</f>
        <v>Anastasia Denisenko</v>
      </c>
      <c r="AQ5" s="68" t="str">
        <f>_xlfn.IFNA(VLOOKUP(AM5,Kopā!$A$4:$Q$203,3,),"")</f>
        <v>Falkors</v>
      </c>
      <c r="AR5" s="79">
        <f>_xlfn.IFNA(VLOOKUP(AM5,Kopā!$A$4:$Q$203,8,),"")</f>
        <v>1</v>
      </c>
      <c r="AS5" s="80">
        <f>_xlfn.IFNA(VLOOKUP(AM5,Kopā!$A$4:$Q$203,9,),"")</f>
        <v>1.1921296296296296E-3</v>
      </c>
      <c r="AT5" s="79">
        <f>_xlfn.IFNA(VLOOKUP(AM5,Kopā!$A$4:$Q$203,10,),"")</f>
        <v>3</v>
      </c>
      <c r="AU5" s="80">
        <f>_xlfn.IFNA(VLOOKUP(AM5,Kopā!$A$4:$Q$203,11,),"")</f>
        <v>1.3310185185185185E-3</v>
      </c>
      <c r="AV5" s="79">
        <f>_xlfn.IFNA(VLOOKUP(AM5,Kopā!$A$4:$Q$203,12,),"")</f>
        <v>2</v>
      </c>
      <c r="AW5" s="80">
        <f>_xlfn.IFNA(VLOOKUP(AM5,Kopā!$A$4:$Q$203,13,),"")</f>
        <v>1.0300925925925926E-3</v>
      </c>
      <c r="AX5" s="79">
        <f>_xlfn.IFNA(VLOOKUP(AM5,Kopā!$A$4:$Q$203,14,),"")</f>
        <v>0</v>
      </c>
      <c r="AY5" s="80">
        <f>_xlfn.IFNA(VLOOKUP(AM5,Kopā!$A$4:$Q$203,15,),"")</f>
        <v>3.4722222222222222E-5</v>
      </c>
      <c r="AZ5" s="81">
        <f>_xlfn.IFNA(VLOOKUP(AM5,Kopā!$A$4:$Q$203,16,),"")</f>
        <v>6</v>
      </c>
      <c r="BA5" s="80">
        <f>_xlfn.IFNA(VLOOKUP(AM5,Kopā!$A$4:$Q$203,17,),"")</f>
        <v>3.5879629629629625E-3</v>
      </c>
      <c r="BB5" s="26">
        <f t="shared" ref="BB5:BB68" si="18">IFERROR(_xlfn.RANK.EQ(AZ5,$AZ$4:$AZ$93,1),"")</f>
        <v>2</v>
      </c>
      <c r="BC5" s="26">
        <f t="shared" ref="BC5:BC68" si="19">IFERROR(_xlfn.RANK.EQ(BA5,$BA$4:$BA$93),"")</f>
        <v>4</v>
      </c>
      <c r="BD5" s="69">
        <f t="shared" ref="BD5:BD68" si="20">IFERROR(IF(BA5=AZ5,BE5,_xlfn.RANK.EQ($BB5,$BB$4:$BB$93)+COUNTIFS($BB$4:$BB$93,$BB5,$BC$4:$BC$93,"&gt;"&amp;$BC5)),"")</f>
        <v>8</v>
      </c>
      <c r="BE5" s="26">
        <f>_xlfn.RANK.EQ(BB5,$BB$4:$BB$93,)+COUNTIF($BB$4:BB5,BB5)-1</f>
        <v>8</v>
      </c>
    </row>
    <row r="6" spans="1:57" x14ac:dyDescent="0.25">
      <c r="A6" s="26">
        <v>3</v>
      </c>
      <c r="B6" s="17">
        <f t="shared" si="2"/>
        <v>3</v>
      </c>
      <c r="C6" s="101" t="str">
        <f t="shared" si="0"/>
        <v>Sofija Miļuhina</v>
      </c>
      <c r="D6" s="28" t="str">
        <f t="shared" si="3"/>
        <v xml:space="preserve">BJC "Rīgas Skolenu pils" </v>
      </c>
      <c r="E6" s="60">
        <f t="shared" si="4"/>
        <v>10</v>
      </c>
      <c r="F6" s="61">
        <f t="shared" si="5"/>
        <v>6.9444444444444447E-4</v>
      </c>
      <c r="G6" s="62">
        <f t="shared" si="6"/>
        <v>10</v>
      </c>
      <c r="H6" s="61">
        <f t="shared" si="7"/>
        <v>1.1921296296296296E-3</v>
      </c>
      <c r="I6" s="60">
        <f t="shared" si="8"/>
        <v>8</v>
      </c>
      <c r="J6" s="61">
        <f t="shared" si="9"/>
        <v>1.5393518518518519E-3</v>
      </c>
      <c r="K6" s="60">
        <f t="shared" si="10"/>
        <v>2</v>
      </c>
      <c r="L6" s="61">
        <f t="shared" si="11"/>
        <v>3.4722222222222224E-4</v>
      </c>
      <c r="M6" s="72">
        <f t="shared" si="12"/>
        <v>30</v>
      </c>
      <c r="N6" s="73">
        <f t="shared" si="13"/>
        <v>3.7731481481481483E-3</v>
      </c>
      <c r="O6" s="24">
        <f t="shared" si="14"/>
        <v>3</v>
      </c>
      <c r="P6" s="18"/>
      <c r="Q6" s="74"/>
      <c r="AD6" s="26">
        <v>5</v>
      </c>
      <c r="AE6" s="26" t="s">
        <v>122</v>
      </c>
      <c r="AF6" s="26" t="str">
        <f>IF(Kopā!F6=$R$3,Kopā!A6,"")</f>
        <v/>
      </c>
      <c r="AG6" s="26" t="str">
        <f>_xlfn.IFNA(VLOOKUP(AF6,Kopā!$A$4:$G$203,7,),"")</f>
        <v/>
      </c>
      <c r="AH6" s="26" t="str">
        <f t="shared" si="1"/>
        <v/>
      </c>
      <c r="AI6" s="26" cm="1">
        <f t="array" ref="AI6">IFERROR(SMALL(IF((COUNTIF($AI$3:AI5, $AH$4:$AH$203)=0)*ISNUMBER($AH$4:$AH$203), $AH$4:$AH$203, "A"), 1),INDEX($AH$4:$AH$203, MATCH(SMALL(IF(ISTEXT($AH$4:$AH$203)*(COUNTIF(AI$3:$AI5,$AH$4:$AH$203)=0), COUNTIF($AH$4:$AH$203, "&lt;"&amp;$AH$4:$AH$203), ""),1),IF(ISTEXT($AH$4:$AH$203), COUNTIF($AH$4:$AH$203, "&lt;"&amp;$AH$4:$AH$203), ""), 0)))</f>
        <v>11</v>
      </c>
      <c r="AJ6" s="26"/>
      <c r="AK6" s="26"/>
      <c r="AL6" s="26">
        <f t="shared" si="15"/>
        <v>9</v>
      </c>
      <c r="AM6" s="26">
        <f t="shared" si="16"/>
        <v>11</v>
      </c>
      <c r="AN6" s="26">
        <v>3</v>
      </c>
      <c r="AO6" s="67">
        <f t="shared" si="17"/>
        <v>3</v>
      </c>
      <c r="AP6" s="26" t="str">
        <f>_xlfn.IFNA(VLOOKUP(AM6,Kopā!$A$4:$Q$203,2,),"")</f>
        <v>Daniela Aleksejeva</v>
      </c>
      <c r="AQ6" s="68" t="str">
        <f>_xlfn.IFNA(VLOOKUP(AM6,Kopā!$A$4:$Q$203,3,),"")</f>
        <v>JN "Junda"</v>
      </c>
      <c r="AR6" s="79">
        <f>_xlfn.IFNA(VLOOKUP(AM6,Kopā!$A$4:$Q$203,8,),"")</f>
        <v>0</v>
      </c>
      <c r="AS6" s="80">
        <f>_xlfn.IFNA(VLOOKUP(AM6,Kopā!$A$4:$Q$203,9,),"")</f>
        <v>2.3148148148148147E-5</v>
      </c>
      <c r="AT6" s="79">
        <f>_xlfn.IFNA(VLOOKUP(AM6,Kopā!$A$4:$Q$203,10,),"")</f>
        <v>1</v>
      </c>
      <c r="AU6" s="80">
        <f>_xlfn.IFNA(VLOOKUP(AM6,Kopā!$A$4:$Q$203,11,),"")</f>
        <v>9.2592592592592588E-5</v>
      </c>
      <c r="AV6" s="79">
        <f>_xlfn.IFNA(VLOOKUP(AM6,Kopā!$A$4:$Q$203,12,),"")</f>
        <v>0</v>
      </c>
      <c r="AW6" s="80">
        <f>_xlfn.IFNA(VLOOKUP(AM6,Kopā!$A$4:$Q$203,13,),"")</f>
        <v>1.1574074074074073E-4</v>
      </c>
      <c r="AX6" s="79">
        <f>_xlfn.IFNA(VLOOKUP(AM6,Kopā!$A$4:$Q$203,14,),"")</f>
        <v>2</v>
      </c>
      <c r="AY6" s="80">
        <f>_xlfn.IFNA(VLOOKUP(AM6,Kopā!$A$4:$Q$203,15,),"")</f>
        <v>3.3564814814814812E-4</v>
      </c>
      <c r="AZ6" s="81">
        <f>_xlfn.IFNA(VLOOKUP(AM6,Kopā!$A$4:$Q$203,16,),"")</f>
        <v>3</v>
      </c>
      <c r="BA6" s="80">
        <f>_xlfn.IFNA(VLOOKUP(AM6,Kopā!$A$4:$Q$203,17,),"")</f>
        <v>5.6712962962962956E-4</v>
      </c>
      <c r="BB6" s="26">
        <f t="shared" si="18"/>
        <v>1</v>
      </c>
      <c r="BC6" s="26">
        <f t="shared" si="19"/>
        <v>9</v>
      </c>
      <c r="BD6" s="69">
        <f t="shared" si="20"/>
        <v>9</v>
      </c>
      <c r="BE6" s="26">
        <f>_xlfn.RANK.EQ(BB6,$BB$4:$BB$93,)+COUNTIF($BB$4:BB6,BB6)-1</f>
        <v>9</v>
      </c>
    </row>
    <row r="7" spans="1:57" x14ac:dyDescent="0.25">
      <c r="A7" s="26">
        <v>4</v>
      </c>
      <c r="B7" s="82">
        <f t="shared" si="2"/>
        <v>4</v>
      </c>
      <c r="C7" s="102" t="str">
        <f t="shared" si="0"/>
        <v>Alise Blumbaha</v>
      </c>
      <c r="D7" s="83" t="str">
        <f>_xlfn.IFNA(VLOOKUP(O7,$AL$4:$BA$93,6,0),"")</f>
        <v>Traverss</v>
      </c>
      <c r="E7" s="84">
        <f t="shared" si="4"/>
        <v>10</v>
      </c>
      <c r="F7" s="85">
        <f t="shared" si="5"/>
        <v>1.0185185185185186E-3</v>
      </c>
      <c r="G7" s="86">
        <f t="shared" si="6"/>
        <v>10</v>
      </c>
      <c r="H7" s="85">
        <f t="shared" si="7"/>
        <v>1.4699074074074074E-3</v>
      </c>
      <c r="I7" s="84">
        <f t="shared" si="8"/>
        <v>8</v>
      </c>
      <c r="J7" s="85">
        <f t="shared" si="9"/>
        <v>2.0601851851851853E-3</v>
      </c>
      <c r="K7" s="84">
        <f t="shared" si="10"/>
        <v>2</v>
      </c>
      <c r="L7" s="85">
        <f t="shared" si="11"/>
        <v>6.3657407407407402E-4</v>
      </c>
      <c r="M7" s="87">
        <f t="shared" si="12"/>
        <v>30</v>
      </c>
      <c r="N7" s="88">
        <f t="shared" si="13"/>
        <v>5.185185185185185E-3</v>
      </c>
      <c r="O7" s="89">
        <f t="shared" si="14"/>
        <v>4</v>
      </c>
      <c r="P7" s="90"/>
      <c r="Q7" s="74"/>
      <c r="AD7" s="26">
        <v>6</v>
      </c>
      <c r="AE7" s="26"/>
      <c r="AF7" s="26">
        <f>IF(Kopā!F7=$R$3,Kopā!A7,"")</f>
        <v>4</v>
      </c>
      <c r="AG7" s="26" t="str">
        <f>_xlfn.IFNA(VLOOKUP(AF7,Kopā!$A$4:$G$203,7,),"")</f>
        <v>E</v>
      </c>
      <c r="AH7" s="26" t="str">
        <f t="shared" si="1"/>
        <v/>
      </c>
      <c r="AI7" s="26" cm="1">
        <f t="array" ref="AI7">IFERROR(SMALL(IF((COUNTIF($AI$3:AI6, $AH$4:$AH$203)=0)*ISNUMBER($AH$4:$AH$203), $AH$4:$AH$203, "A"), 1),INDEX($AH$4:$AH$203, MATCH(SMALL(IF(ISTEXT($AH$4:$AH$203)*(COUNTIF(AI$3:$AI6,$AH$4:$AH$203)=0), COUNTIF($AH$4:$AH$203, "&lt;"&amp;$AH$4:$AH$203), ""),1),IF(ISTEXT($AH$4:$AH$203), COUNTIF($AH$4:$AH$203, "&lt;"&amp;$AH$4:$AH$203), ""), 0)))</f>
        <v>21</v>
      </c>
      <c r="AJ7" s="26"/>
      <c r="AK7" s="26"/>
      <c r="AL7" s="26">
        <f t="shared" si="15"/>
        <v>7</v>
      </c>
      <c r="AM7" s="26">
        <f t="shared" si="16"/>
        <v>21</v>
      </c>
      <c r="AN7" s="26">
        <v>4</v>
      </c>
      <c r="AO7" s="67">
        <f t="shared" si="17"/>
        <v>4</v>
      </c>
      <c r="AP7" s="26" t="str">
        <f>_xlfn.IFNA(VLOOKUP(AM7,Kopā!$A$4:$Q$203,2,),"")</f>
        <v>Dārta Tumanova</v>
      </c>
      <c r="AQ7" s="68" t="str">
        <f>_xlfn.IFNA(VLOOKUP(AM7,Kopā!$A$4:$Q$203,3,),"")</f>
        <v>BJC Daugmale</v>
      </c>
      <c r="AR7" s="79">
        <f>_xlfn.IFNA(VLOOKUP(AM7,Kopā!$A$4:$Q$203,8,),"")</f>
        <v>1</v>
      </c>
      <c r="AS7" s="80">
        <f>_xlfn.IFNA(VLOOKUP(AM7,Kopā!$A$4:$Q$203,9,),"")</f>
        <v>2.1064814814814813E-3</v>
      </c>
      <c r="AT7" s="79">
        <f>_xlfn.IFNA(VLOOKUP(AM7,Kopā!$A$4:$Q$203,10,),"")</f>
        <v>6</v>
      </c>
      <c r="AU7" s="80">
        <f>_xlfn.IFNA(VLOOKUP(AM7,Kopā!$A$4:$Q$203,11,),"")</f>
        <v>1.3541666666666667E-3</v>
      </c>
      <c r="AV7" s="79">
        <f>_xlfn.IFNA(VLOOKUP(AM7,Kopā!$A$4:$Q$203,12,),"")</f>
        <v>0</v>
      </c>
      <c r="AW7" s="80">
        <f>_xlfn.IFNA(VLOOKUP(AM7,Kopā!$A$4:$Q$203,13,),"")</f>
        <v>0</v>
      </c>
      <c r="AX7" s="79">
        <f>_xlfn.IFNA(VLOOKUP(AM7,Kopā!$A$4:$Q$203,14,),"")</f>
        <v>0</v>
      </c>
      <c r="AY7" s="80">
        <f>_xlfn.IFNA(VLOOKUP(AM7,Kopā!$A$4:$Q$203,15,),"")</f>
        <v>0</v>
      </c>
      <c r="AZ7" s="81">
        <f>_xlfn.IFNA(VLOOKUP(AM7,Kopā!$A$4:$Q$203,16,),"")</f>
        <v>7</v>
      </c>
      <c r="BA7" s="80">
        <f>_xlfn.IFNA(VLOOKUP(AM7,Kopā!$A$4:$Q$203,17,),"")</f>
        <v>3.460648148148148E-3</v>
      </c>
      <c r="BB7" s="26">
        <f t="shared" si="18"/>
        <v>3</v>
      </c>
      <c r="BC7" s="26">
        <f t="shared" si="19"/>
        <v>5</v>
      </c>
      <c r="BD7" s="69">
        <f t="shared" si="20"/>
        <v>7</v>
      </c>
      <c r="BE7" s="26">
        <f>_xlfn.RANK.EQ(BB7,$BB$4:$BB$93,)+COUNTIF($BB$4:BB7,BB7)-1</f>
        <v>7</v>
      </c>
    </row>
    <row r="8" spans="1:57" x14ac:dyDescent="0.25">
      <c r="A8" s="26">
        <v>5</v>
      </c>
      <c r="B8" s="17">
        <f t="shared" si="2"/>
        <v>5</v>
      </c>
      <c r="C8" s="101" t="str">
        <f t="shared" si="0"/>
        <v>Kira Solomaha</v>
      </c>
      <c r="D8" s="28" t="str">
        <f t="shared" ref="D8:D71" si="21">_xlfn.IFNA(VLOOKUP(O8,$AL$4:$BA$93,6,0),"")</f>
        <v>BJC Daugmale</v>
      </c>
      <c r="E8" s="60">
        <f t="shared" si="4"/>
        <v>10</v>
      </c>
      <c r="F8" s="61">
        <f t="shared" si="5"/>
        <v>8.3333333333333339E-4</v>
      </c>
      <c r="G8" s="62">
        <f t="shared" si="6"/>
        <v>10</v>
      </c>
      <c r="H8" s="61">
        <f t="shared" si="7"/>
        <v>1.1111111111111111E-3</v>
      </c>
      <c r="I8" s="60">
        <f t="shared" si="8"/>
        <v>0</v>
      </c>
      <c r="J8" s="61">
        <f t="shared" si="9"/>
        <v>1.1574074074074073E-4</v>
      </c>
      <c r="K8" s="60">
        <f t="shared" si="10"/>
        <v>2</v>
      </c>
      <c r="L8" s="61">
        <f t="shared" si="11"/>
        <v>4.6296296296296293E-4</v>
      </c>
      <c r="M8" s="72">
        <f t="shared" si="12"/>
        <v>22</v>
      </c>
      <c r="N8" s="73">
        <f t="shared" si="13"/>
        <v>2.5231481481481481E-3</v>
      </c>
      <c r="O8" s="24">
        <f t="shared" si="14"/>
        <v>5</v>
      </c>
      <c r="P8" s="18"/>
      <c r="Q8" s="74"/>
      <c r="AD8" s="26">
        <v>7</v>
      </c>
      <c r="AE8" s="26"/>
      <c r="AF8" s="26">
        <f>IF(Kopā!F8=$R$3,Kopā!A8,"")</f>
        <v>5</v>
      </c>
      <c r="AG8" s="26" t="str">
        <f>_xlfn.IFNA(VLOOKUP(AF8,Kopā!$A$4:$G$203,7,),"")</f>
        <v>D</v>
      </c>
      <c r="AH8" s="26" t="str">
        <f t="shared" si="1"/>
        <v/>
      </c>
      <c r="AI8" s="26" cm="1">
        <f t="array" ref="AI8">IFERROR(SMALL(IF((COUNTIF($AI$3:AI7, $AH$4:$AH$203)=0)*ISNUMBER($AH$4:$AH$203), $AH$4:$AH$203, "A"), 1),INDEX($AH$4:$AH$203, MATCH(SMALL(IF(ISTEXT($AH$4:$AH$203)*(COUNTIF(AI$3:$AI7,$AH$4:$AH$203)=0), COUNTIF($AH$4:$AH$203, "&lt;"&amp;$AH$4:$AH$203), ""),1),IF(ISTEXT($AH$4:$AH$203), COUNTIF($AH$4:$AH$203, "&lt;"&amp;$AH$4:$AH$203), ""), 0)))</f>
        <v>24</v>
      </c>
      <c r="AJ8" s="26"/>
      <c r="AK8" s="26"/>
      <c r="AL8" s="26">
        <f t="shared" si="15"/>
        <v>2</v>
      </c>
      <c r="AM8" s="26">
        <f t="shared" si="16"/>
        <v>24</v>
      </c>
      <c r="AN8" s="26">
        <v>5</v>
      </c>
      <c r="AO8" s="67">
        <f t="shared" si="17"/>
        <v>5</v>
      </c>
      <c r="AP8" s="26" t="str">
        <f>_xlfn.IFNA(VLOOKUP(AM8,Kopā!$A$4:$Q$203,2,),"")</f>
        <v>Elīza Gabriela Lūse</v>
      </c>
      <c r="AQ8" s="68" t="str">
        <f>_xlfn.IFNA(VLOOKUP(AM8,Kopā!$A$4:$Q$203,3,),"")</f>
        <v>BJC Daugmale</v>
      </c>
      <c r="AR8" s="79">
        <f>_xlfn.IFNA(VLOOKUP(AM8,Kopā!$A$4:$Q$203,8,),"")</f>
        <v>10</v>
      </c>
      <c r="AS8" s="80">
        <f>_xlfn.IFNA(VLOOKUP(AM8,Kopā!$A$4:$Q$203,9,),"")</f>
        <v>1.4004629629629629E-3</v>
      </c>
      <c r="AT8" s="79">
        <f>_xlfn.IFNA(VLOOKUP(AM8,Kopā!$A$4:$Q$203,10,),"")</f>
        <v>9</v>
      </c>
      <c r="AU8" s="80">
        <f>_xlfn.IFNA(VLOOKUP(AM8,Kopā!$A$4:$Q$203,11,),"")</f>
        <v>1.2384259259259258E-3</v>
      </c>
      <c r="AV8" s="79">
        <f>_xlfn.IFNA(VLOOKUP(AM8,Kopā!$A$4:$Q$203,12,),"")</f>
        <v>10</v>
      </c>
      <c r="AW8" s="80">
        <f>_xlfn.IFNA(VLOOKUP(AM8,Kopā!$A$4:$Q$203,13,),"")</f>
        <v>2.4074074074074076E-3</v>
      </c>
      <c r="AX8" s="79">
        <f>_xlfn.IFNA(VLOOKUP(AM8,Kopā!$A$4:$Q$203,14,),"")</f>
        <v>2</v>
      </c>
      <c r="AY8" s="80">
        <f>_xlfn.IFNA(VLOOKUP(AM8,Kopā!$A$4:$Q$203,15,),"")</f>
        <v>7.291666666666667E-4</v>
      </c>
      <c r="AZ8" s="81">
        <f>_xlfn.IFNA(VLOOKUP(AM8,Kopā!$A$4:$Q$203,16,),"")</f>
        <v>31</v>
      </c>
      <c r="BA8" s="80">
        <f>_xlfn.IFNA(VLOOKUP(AM8,Kopā!$A$4:$Q$203,17,),"")</f>
        <v>5.7754629629629631E-3</v>
      </c>
      <c r="BB8" s="26">
        <f t="shared" si="18"/>
        <v>8</v>
      </c>
      <c r="BC8" s="26">
        <f t="shared" si="19"/>
        <v>1</v>
      </c>
      <c r="BD8" s="69">
        <f t="shared" si="20"/>
        <v>2</v>
      </c>
      <c r="BE8" s="26">
        <f>_xlfn.RANK.EQ(BB8,$BB$4:$BB$93,)+COUNTIF($BB$4:BB8,BB8)-1</f>
        <v>2</v>
      </c>
    </row>
    <row r="9" spans="1:57" x14ac:dyDescent="0.25">
      <c r="A9" s="26">
        <v>6</v>
      </c>
      <c r="B9" s="82">
        <f t="shared" si="2"/>
        <v>6</v>
      </c>
      <c r="C9" s="102" t="str">
        <f t="shared" si="0"/>
        <v>Terēze Irbe</v>
      </c>
      <c r="D9" s="83" t="str">
        <f t="shared" si="21"/>
        <v>Novadnieki</v>
      </c>
      <c r="E9" s="84">
        <f t="shared" si="4"/>
        <v>0</v>
      </c>
      <c r="F9" s="85">
        <f t="shared" si="5"/>
        <v>0</v>
      </c>
      <c r="G9" s="86">
        <f t="shared" si="6"/>
        <v>10</v>
      </c>
      <c r="H9" s="85">
        <f t="shared" si="7"/>
        <v>9.1435185185185185E-4</v>
      </c>
      <c r="I9" s="84">
        <f t="shared" si="8"/>
        <v>0</v>
      </c>
      <c r="J9" s="85">
        <f t="shared" si="9"/>
        <v>0</v>
      </c>
      <c r="K9" s="84">
        <f t="shared" si="10"/>
        <v>0</v>
      </c>
      <c r="L9" s="85">
        <f t="shared" si="11"/>
        <v>5.7870370370370366E-5</v>
      </c>
      <c r="M9" s="87">
        <f t="shared" si="12"/>
        <v>10</v>
      </c>
      <c r="N9" s="88">
        <f t="shared" si="13"/>
        <v>9.7222222222222219E-4</v>
      </c>
      <c r="O9" s="89">
        <f t="shared" si="14"/>
        <v>6</v>
      </c>
      <c r="P9" s="90"/>
      <c r="Q9" s="74"/>
      <c r="AD9" s="26">
        <v>8</v>
      </c>
      <c r="AE9" s="26"/>
      <c r="AF9" s="26">
        <f>IF(Kopā!F9=$R$3,Kopā!A9,"")</f>
        <v>6</v>
      </c>
      <c r="AG9" s="26" t="str">
        <f>_xlfn.IFNA(VLOOKUP(AF9,Kopā!$A$4:$G$203,7,),"")</f>
        <v>D</v>
      </c>
      <c r="AH9" s="26" t="str">
        <f t="shared" si="1"/>
        <v/>
      </c>
      <c r="AI9" s="26" cm="1">
        <f t="array" ref="AI9">IFERROR(SMALL(IF((COUNTIF($AI$3:AI8, $AH$4:$AH$203)=0)*ISNUMBER($AH$4:$AH$203), $AH$4:$AH$203, "A"), 1),INDEX($AH$4:$AH$203, MATCH(SMALL(IF(ISTEXT($AH$4:$AH$203)*(COUNTIF(AI$3:$AI8,$AH$4:$AH$203)=0), COUNTIF($AH$4:$AH$203, "&lt;"&amp;$AH$4:$AH$203), ""),1),IF(ISTEXT($AH$4:$AH$203), COUNTIF($AH$4:$AH$203, "&lt;"&amp;$AH$4:$AH$203), ""), 0)))</f>
        <v>25</v>
      </c>
      <c r="AJ9" s="26"/>
      <c r="AK9" s="26"/>
      <c r="AL9" s="26">
        <f t="shared" si="15"/>
        <v>1</v>
      </c>
      <c r="AM9" s="26">
        <f t="shared" si="16"/>
        <v>25</v>
      </c>
      <c r="AN9" s="26">
        <v>6</v>
      </c>
      <c r="AO9" s="67">
        <f t="shared" si="17"/>
        <v>6</v>
      </c>
      <c r="AP9" s="26" t="str">
        <f>_xlfn.IFNA(VLOOKUP(AM9,Kopā!$A$4:$Q$203,2,),"")</f>
        <v>Felīcija Ennija Juzlenko</v>
      </c>
      <c r="AQ9" s="68" t="str">
        <f>_xlfn.IFNA(VLOOKUP(AM9,Kopā!$A$4:$Q$203,3,),"")</f>
        <v>BJC Daugmale</v>
      </c>
      <c r="AR9" s="79">
        <f>_xlfn.IFNA(VLOOKUP(AM9,Kopā!$A$4:$Q$203,8,),"")</f>
        <v>10</v>
      </c>
      <c r="AS9" s="80">
        <f>_xlfn.IFNA(VLOOKUP(AM9,Kopā!$A$4:$Q$203,9,),"")</f>
        <v>5.4398148148148144E-4</v>
      </c>
      <c r="AT9" s="79">
        <f>_xlfn.IFNA(VLOOKUP(AM9,Kopā!$A$4:$Q$203,10,),"")</f>
        <v>10</v>
      </c>
      <c r="AU9" s="80">
        <f>_xlfn.IFNA(VLOOKUP(AM9,Kopā!$A$4:$Q$203,11,),"")</f>
        <v>7.5231481481481471E-4</v>
      </c>
      <c r="AV9" s="79">
        <f>_xlfn.IFNA(VLOOKUP(AM9,Kopā!$A$4:$Q$203,12,),"")</f>
        <v>10</v>
      </c>
      <c r="AW9" s="80">
        <f>_xlfn.IFNA(VLOOKUP(AM9,Kopā!$A$4:$Q$203,13,),"")</f>
        <v>4.4212962962962961E-4</v>
      </c>
      <c r="AX9" s="79">
        <f>_xlfn.IFNA(VLOOKUP(AM9,Kopā!$A$4:$Q$203,14,),"")</f>
        <v>9</v>
      </c>
      <c r="AY9" s="80">
        <f>_xlfn.IFNA(VLOOKUP(AM9,Kopā!$A$4:$Q$203,15,),"")</f>
        <v>1.4699074074074074E-3</v>
      </c>
      <c r="AZ9" s="81">
        <f>_xlfn.IFNA(VLOOKUP(AM9,Kopā!$A$4:$Q$203,16,),"")</f>
        <v>39</v>
      </c>
      <c r="BA9" s="80">
        <f>_xlfn.IFNA(VLOOKUP(AM9,Kopā!$A$4:$Q$203,17,),"")</f>
        <v>3.208333333333333E-3</v>
      </c>
      <c r="BB9" s="26">
        <f t="shared" si="18"/>
        <v>9</v>
      </c>
      <c r="BC9" s="26">
        <f t="shared" si="19"/>
        <v>6</v>
      </c>
      <c r="BD9" s="69">
        <f t="shared" si="20"/>
        <v>1</v>
      </c>
      <c r="BE9" s="26">
        <f>_xlfn.RANK.EQ(BB9,$BB$4:$BB$93,)+COUNTIF($BB$4:BB9,BB9)-1</f>
        <v>1</v>
      </c>
    </row>
    <row r="10" spans="1:57" x14ac:dyDescent="0.25">
      <c r="A10" s="26">
        <v>7</v>
      </c>
      <c r="B10" s="17">
        <f t="shared" si="2"/>
        <v>7</v>
      </c>
      <c r="C10" s="101" t="str">
        <f t="shared" si="0"/>
        <v>Dārta Tumanova</v>
      </c>
      <c r="D10" s="28" t="str">
        <f t="shared" si="21"/>
        <v>BJC Daugmale</v>
      </c>
      <c r="E10" s="60">
        <f t="shared" si="4"/>
        <v>1</v>
      </c>
      <c r="F10" s="61">
        <f t="shared" si="5"/>
        <v>2.1064814814814813E-3</v>
      </c>
      <c r="G10" s="62">
        <f t="shared" si="6"/>
        <v>6</v>
      </c>
      <c r="H10" s="61">
        <f t="shared" si="7"/>
        <v>1.3541666666666667E-3</v>
      </c>
      <c r="I10" s="60">
        <f t="shared" si="8"/>
        <v>0</v>
      </c>
      <c r="J10" s="61">
        <f t="shared" si="9"/>
        <v>0</v>
      </c>
      <c r="K10" s="60">
        <f t="shared" si="10"/>
        <v>0</v>
      </c>
      <c r="L10" s="61">
        <f t="shared" si="11"/>
        <v>0</v>
      </c>
      <c r="M10" s="72">
        <f t="shared" si="12"/>
        <v>7</v>
      </c>
      <c r="N10" s="73">
        <f t="shared" si="13"/>
        <v>3.460648148148148E-3</v>
      </c>
      <c r="O10" s="24">
        <f t="shared" si="14"/>
        <v>7</v>
      </c>
      <c r="P10" s="18"/>
      <c r="Q10" s="74"/>
      <c r="AD10" s="26">
        <v>9</v>
      </c>
      <c r="AE10" s="26"/>
      <c r="AF10" s="26" t="str">
        <f>IF(Kopā!F10=$R$3,Kopā!A10,"")</f>
        <v/>
      </c>
      <c r="AG10" s="26" t="str">
        <f>_xlfn.IFNA(VLOOKUP(AF10,Kopā!$A$4:$G$203,7,),"")</f>
        <v/>
      </c>
      <c r="AH10" s="26" t="str">
        <f t="shared" si="1"/>
        <v/>
      </c>
      <c r="AI10" s="26" cm="1">
        <f t="array" ref="AI10">IFERROR(SMALL(IF((COUNTIF($AI$3:AI9, $AH$4:$AH$203)=0)*ISNUMBER($AH$4:$AH$203), $AH$4:$AH$203, "A"), 1),INDEX($AH$4:$AH$203, MATCH(SMALL(IF(ISTEXT($AH$4:$AH$203)*(COUNTIF(AI$3:$AI9,$AH$4:$AH$203)=0), COUNTIF($AH$4:$AH$203, "&lt;"&amp;$AH$4:$AH$203), ""),1),IF(ISTEXT($AH$4:$AH$203), COUNTIF($AH$4:$AH$203, "&lt;"&amp;$AH$4:$AH$203), ""), 0)))</f>
        <v>31</v>
      </c>
      <c r="AJ10" s="26"/>
      <c r="AK10" s="26"/>
      <c r="AL10" s="26">
        <f t="shared" si="15"/>
        <v>5</v>
      </c>
      <c r="AM10" s="26">
        <f t="shared" si="16"/>
        <v>31</v>
      </c>
      <c r="AN10" s="26">
        <v>7</v>
      </c>
      <c r="AO10" s="67">
        <f t="shared" si="17"/>
        <v>7</v>
      </c>
      <c r="AP10" s="26" t="str">
        <f>_xlfn.IFNA(VLOOKUP(AM10,Kopā!$A$4:$Q$203,2,),"")</f>
        <v>Kira Solomaha</v>
      </c>
      <c r="AQ10" s="68" t="str">
        <f>_xlfn.IFNA(VLOOKUP(AM10,Kopā!$A$4:$Q$203,3,),"")</f>
        <v>BJC Daugmale</v>
      </c>
      <c r="AR10" s="79">
        <f>_xlfn.IFNA(VLOOKUP(AM10,Kopā!$A$4:$Q$203,8,),"")</f>
        <v>10</v>
      </c>
      <c r="AS10" s="80">
        <f>_xlfn.IFNA(VLOOKUP(AM10,Kopā!$A$4:$Q$203,9,),"")</f>
        <v>8.3333333333333339E-4</v>
      </c>
      <c r="AT10" s="79">
        <f>_xlfn.IFNA(VLOOKUP(AM10,Kopā!$A$4:$Q$203,10,),"")</f>
        <v>10</v>
      </c>
      <c r="AU10" s="80">
        <f>_xlfn.IFNA(VLOOKUP(AM10,Kopā!$A$4:$Q$203,11,),"")</f>
        <v>1.1111111111111111E-3</v>
      </c>
      <c r="AV10" s="79">
        <f>_xlfn.IFNA(VLOOKUP(AM10,Kopā!$A$4:$Q$203,12,),"")</f>
        <v>0</v>
      </c>
      <c r="AW10" s="80">
        <f>_xlfn.IFNA(VLOOKUP(AM10,Kopā!$A$4:$Q$203,13,),"")</f>
        <v>1.1574074074074073E-4</v>
      </c>
      <c r="AX10" s="79">
        <f>_xlfn.IFNA(VLOOKUP(AM10,Kopā!$A$4:$Q$203,14,),"")</f>
        <v>2</v>
      </c>
      <c r="AY10" s="80">
        <f>_xlfn.IFNA(VLOOKUP(AM10,Kopā!$A$4:$Q$203,15,),"")</f>
        <v>4.6296296296296293E-4</v>
      </c>
      <c r="AZ10" s="81">
        <f>_xlfn.IFNA(VLOOKUP(AM10,Kopā!$A$4:$Q$203,16,),"")</f>
        <v>22</v>
      </c>
      <c r="BA10" s="80">
        <f>_xlfn.IFNA(VLOOKUP(AM10,Kopā!$A$4:$Q$203,17,),"")</f>
        <v>2.5231481481481481E-3</v>
      </c>
      <c r="BB10" s="26">
        <f t="shared" si="18"/>
        <v>5</v>
      </c>
      <c r="BC10" s="26">
        <f t="shared" si="19"/>
        <v>7</v>
      </c>
      <c r="BD10" s="69">
        <f t="shared" si="20"/>
        <v>5</v>
      </c>
      <c r="BE10" s="26">
        <f>_xlfn.RANK.EQ(BB10,$BB$4:$BB$93,)+COUNTIF($BB$4:BB10,BB10)-1</f>
        <v>5</v>
      </c>
    </row>
    <row r="11" spans="1:57" x14ac:dyDescent="0.25">
      <c r="A11" s="26">
        <v>8</v>
      </c>
      <c r="B11" s="82">
        <f t="shared" si="2"/>
        <v>8</v>
      </c>
      <c r="C11" s="102" t="str">
        <f t="shared" si="0"/>
        <v>Anastasia Denisenko</v>
      </c>
      <c r="D11" s="83" t="str">
        <f t="shared" si="21"/>
        <v>Falkors</v>
      </c>
      <c r="E11" s="84">
        <f t="shared" si="4"/>
        <v>1</v>
      </c>
      <c r="F11" s="85">
        <f t="shared" si="5"/>
        <v>1.1921296296296296E-3</v>
      </c>
      <c r="G11" s="86">
        <f t="shared" si="6"/>
        <v>3</v>
      </c>
      <c r="H11" s="85">
        <f t="shared" si="7"/>
        <v>1.3310185185185185E-3</v>
      </c>
      <c r="I11" s="84">
        <f t="shared" si="8"/>
        <v>2</v>
      </c>
      <c r="J11" s="85">
        <f t="shared" si="9"/>
        <v>1.0300925925925926E-3</v>
      </c>
      <c r="K11" s="84">
        <f t="shared" si="10"/>
        <v>0</v>
      </c>
      <c r="L11" s="85">
        <f t="shared" si="11"/>
        <v>3.4722222222222222E-5</v>
      </c>
      <c r="M11" s="87">
        <f t="shared" si="12"/>
        <v>6</v>
      </c>
      <c r="N11" s="88">
        <f t="shared" si="13"/>
        <v>3.5879629629629625E-3</v>
      </c>
      <c r="O11" s="89">
        <f t="shared" si="14"/>
        <v>8</v>
      </c>
      <c r="P11" s="90"/>
      <c r="Q11" s="74"/>
      <c r="AD11" s="26">
        <v>10</v>
      </c>
      <c r="AE11" s="26"/>
      <c r="AF11" s="26">
        <f>IF(Kopā!F11=$R$3,Kopā!A11,"")</f>
        <v>8</v>
      </c>
      <c r="AG11" s="26" t="str">
        <f>_xlfn.IFNA(VLOOKUP(AF11,Kopā!$A$4:$G$203,7,),"")</f>
        <v>D</v>
      </c>
      <c r="AH11" s="26" t="str">
        <f t="shared" si="1"/>
        <v/>
      </c>
      <c r="AI11" s="26" cm="1">
        <f t="array" ref="AI11">IFERROR(SMALL(IF((COUNTIF($AI$3:AI10, $AH$4:$AH$203)=0)*ISNUMBER($AH$4:$AH$203), $AH$4:$AH$203, "A"), 1),INDEX($AH$4:$AH$203, MATCH(SMALL(IF(ISTEXT($AH$4:$AH$203)*(COUNTIF(AI$3:$AI10,$AH$4:$AH$203)=0), COUNTIF($AH$4:$AH$203, "&lt;"&amp;$AH$4:$AH$203), ""),1),IF(ISTEXT($AH$4:$AH$203), COUNTIF($AH$4:$AH$203, "&lt;"&amp;$AH$4:$AH$203), ""), 0)))</f>
        <v>42</v>
      </c>
      <c r="AJ11" s="26"/>
      <c r="AK11" s="26"/>
      <c r="AL11" s="26">
        <f t="shared" si="15"/>
        <v>3</v>
      </c>
      <c r="AM11" s="26">
        <f t="shared" si="16"/>
        <v>42</v>
      </c>
      <c r="AN11" s="26">
        <v>8</v>
      </c>
      <c r="AO11" s="67">
        <f t="shared" si="17"/>
        <v>8</v>
      </c>
      <c r="AP11" s="26" t="str">
        <f>_xlfn.IFNA(VLOOKUP(AM11,Kopā!$A$4:$Q$203,2,),"")</f>
        <v>Sofija Miļuhina</v>
      </c>
      <c r="AQ11" s="68" t="str">
        <f>_xlfn.IFNA(VLOOKUP(AM11,Kopā!$A$4:$Q$203,3,),"")</f>
        <v xml:space="preserve">BJC "Rīgas Skolenu pils" </v>
      </c>
      <c r="AR11" s="79">
        <f>_xlfn.IFNA(VLOOKUP(AM11,Kopā!$A$4:$Q$203,8,),"")</f>
        <v>10</v>
      </c>
      <c r="AS11" s="80">
        <f>_xlfn.IFNA(VLOOKUP(AM11,Kopā!$A$4:$Q$203,9,),"")</f>
        <v>6.9444444444444447E-4</v>
      </c>
      <c r="AT11" s="79">
        <f>_xlfn.IFNA(VLOOKUP(AM11,Kopā!$A$4:$Q$203,10,),"")</f>
        <v>10</v>
      </c>
      <c r="AU11" s="80">
        <f>_xlfn.IFNA(VLOOKUP(AM11,Kopā!$A$4:$Q$203,11,),"")</f>
        <v>1.1921296296296296E-3</v>
      </c>
      <c r="AV11" s="79">
        <f>_xlfn.IFNA(VLOOKUP(AM11,Kopā!$A$4:$Q$203,12,),"")</f>
        <v>8</v>
      </c>
      <c r="AW11" s="80">
        <f>_xlfn.IFNA(VLOOKUP(AM11,Kopā!$A$4:$Q$203,13,),"")</f>
        <v>1.5393518518518519E-3</v>
      </c>
      <c r="AX11" s="79">
        <f>_xlfn.IFNA(VLOOKUP(AM11,Kopā!$A$4:$Q$203,14,),"")</f>
        <v>2</v>
      </c>
      <c r="AY11" s="80">
        <f>_xlfn.IFNA(VLOOKUP(AM11,Kopā!$A$4:$Q$203,15,),"")</f>
        <v>3.4722222222222224E-4</v>
      </c>
      <c r="AZ11" s="81">
        <f>_xlfn.IFNA(VLOOKUP(AM11,Kopā!$A$4:$Q$203,16,),"")</f>
        <v>30</v>
      </c>
      <c r="BA11" s="80">
        <f>_xlfn.IFNA(VLOOKUP(AM11,Kopā!$A$4:$Q$203,17,),"")</f>
        <v>3.7731481481481483E-3</v>
      </c>
      <c r="BB11" s="26">
        <f t="shared" si="18"/>
        <v>6</v>
      </c>
      <c r="BC11" s="26">
        <f t="shared" si="19"/>
        <v>3</v>
      </c>
      <c r="BD11" s="69">
        <f t="shared" si="20"/>
        <v>3</v>
      </c>
      <c r="BE11" s="26">
        <f>_xlfn.RANK.EQ(BB11,$BB$4:$BB$93,)+COUNTIF($BB$4:BB11,BB11)-1</f>
        <v>4</v>
      </c>
    </row>
    <row r="12" spans="1:57" x14ac:dyDescent="0.25">
      <c r="A12" s="26">
        <v>9</v>
      </c>
      <c r="B12" s="17">
        <f t="shared" si="2"/>
        <v>9</v>
      </c>
      <c r="C12" s="101" t="str">
        <f t="shared" si="0"/>
        <v>Daniela Aleksejeva</v>
      </c>
      <c r="D12" s="28" t="str">
        <f t="shared" si="21"/>
        <v>JN "Junda"</v>
      </c>
      <c r="E12" s="60">
        <f t="shared" si="4"/>
        <v>0</v>
      </c>
      <c r="F12" s="61">
        <f t="shared" si="5"/>
        <v>2.3148148148148147E-5</v>
      </c>
      <c r="G12" s="62">
        <f t="shared" si="6"/>
        <v>1</v>
      </c>
      <c r="H12" s="61">
        <f t="shared" si="7"/>
        <v>9.2592592592592588E-5</v>
      </c>
      <c r="I12" s="60">
        <f t="shared" si="8"/>
        <v>0</v>
      </c>
      <c r="J12" s="61">
        <f t="shared" si="9"/>
        <v>1.1574074074074073E-4</v>
      </c>
      <c r="K12" s="60">
        <f t="shared" si="10"/>
        <v>2</v>
      </c>
      <c r="L12" s="61">
        <f t="shared" si="11"/>
        <v>3.3564814814814812E-4</v>
      </c>
      <c r="M12" s="72">
        <f t="shared" si="12"/>
        <v>3</v>
      </c>
      <c r="N12" s="73">
        <f t="shared" si="13"/>
        <v>5.6712962962962956E-4</v>
      </c>
      <c r="O12" s="24">
        <f t="shared" si="14"/>
        <v>9</v>
      </c>
      <c r="P12" s="18"/>
      <c r="Q12" s="74"/>
      <c r="AD12" s="26">
        <v>11</v>
      </c>
      <c r="AE12" s="26"/>
      <c r="AF12" s="26">
        <f>IF(Kopā!F12=$R$3,Kopā!A12,"")</f>
        <v>9</v>
      </c>
      <c r="AG12" s="26" t="str">
        <f>_xlfn.IFNA(VLOOKUP(AF12,Kopā!$A$4:$G$203,7,),"")</f>
        <v>H</v>
      </c>
      <c r="AH12" s="26">
        <f t="shared" si="1"/>
        <v>9</v>
      </c>
      <c r="AI12" s="26" cm="1">
        <f t="array" ref="AI12">IFERROR(SMALL(IF((COUNTIF($AI$3:AI11, $AH$4:$AH$203)=0)*ISNUMBER($AH$4:$AH$203), $AH$4:$AH$203, "A"), 1),INDEX($AH$4:$AH$203, MATCH(SMALL(IF(ISTEXT($AH$4:$AH$203)*(COUNTIF(AI$3:$AI11,$AH$4:$AH$203)=0), COUNTIF($AH$4:$AH$203, "&lt;"&amp;$AH$4:$AH$203), ""),1),IF(ISTEXT($AH$4:$AH$203), COUNTIF($AH$4:$AH$203, "&lt;"&amp;$AH$4:$AH$203), ""), 0)))</f>
        <v>58</v>
      </c>
      <c r="AJ12" s="26"/>
      <c r="AK12" s="26"/>
      <c r="AL12" s="26">
        <f t="shared" si="15"/>
        <v>6</v>
      </c>
      <c r="AM12" s="26">
        <f t="shared" si="16"/>
        <v>58</v>
      </c>
      <c r="AN12" s="26">
        <v>9</v>
      </c>
      <c r="AO12" s="67">
        <f t="shared" si="17"/>
        <v>9</v>
      </c>
      <c r="AP12" s="26" t="str">
        <f>_xlfn.IFNA(VLOOKUP(AM12,Kopā!$A$4:$Q$203,2,),"")</f>
        <v>Terēze Irbe</v>
      </c>
      <c r="AQ12" s="68" t="str">
        <f>_xlfn.IFNA(VLOOKUP(AM12,Kopā!$A$4:$Q$203,3,),"")</f>
        <v>Novadnieki</v>
      </c>
      <c r="AR12" s="79">
        <f>_xlfn.IFNA(VLOOKUP(AM12,Kopā!$A$4:$Q$203,8,),"")</f>
        <v>0</v>
      </c>
      <c r="AS12" s="80">
        <f>_xlfn.IFNA(VLOOKUP(AM12,Kopā!$A$4:$Q$203,9,),"")</f>
        <v>0</v>
      </c>
      <c r="AT12" s="79">
        <f>_xlfn.IFNA(VLOOKUP(AM12,Kopā!$A$4:$Q$203,10,),"")</f>
        <v>10</v>
      </c>
      <c r="AU12" s="80">
        <f>_xlfn.IFNA(VLOOKUP(AM12,Kopā!$A$4:$Q$203,11,),"")</f>
        <v>9.1435185185185185E-4</v>
      </c>
      <c r="AV12" s="79">
        <f>_xlfn.IFNA(VLOOKUP(AM12,Kopā!$A$4:$Q$203,12,),"")</f>
        <v>0</v>
      </c>
      <c r="AW12" s="80">
        <f>_xlfn.IFNA(VLOOKUP(AM12,Kopā!$A$4:$Q$203,13,),"")</f>
        <v>0</v>
      </c>
      <c r="AX12" s="79">
        <f>_xlfn.IFNA(VLOOKUP(AM12,Kopā!$A$4:$Q$203,14,),"")</f>
        <v>0</v>
      </c>
      <c r="AY12" s="80">
        <f>_xlfn.IFNA(VLOOKUP(AM12,Kopā!$A$4:$Q$203,15,),"")</f>
        <v>5.7870370370370366E-5</v>
      </c>
      <c r="AZ12" s="81">
        <f>_xlfn.IFNA(VLOOKUP(AM12,Kopā!$A$4:$Q$203,16,),"")</f>
        <v>10</v>
      </c>
      <c r="BA12" s="80">
        <f>_xlfn.IFNA(VLOOKUP(AM12,Kopā!$A$4:$Q$203,17,),"")</f>
        <v>9.7222222222222219E-4</v>
      </c>
      <c r="BB12" s="26">
        <f t="shared" si="18"/>
        <v>4</v>
      </c>
      <c r="BC12" s="26">
        <f t="shared" si="19"/>
        <v>8</v>
      </c>
      <c r="BD12" s="69">
        <f t="shared" si="20"/>
        <v>6</v>
      </c>
      <c r="BE12" s="26">
        <f>_xlfn.RANK.EQ(BB12,$BB$4:$BB$93,)+COUNTIF($BB$4:BB12,BB12)-1</f>
        <v>6</v>
      </c>
    </row>
    <row r="13" spans="1:57" x14ac:dyDescent="0.25">
      <c r="A13" s="26">
        <v>10</v>
      </c>
      <c r="B13" s="82" t="str">
        <f t="shared" si="2"/>
        <v/>
      </c>
      <c r="C13" s="102" t="str">
        <f t="shared" si="0"/>
        <v/>
      </c>
      <c r="D13" s="83" t="str">
        <f t="shared" si="21"/>
        <v/>
      </c>
      <c r="E13" s="84" t="str">
        <f t="shared" si="4"/>
        <v/>
      </c>
      <c r="F13" s="85" t="str">
        <f t="shared" si="5"/>
        <v/>
      </c>
      <c r="G13" s="86" t="str">
        <f t="shared" si="6"/>
        <v/>
      </c>
      <c r="H13" s="85" t="str">
        <f t="shared" si="7"/>
        <v/>
      </c>
      <c r="I13" s="84" t="str">
        <f t="shared" si="8"/>
        <v/>
      </c>
      <c r="J13" s="85" t="str">
        <f t="shared" si="9"/>
        <v/>
      </c>
      <c r="K13" s="84" t="str">
        <f t="shared" si="10"/>
        <v/>
      </c>
      <c r="L13" s="85" t="str">
        <f t="shared" si="11"/>
        <v/>
      </c>
      <c r="M13" s="87" t="str">
        <f t="shared" si="12"/>
        <v/>
      </c>
      <c r="N13" s="88" t="str">
        <f t="shared" si="13"/>
        <v/>
      </c>
      <c r="O13" s="89" t="str">
        <f t="shared" si="14"/>
        <v/>
      </c>
      <c r="P13" s="90"/>
      <c r="Q13" s="74"/>
      <c r="AD13" s="26">
        <v>12</v>
      </c>
      <c r="AE13" s="26"/>
      <c r="AF13" s="26">
        <f>IF(Kopā!F13=$R$3,Kopā!A13,"")</f>
        <v>10</v>
      </c>
      <c r="AG13" s="26" t="str">
        <f>_xlfn.IFNA(VLOOKUP(AF13,Kopā!$A$4:$G$203,7,),"")</f>
        <v>D</v>
      </c>
      <c r="AH13" s="26" t="str">
        <f t="shared" si="1"/>
        <v/>
      </c>
      <c r="AI13" s="26" t="e" cm="1">
        <f t="array" ref="AI13">IFERROR(SMALL(IF((COUNTIF($AI$3:AI12, $AH$4:$AH$203)=0)*ISNUMBER($AH$4:$AH$203), $AH$4:$AH$203, "A"), 1),INDEX($AH$4:$AH$203, MATCH(SMALL(IF(ISTEXT($AH$4:$AH$203)*(COUNTIF(AI$3:$AI12,$AH$4:$AH$203)=0), COUNTIF($AH$4:$AH$203, "&lt;"&amp;$AH$4:$AH$203), ""),1),IF(ISTEXT($AH$4:$AH$203), COUNTIF($AH$4:$AH$203, "&lt;"&amp;$AH$4:$AH$203), ""), 0)))</f>
        <v>#NUM!</v>
      </c>
      <c r="AJ13" s="26"/>
      <c r="AK13" s="26"/>
      <c r="AL13" s="26" t="str">
        <f t="shared" si="15"/>
        <v/>
      </c>
      <c r="AM13" s="26" t="str">
        <f t="shared" si="16"/>
        <v/>
      </c>
      <c r="AN13" s="26">
        <v>10</v>
      </c>
      <c r="AO13" s="67" t="str">
        <f t="shared" si="17"/>
        <v/>
      </c>
      <c r="AP13" s="26" t="str">
        <f>_xlfn.IFNA(VLOOKUP(AM13,Kopā!$A$4:$Q$203,2,),"")</f>
        <v/>
      </c>
      <c r="AQ13" s="68" t="str">
        <f>_xlfn.IFNA(VLOOKUP(AM13,Kopā!$A$4:$Q$203,3,),"")</f>
        <v/>
      </c>
      <c r="AR13" s="79" t="str">
        <f>_xlfn.IFNA(VLOOKUP(AM13,Kopā!$A$4:$Q$203,8,),"")</f>
        <v/>
      </c>
      <c r="AS13" s="80" t="str">
        <f>_xlfn.IFNA(VLOOKUP(AM13,Kopā!$A$4:$Q$203,9,),"")</f>
        <v/>
      </c>
      <c r="AT13" s="79" t="str">
        <f>_xlfn.IFNA(VLOOKUP(AM13,Kopā!$A$4:$Q$203,10,),"")</f>
        <v/>
      </c>
      <c r="AU13" s="80" t="str">
        <f>_xlfn.IFNA(VLOOKUP(AM13,Kopā!$A$4:$Q$203,11,),"")</f>
        <v/>
      </c>
      <c r="AV13" s="79" t="str">
        <f>_xlfn.IFNA(VLOOKUP(AM13,Kopā!$A$4:$Q$203,12,),"")</f>
        <v/>
      </c>
      <c r="AW13" s="80" t="str">
        <f>_xlfn.IFNA(VLOOKUP(AM13,Kopā!$A$4:$Q$203,13,),"")</f>
        <v/>
      </c>
      <c r="AX13" s="79" t="str">
        <f>_xlfn.IFNA(VLOOKUP(AM13,Kopā!$A$4:$Q$203,14,),"")</f>
        <v/>
      </c>
      <c r="AY13" s="80" t="str">
        <f>_xlfn.IFNA(VLOOKUP(AM13,Kopā!$A$4:$Q$203,15,),"")</f>
        <v/>
      </c>
      <c r="AZ13" s="81" t="str">
        <f>_xlfn.IFNA(VLOOKUP(AM13,Kopā!$A$4:$Q$203,16,),"")</f>
        <v/>
      </c>
      <c r="BA13" s="80" t="str">
        <f>_xlfn.IFNA(VLOOKUP(AM13,Kopā!$A$4:$Q$203,17,),"")</f>
        <v/>
      </c>
      <c r="BB13" s="26" t="str">
        <f t="shared" si="18"/>
        <v/>
      </c>
      <c r="BC13" s="26" t="str">
        <f t="shared" si="19"/>
        <v/>
      </c>
      <c r="BD13" s="69" t="str">
        <f t="shared" si="20"/>
        <v/>
      </c>
      <c r="BE13" s="26" t="e">
        <f>_xlfn.RANK.EQ(BB13,$BB$4:$BB$93,)+COUNTIF($BB$4:BB13,BB13)-1</f>
        <v>#VALUE!</v>
      </c>
    </row>
    <row r="14" spans="1:57" x14ac:dyDescent="0.25">
      <c r="A14" s="26">
        <v>11</v>
      </c>
      <c r="B14" s="17" t="str">
        <f t="shared" si="2"/>
        <v/>
      </c>
      <c r="C14" s="101" t="str">
        <f t="shared" si="0"/>
        <v/>
      </c>
      <c r="D14" s="28" t="str">
        <f t="shared" si="21"/>
        <v/>
      </c>
      <c r="E14" s="60" t="str">
        <f t="shared" si="4"/>
        <v/>
      </c>
      <c r="F14" s="61" t="str">
        <f t="shared" si="5"/>
        <v/>
      </c>
      <c r="G14" s="62" t="str">
        <f t="shared" si="6"/>
        <v/>
      </c>
      <c r="H14" s="61" t="str">
        <f t="shared" si="7"/>
        <v/>
      </c>
      <c r="I14" s="60" t="str">
        <f t="shared" si="8"/>
        <v/>
      </c>
      <c r="J14" s="61" t="str">
        <f t="shared" si="9"/>
        <v/>
      </c>
      <c r="K14" s="60" t="str">
        <f t="shared" si="10"/>
        <v/>
      </c>
      <c r="L14" s="61" t="str">
        <f t="shared" si="11"/>
        <v/>
      </c>
      <c r="M14" s="72" t="str">
        <f t="shared" si="12"/>
        <v/>
      </c>
      <c r="N14" s="73" t="str">
        <f t="shared" si="13"/>
        <v/>
      </c>
      <c r="O14" s="24" t="str">
        <f t="shared" si="14"/>
        <v/>
      </c>
      <c r="P14" s="18"/>
      <c r="Q14" s="74"/>
      <c r="AD14" s="26">
        <v>13</v>
      </c>
      <c r="AE14" s="26"/>
      <c r="AF14" s="26">
        <f>IF(Kopā!F14=$R$3,Kopā!A14,"")</f>
        <v>11</v>
      </c>
      <c r="AG14" s="26" t="str">
        <f>_xlfn.IFNA(VLOOKUP(AF14,Kopā!$A$4:$G$203,7,),"")</f>
        <v>H</v>
      </c>
      <c r="AH14" s="26">
        <f t="shared" si="1"/>
        <v>11</v>
      </c>
      <c r="AI14" s="26" t="e" cm="1">
        <f t="array" ref="AI14">IFERROR(SMALL(IF((COUNTIF($AI$3:AI13, $AH$4:$AH$203)=0)*ISNUMBER($AH$4:$AH$203), $AH$4:$AH$203, "A"), 1),INDEX($AH$4:$AH$203, MATCH(SMALL(IF(ISTEXT($AH$4:$AH$203)*(COUNTIF(AI$3:$AI13,$AH$4:$AH$203)=0), COUNTIF($AH$4:$AH$203, "&lt;"&amp;$AH$4:$AH$203), ""),1),IF(ISTEXT($AH$4:$AH$203), COUNTIF($AH$4:$AH$203, "&lt;"&amp;$AH$4:$AH$203), ""), 0)))</f>
        <v>#NUM!</v>
      </c>
      <c r="AJ14" s="26"/>
      <c r="AK14" s="26"/>
      <c r="AL14" s="26" t="str">
        <f t="shared" si="15"/>
        <v/>
      </c>
      <c r="AM14" s="26" t="str">
        <f t="shared" si="16"/>
        <v/>
      </c>
      <c r="AN14" s="26">
        <v>11</v>
      </c>
      <c r="AO14" s="67" t="str">
        <f t="shared" si="17"/>
        <v/>
      </c>
      <c r="AP14" s="26" t="str">
        <f>_xlfn.IFNA(VLOOKUP(AM14,Kopā!$A$4:$Q$203,2,),"")</f>
        <v/>
      </c>
      <c r="AQ14" s="68" t="str">
        <f>_xlfn.IFNA(VLOOKUP(AM14,Kopā!$A$4:$Q$203,3,),"")</f>
        <v/>
      </c>
      <c r="AR14" s="79" t="str">
        <f>_xlfn.IFNA(VLOOKUP(AM14,Kopā!$A$4:$Q$203,8,),"")</f>
        <v/>
      </c>
      <c r="AS14" s="80" t="str">
        <f>_xlfn.IFNA(VLOOKUP(AM14,Kopā!$A$4:$Q$203,9,),"")</f>
        <v/>
      </c>
      <c r="AT14" s="79" t="str">
        <f>_xlfn.IFNA(VLOOKUP(AM14,Kopā!$A$4:$Q$203,10,),"")</f>
        <v/>
      </c>
      <c r="AU14" s="80" t="str">
        <f>_xlfn.IFNA(VLOOKUP(AM14,Kopā!$A$4:$Q$203,11,),"")</f>
        <v/>
      </c>
      <c r="AV14" s="79" t="str">
        <f>_xlfn.IFNA(VLOOKUP(AM14,Kopā!$A$4:$Q$203,12,),"")</f>
        <v/>
      </c>
      <c r="AW14" s="80" t="str">
        <f>_xlfn.IFNA(VLOOKUP(AM14,Kopā!$A$4:$Q$203,13,),"")</f>
        <v/>
      </c>
      <c r="AX14" s="79" t="str">
        <f>_xlfn.IFNA(VLOOKUP(AM14,Kopā!$A$4:$Q$203,14,),"")</f>
        <v/>
      </c>
      <c r="AY14" s="80" t="str">
        <f>_xlfn.IFNA(VLOOKUP(AM14,Kopā!$A$4:$Q$203,15,),"")</f>
        <v/>
      </c>
      <c r="AZ14" s="81" t="str">
        <f>_xlfn.IFNA(VLOOKUP(AM14,Kopā!$A$4:$Q$203,16,),"")</f>
        <v/>
      </c>
      <c r="BA14" s="80" t="str">
        <f>_xlfn.IFNA(VLOOKUP(AM14,Kopā!$A$4:$Q$203,17,),"")</f>
        <v/>
      </c>
      <c r="BB14" s="26" t="str">
        <f t="shared" si="18"/>
        <v/>
      </c>
      <c r="BC14" s="26" t="str">
        <f t="shared" si="19"/>
        <v/>
      </c>
      <c r="BD14" s="69" t="str">
        <f t="shared" si="20"/>
        <v/>
      </c>
      <c r="BE14" s="26" t="e">
        <f>_xlfn.RANK.EQ(BB14,$BB$4:$BB$93,)+COUNTIF($BB$4:BB14,BB14)-1</f>
        <v>#VALUE!</v>
      </c>
    </row>
    <row r="15" spans="1:57" x14ac:dyDescent="0.25">
      <c r="A15" s="26">
        <v>12</v>
      </c>
      <c r="B15" s="82" t="str">
        <f t="shared" si="2"/>
        <v/>
      </c>
      <c r="C15" s="102" t="str">
        <f t="shared" si="0"/>
        <v/>
      </c>
      <c r="D15" s="83" t="str">
        <f t="shared" si="21"/>
        <v/>
      </c>
      <c r="E15" s="84" t="str">
        <f t="shared" si="4"/>
        <v/>
      </c>
      <c r="F15" s="85" t="str">
        <f t="shared" si="5"/>
        <v/>
      </c>
      <c r="G15" s="86" t="str">
        <f t="shared" si="6"/>
        <v/>
      </c>
      <c r="H15" s="85" t="str">
        <f t="shared" si="7"/>
        <v/>
      </c>
      <c r="I15" s="84" t="str">
        <f t="shared" si="8"/>
        <v/>
      </c>
      <c r="J15" s="85" t="str">
        <f t="shared" si="9"/>
        <v/>
      </c>
      <c r="K15" s="84" t="str">
        <f t="shared" si="10"/>
        <v/>
      </c>
      <c r="L15" s="85" t="str">
        <f t="shared" si="11"/>
        <v/>
      </c>
      <c r="M15" s="87" t="str">
        <f t="shared" si="12"/>
        <v/>
      </c>
      <c r="N15" s="88" t="str">
        <f t="shared" si="13"/>
        <v/>
      </c>
      <c r="O15" s="89" t="str">
        <f t="shared" si="14"/>
        <v/>
      </c>
      <c r="P15" s="90"/>
      <c r="Q15" s="74"/>
      <c r="AD15" s="26">
        <v>14</v>
      </c>
      <c r="AE15" s="26"/>
      <c r="AF15" s="26">
        <f>IF(Kopā!F15=$R$3,Kopā!A15,"")</f>
        <v>12</v>
      </c>
      <c r="AG15" s="26" t="str">
        <f>_xlfn.IFNA(VLOOKUP(AF15,Kopā!$A$4:$G$203,7,),"")</f>
        <v>D</v>
      </c>
      <c r="AH15" s="26" t="str">
        <f t="shared" si="1"/>
        <v/>
      </c>
      <c r="AI15" s="26" t="e" cm="1">
        <f t="array" ref="AI15">IFERROR(SMALL(IF((COUNTIF($AI$3:AI14, $AH$4:$AH$203)=0)*ISNUMBER($AH$4:$AH$203), $AH$4:$AH$203, "A"), 1),INDEX($AH$4:$AH$203, MATCH(SMALL(IF(ISTEXT($AH$4:$AH$203)*(COUNTIF(AI$3:$AI14,$AH$4:$AH$203)=0), COUNTIF($AH$4:$AH$203, "&lt;"&amp;$AH$4:$AH$203), ""),1),IF(ISTEXT($AH$4:$AH$203), COUNTIF($AH$4:$AH$203, "&lt;"&amp;$AH$4:$AH$203), ""), 0)))</f>
        <v>#NUM!</v>
      </c>
      <c r="AJ15" s="26"/>
      <c r="AK15" s="26"/>
      <c r="AL15" s="26" t="str">
        <f t="shared" si="15"/>
        <v/>
      </c>
      <c r="AM15" s="26" t="str">
        <f t="shared" si="16"/>
        <v/>
      </c>
      <c r="AN15" s="26">
        <v>12</v>
      </c>
      <c r="AO15" s="67" t="str">
        <f t="shared" si="17"/>
        <v/>
      </c>
      <c r="AP15" s="26" t="str">
        <f>_xlfn.IFNA(VLOOKUP(AM15,Kopā!$A$4:$Q$203,2,),"")</f>
        <v/>
      </c>
      <c r="AQ15" s="68" t="str">
        <f>_xlfn.IFNA(VLOOKUP(AM15,Kopā!$A$4:$Q$203,3,),"")</f>
        <v/>
      </c>
      <c r="AR15" s="79" t="str">
        <f>_xlfn.IFNA(VLOOKUP(AM15,Kopā!$A$4:$Q$203,8,),"")</f>
        <v/>
      </c>
      <c r="AS15" s="80" t="str">
        <f>_xlfn.IFNA(VLOOKUP(AM15,Kopā!$A$4:$Q$203,9,),"")</f>
        <v/>
      </c>
      <c r="AT15" s="79" t="str">
        <f>_xlfn.IFNA(VLOOKUP(AM15,Kopā!$A$4:$Q$203,10,),"")</f>
        <v/>
      </c>
      <c r="AU15" s="80" t="str">
        <f>_xlfn.IFNA(VLOOKUP(AM15,Kopā!$A$4:$Q$203,11,),"")</f>
        <v/>
      </c>
      <c r="AV15" s="79" t="str">
        <f>_xlfn.IFNA(VLOOKUP(AM15,Kopā!$A$4:$Q$203,12,),"")</f>
        <v/>
      </c>
      <c r="AW15" s="80" t="str">
        <f>_xlfn.IFNA(VLOOKUP(AM15,Kopā!$A$4:$Q$203,13,),"")</f>
        <v/>
      </c>
      <c r="AX15" s="79" t="str">
        <f>_xlfn.IFNA(VLOOKUP(AM15,Kopā!$A$4:$Q$203,14,),"")</f>
        <v/>
      </c>
      <c r="AY15" s="80" t="str">
        <f>_xlfn.IFNA(VLOOKUP(AM15,Kopā!$A$4:$Q$203,15,),"")</f>
        <v/>
      </c>
      <c r="AZ15" s="81" t="str">
        <f>_xlfn.IFNA(VLOOKUP(AM15,Kopā!$A$4:$Q$203,16,),"")</f>
        <v/>
      </c>
      <c r="BA15" s="80" t="str">
        <f>_xlfn.IFNA(VLOOKUP(AM15,Kopā!$A$4:$Q$203,17,),"")</f>
        <v/>
      </c>
      <c r="BB15" s="26" t="str">
        <f t="shared" si="18"/>
        <v/>
      </c>
      <c r="BC15" s="26" t="str">
        <f t="shared" si="19"/>
        <v/>
      </c>
      <c r="BD15" s="69" t="str">
        <f t="shared" si="20"/>
        <v/>
      </c>
      <c r="BE15" s="26" t="e">
        <f>_xlfn.RANK.EQ(BB15,$BB$4:$BB$93,)+COUNTIF($BB$4:BB15,BB15)-1</f>
        <v>#VALUE!</v>
      </c>
    </row>
    <row r="16" spans="1:57" x14ac:dyDescent="0.25">
      <c r="A16" s="26">
        <v>13</v>
      </c>
      <c r="B16" s="17" t="str">
        <f t="shared" si="2"/>
        <v/>
      </c>
      <c r="C16" s="101" t="str">
        <f t="shared" si="0"/>
        <v/>
      </c>
      <c r="D16" s="28" t="str">
        <f t="shared" si="21"/>
        <v/>
      </c>
      <c r="E16" s="60" t="str">
        <f t="shared" si="4"/>
        <v/>
      </c>
      <c r="F16" s="61" t="str">
        <f t="shared" si="5"/>
        <v/>
      </c>
      <c r="G16" s="62" t="str">
        <f t="shared" si="6"/>
        <v/>
      </c>
      <c r="H16" s="61" t="str">
        <f t="shared" si="7"/>
        <v/>
      </c>
      <c r="I16" s="60" t="str">
        <f t="shared" si="8"/>
        <v/>
      </c>
      <c r="J16" s="61" t="str">
        <f t="shared" si="9"/>
        <v/>
      </c>
      <c r="K16" s="60" t="str">
        <f t="shared" si="10"/>
        <v/>
      </c>
      <c r="L16" s="61" t="str">
        <f t="shared" si="11"/>
        <v/>
      </c>
      <c r="M16" s="72" t="str">
        <f t="shared" si="12"/>
        <v/>
      </c>
      <c r="N16" s="73" t="str">
        <f t="shared" si="13"/>
        <v/>
      </c>
      <c r="O16" s="24" t="str">
        <f t="shared" si="14"/>
        <v/>
      </c>
      <c r="P16" s="18"/>
      <c r="Q16" s="74"/>
      <c r="AD16" s="26">
        <v>15</v>
      </c>
      <c r="AE16" s="26"/>
      <c r="AF16" s="26">
        <f>IF(Kopā!F16=$R$3,Kopā!A16,"")</f>
        <v>13</v>
      </c>
      <c r="AG16" s="26" t="str">
        <f>_xlfn.IFNA(VLOOKUP(AF16,Kopā!$A$4:$G$203,7,),"")</f>
        <v>D</v>
      </c>
      <c r="AH16" s="26" t="str">
        <f t="shared" si="1"/>
        <v/>
      </c>
      <c r="AI16" s="26" t="e" cm="1">
        <f t="array" ref="AI16">IFERROR(SMALL(IF((COUNTIF($AI$3:AI15, $AH$4:$AH$203)=0)*ISNUMBER($AH$4:$AH$203), $AH$4:$AH$203, "A"), 1),INDEX($AH$4:$AH$203, MATCH(SMALL(IF(ISTEXT($AH$4:$AH$203)*(COUNTIF(AI$3:$AI15,$AH$4:$AH$203)=0), COUNTIF($AH$4:$AH$203, "&lt;"&amp;$AH$4:$AH$203), ""),1),IF(ISTEXT($AH$4:$AH$203), COUNTIF($AH$4:$AH$203, "&lt;"&amp;$AH$4:$AH$203), ""), 0)))</f>
        <v>#NUM!</v>
      </c>
      <c r="AJ16" s="26"/>
      <c r="AK16" s="26"/>
      <c r="AL16" s="26" t="str">
        <f t="shared" si="15"/>
        <v/>
      </c>
      <c r="AM16" s="26" t="str">
        <f t="shared" si="16"/>
        <v/>
      </c>
      <c r="AN16" s="26">
        <v>13</v>
      </c>
      <c r="AO16" s="67" t="str">
        <f t="shared" si="17"/>
        <v/>
      </c>
      <c r="AP16" s="26" t="str">
        <f>_xlfn.IFNA(VLOOKUP(AM16,Kopā!$A$4:$Q$203,2,),"")</f>
        <v/>
      </c>
      <c r="AQ16" s="68" t="str">
        <f>_xlfn.IFNA(VLOOKUP(AM16,Kopā!$A$4:$Q$203,3,),"")</f>
        <v/>
      </c>
      <c r="AR16" s="79" t="str">
        <f>_xlfn.IFNA(VLOOKUP(AM16,Kopā!$A$4:$Q$203,8,),"")</f>
        <v/>
      </c>
      <c r="AS16" s="80" t="str">
        <f>_xlfn.IFNA(VLOOKUP(AM16,Kopā!$A$4:$Q$203,9,),"")</f>
        <v/>
      </c>
      <c r="AT16" s="79" t="str">
        <f>_xlfn.IFNA(VLOOKUP(AM16,Kopā!$A$4:$Q$203,10,),"")</f>
        <v/>
      </c>
      <c r="AU16" s="80" t="str">
        <f>_xlfn.IFNA(VLOOKUP(AM16,Kopā!$A$4:$Q$203,11,),"")</f>
        <v/>
      </c>
      <c r="AV16" s="79" t="str">
        <f>_xlfn.IFNA(VLOOKUP(AM16,Kopā!$A$4:$Q$203,12,),"")</f>
        <v/>
      </c>
      <c r="AW16" s="80" t="str">
        <f>_xlfn.IFNA(VLOOKUP(AM16,Kopā!$A$4:$Q$203,13,),"")</f>
        <v/>
      </c>
      <c r="AX16" s="79" t="str">
        <f>_xlfn.IFNA(VLOOKUP(AM16,Kopā!$A$4:$Q$203,14,),"")</f>
        <v/>
      </c>
      <c r="AY16" s="80" t="str">
        <f>_xlfn.IFNA(VLOOKUP(AM16,Kopā!$A$4:$Q$203,15,),"")</f>
        <v/>
      </c>
      <c r="AZ16" s="81" t="str">
        <f>_xlfn.IFNA(VLOOKUP(AM16,Kopā!$A$4:$Q$203,16,),"")</f>
        <v/>
      </c>
      <c r="BA16" s="80" t="str">
        <f>_xlfn.IFNA(VLOOKUP(AM16,Kopā!$A$4:$Q$203,17,),"")</f>
        <v/>
      </c>
      <c r="BB16" s="26" t="str">
        <f t="shared" si="18"/>
        <v/>
      </c>
      <c r="BC16" s="26" t="str">
        <f t="shared" si="19"/>
        <v/>
      </c>
      <c r="BD16" s="69" t="str">
        <f t="shared" si="20"/>
        <v/>
      </c>
      <c r="BE16" s="26" t="e">
        <f>_xlfn.RANK.EQ(BB16,$BB$4:$BB$93,)+COUNTIF($BB$4:BB16,BB16)-1</f>
        <v>#VALUE!</v>
      </c>
    </row>
    <row r="17" spans="1:57" x14ac:dyDescent="0.25">
      <c r="A17" s="26">
        <v>14</v>
      </c>
      <c r="B17" s="82" t="str">
        <f t="shared" si="2"/>
        <v/>
      </c>
      <c r="C17" s="102" t="str">
        <f t="shared" si="0"/>
        <v/>
      </c>
      <c r="D17" s="83" t="str">
        <f t="shared" si="21"/>
        <v/>
      </c>
      <c r="E17" s="84" t="str">
        <f t="shared" si="4"/>
        <v/>
      </c>
      <c r="F17" s="85" t="str">
        <f t="shared" si="5"/>
        <v/>
      </c>
      <c r="G17" s="86" t="str">
        <f t="shared" si="6"/>
        <v/>
      </c>
      <c r="H17" s="85" t="str">
        <f t="shared" si="7"/>
        <v/>
      </c>
      <c r="I17" s="84" t="str">
        <f t="shared" si="8"/>
        <v/>
      </c>
      <c r="J17" s="85" t="str">
        <f t="shared" si="9"/>
        <v/>
      </c>
      <c r="K17" s="84" t="str">
        <f t="shared" si="10"/>
        <v/>
      </c>
      <c r="L17" s="85" t="str">
        <f t="shared" si="11"/>
        <v/>
      </c>
      <c r="M17" s="87" t="str">
        <f t="shared" si="12"/>
        <v/>
      </c>
      <c r="N17" s="88" t="str">
        <f t="shared" si="13"/>
        <v/>
      </c>
      <c r="O17" s="89" t="str">
        <f t="shared" si="14"/>
        <v/>
      </c>
      <c r="P17" s="90"/>
      <c r="Q17" s="74"/>
      <c r="AD17" s="26">
        <v>16</v>
      </c>
      <c r="AE17" s="26"/>
      <c r="AF17" s="26">
        <f>IF(Kopā!F17=$R$3,Kopā!A17,"")</f>
        <v>14</v>
      </c>
      <c r="AG17" s="26" t="str">
        <f>_xlfn.IFNA(VLOOKUP(AF17,Kopā!$A$4:$G$203,7,),"")</f>
        <v>D</v>
      </c>
      <c r="AH17" s="26" t="str">
        <f t="shared" si="1"/>
        <v/>
      </c>
      <c r="AI17" s="26" t="e" cm="1">
        <f t="array" ref="AI17">IFERROR(SMALL(IF((COUNTIF($AI$3:AI16, $AH$4:$AH$203)=0)*ISNUMBER($AH$4:$AH$203), $AH$4:$AH$203, "A"), 1),INDEX($AH$4:$AH$203, MATCH(SMALL(IF(ISTEXT($AH$4:$AH$203)*(COUNTIF(AI$3:$AI16,$AH$4:$AH$203)=0), COUNTIF($AH$4:$AH$203, "&lt;"&amp;$AH$4:$AH$203), ""),1),IF(ISTEXT($AH$4:$AH$203), COUNTIF($AH$4:$AH$203, "&lt;"&amp;$AH$4:$AH$203), ""), 0)))</f>
        <v>#NUM!</v>
      </c>
      <c r="AJ17" s="26"/>
      <c r="AK17" s="26"/>
      <c r="AL17" s="26" t="str">
        <f t="shared" si="15"/>
        <v/>
      </c>
      <c r="AM17" s="26" t="str">
        <f t="shared" si="16"/>
        <v/>
      </c>
      <c r="AN17" s="26">
        <v>14</v>
      </c>
      <c r="AO17" s="67" t="str">
        <f t="shared" si="17"/>
        <v/>
      </c>
      <c r="AP17" s="26" t="str">
        <f>_xlfn.IFNA(VLOOKUP(AM17,Kopā!$A$4:$Q$203,2,),"")</f>
        <v/>
      </c>
      <c r="AQ17" s="68" t="str">
        <f>_xlfn.IFNA(VLOOKUP(AM17,Kopā!$A$4:$Q$203,3,),"")</f>
        <v/>
      </c>
      <c r="AR17" s="79" t="str">
        <f>_xlfn.IFNA(VLOOKUP(AM17,Kopā!$A$4:$Q$203,8,),"")</f>
        <v/>
      </c>
      <c r="AS17" s="80" t="str">
        <f>_xlfn.IFNA(VLOOKUP(AM17,Kopā!$A$4:$Q$203,9,),"")</f>
        <v/>
      </c>
      <c r="AT17" s="79" t="str">
        <f>_xlfn.IFNA(VLOOKUP(AM17,Kopā!$A$4:$Q$203,10,),"")</f>
        <v/>
      </c>
      <c r="AU17" s="80" t="str">
        <f>_xlfn.IFNA(VLOOKUP(AM17,Kopā!$A$4:$Q$203,11,),"")</f>
        <v/>
      </c>
      <c r="AV17" s="79" t="str">
        <f>_xlfn.IFNA(VLOOKUP(AM17,Kopā!$A$4:$Q$203,12,),"")</f>
        <v/>
      </c>
      <c r="AW17" s="80" t="str">
        <f>_xlfn.IFNA(VLOOKUP(AM17,Kopā!$A$4:$Q$203,13,),"")</f>
        <v/>
      </c>
      <c r="AX17" s="79" t="str">
        <f>_xlfn.IFNA(VLOOKUP(AM17,Kopā!$A$4:$Q$203,14,),"")</f>
        <v/>
      </c>
      <c r="AY17" s="80" t="str">
        <f>_xlfn.IFNA(VLOOKUP(AM17,Kopā!$A$4:$Q$203,15,),"")</f>
        <v/>
      </c>
      <c r="AZ17" s="81" t="str">
        <f>_xlfn.IFNA(VLOOKUP(AM17,Kopā!$A$4:$Q$203,16,),"")</f>
        <v/>
      </c>
      <c r="BA17" s="80" t="str">
        <f>_xlfn.IFNA(VLOOKUP(AM17,Kopā!$A$4:$Q$203,17,),"")</f>
        <v/>
      </c>
      <c r="BB17" s="26" t="str">
        <f t="shared" si="18"/>
        <v/>
      </c>
      <c r="BC17" s="26" t="str">
        <f t="shared" si="19"/>
        <v/>
      </c>
      <c r="BD17" s="69" t="str">
        <f t="shared" si="20"/>
        <v/>
      </c>
      <c r="BE17" s="26" t="e">
        <f>_xlfn.RANK.EQ(BB17,$BB$4:$BB$93,)+COUNTIF($BB$4:BB17,BB17)-1</f>
        <v>#VALUE!</v>
      </c>
    </row>
    <row r="18" spans="1:57" x14ac:dyDescent="0.25">
      <c r="A18" s="26">
        <v>15</v>
      </c>
      <c r="B18" s="17" t="str">
        <f t="shared" si="2"/>
        <v/>
      </c>
      <c r="C18" s="101" t="str">
        <f t="shared" si="0"/>
        <v/>
      </c>
      <c r="D18" s="28" t="str">
        <f t="shared" si="21"/>
        <v/>
      </c>
      <c r="E18" s="60" t="str">
        <f t="shared" si="4"/>
        <v/>
      </c>
      <c r="F18" s="61" t="str">
        <f t="shared" si="5"/>
        <v/>
      </c>
      <c r="G18" s="62" t="str">
        <f t="shared" si="6"/>
        <v/>
      </c>
      <c r="H18" s="61" t="str">
        <f t="shared" si="7"/>
        <v/>
      </c>
      <c r="I18" s="60" t="str">
        <f t="shared" si="8"/>
        <v/>
      </c>
      <c r="J18" s="61" t="str">
        <f t="shared" si="9"/>
        <v/>
      </c>
      <c r="K18" s="60" t="str">
        <f t="shared" si="10"/>
        <v/>
      </c>
      <c r="L18" s="61" t="str">
        <f t="shared" si="11"/>
        <v/>
      </c>
      <c r="M18" s="72" t="str">
        <f t="shared" si="12"/>
        <v/>
      </c>
      <c r="N18" s="73" t="str">
        <f t="shared" si="13"/>
        <v/>
      </c>
      <c r="O18" s="24" t="str">
        <f t="shared" si="14"/>
        <v/>
      </c>
      <c r="P18" s="18"/>
      <c r="Q18" s="74"/>
      <c r="AD18" s="26">
        <v>17</v>
      </c>
      <c r="AE18" s="26"/>
      <c r="AF18" s="26">
        <f>IF(Kopā!F18=$R$3,Kopā!A18,"")</f>
        <v>15</v>
      </c>
      <c r="AG18" s="26" t="str">
        <f>_xlfn.IFNA(VLOOKUP(AF18,Kopā!$A$4:$G$203,7,),"")</f>
        <v>Hm</v>
      </c>
      <c r="AH18" s="26" t="str">
        <f t="shared" si="1"/>
        <v/>
      </c>
      <c r="AI18" s="26" t="e" cm="1">
        <f t="array" ref="AI18">IFERROR(SMALL(IF((COUNTIF($AI$3:AI17, $AH$4:$AH$203)=0)*ISNUMBER($AH$4:$AH$203), $AH$4:$AH$203, "A"), 1),INDEX($AH$4:$AH$203, MATCH(SMALL(IF(ISTEXT($AH$4:$AH$203)*(COUNTIF(AI$3:$AI17,$AH$4:$AH$203)=0), COUNTIF($AH$4:$AH$203, "&lt;"&amp;$AH$4:$AH$203), ""),1),IF(ISTEXT($AH$4:$AH$203), COUNTIF($AH$4:$AH$203, "&lt;"&amp;$AH$4:$AH$203), ""), 0)))</f>
        <v>#NUM!</v>
      </c>
      <c r="AJ18" s="26"/>
      <c r="AK18" s="26"/>
      <c r="AL18" s="26" t="str">
        <f t="shared" si="15"/>
        <v/>
      </c>
      <c r="AM18" s="26" t="str">
        <f t="shared" si="16"/>
        <v/>
      </c>
      <c r="AN18" s="26">
        <v>15</v>
      </c>
      <c r="AO18" s="67" t="str">
        <f t="shared" si="17"/>
        <v/>
      </c>
      <c r="AP18" s="26" t="str">
        <f>_xlfn.IFNA(VLOOKUP(AM18,Kopā!$A$4:$Q$203,2,),"")</f>
        <v/>
      </c>
      <c r="AQ18" s="68" t="str">
        <f>_xlfn.IFNA(VLOOKUP(AM18,Kopā!$A$4:$Q$203,3,),"")</f>
        <v/>
      </c>
      <c r="AR18" s="79" t="str">
        <f>_xlfn.IFNA(VLOOKUP(AM18,Kopā!$A$4:$Q$203,8,),"")</f>
        <v/>
      </c>
      <c r="AS18" s="80" t="str">
        <f>_xlfn.IFNA(VLOOKUP(AM18,Kopā!$A$4:$Q$203,9,),"")</f>
        <v/>
      </c>
      <c r="AT18" s="79" t="str">
        <f>_xlfn.IFNA(VLOOKUP(AM18,Kopā!$A$4:$Q$203,10,),"")</f>
        <v/>
      </c>
      <c r="AU18" s="80" t="str">
        <f>_xlfn.IFNA(VLOOKUP(AM18,Kopā!$A$4:$Q$203,11,),"")</f>
        <v/>
      </c>
      <c r="AV18" s="79" t="str">
        <f>_xlfn.IFNA(VLOOKUP(AM18,Kopā!$A$4:$Q$203,12,),"")</f>
        <v/>
      </c>
      <c r="AW18" s="80" t="str">
        <f>_xlfn.IFNA(VLOOKUP(AM18,Kopā!$A$4:$Q$203,13,),"")</f>
        <v/>
      </c>
      <c r="AX18" s="79" t="str">
        <f>_xlfn.IFNA(VLOOKUP(AM18,Kopā!$A$4:$Q$203,14,),"")</f>
        <v/>
      </c>
      <c r="AY18" s="80" t="str">
        <f>_xlfn.IFNA(VLOOKUP(AM18,Kopā!$A$4:$Q$203,15,),"")</f>
        <v/>
      </c>
      <c r="AZ18" s="81" t="str">
        <f>_xlfn.IFNA(VLOOKUP(AM18,Kopā!$A$4:$Q$203,16,),"")</f>
        <v/>
      </c>
      <c r="BA18" s="80" t="str">
        <f>_xlfn.IFNA(VLOOKUP(AM18,Kopā!$A$4:$Q$203,17,),"")</f>
        <v/>
      </c>
      <c r="BB18" s="26" t="str">
        <f t="shared" si="18"/>
        <v/>
      </c>
      <c r="BC18" s="26" t="str">
        <f t="shared" si="19"/>
        <v/>
      </c>
      <c r="BD18" s="69" t="str">
        <f t="shared" si="20"/>
        <v/>
      </c>
      <c r="BE18" s="26" t="e">
        <f>_xlfn.RANK.EQ(BB18,$BB$4:$BB$93,)+COUNTIF($BB$4:BB18,BB18)-1</f>
        <v>#VALUE!</v>
      </c>
    </row>
    <row r="19" spans="1:57" x14ac:dyDescent="0.25">
      <c r="A19" s="26">
        <v>16</v>
      </c>
      <c r="B19" s="82" t="str">
        <f t="shared" si="2"/>
        <v/>
      </c>
      <c r="C19" s="102" t="str">
        <f t="shared" si="0"/>
        <v/>
      </c>
      <c r="D19" s="83" t="str">
        <f t="shared" si="21"/>
        <v/>
      </c>
      <c r="E19" s="84" t="str">
        <f t="shared" si="4"/>
        <v/>
      </c>
      <c r="F19" s="85" t="str">
        <f t="shared" si="5"/>
        <v/>
      </c>
      <c r="G19" s="86" t="str">
        <f t="shared" si="6"/>
        <v/>
      </c>
      <c r="H19" s="85" t="str">
        <f t="shared" si="7"/>
        <v/>
      </c>
      <c r="I19" s="84" t="str">
        <f t="shared" si="8"/>
        <v/>
      </c>
      <c r="J19" s="85" t="str">
        <f t="shared" si="9"/>
        <v/>
      </c>
      <c r="K19" s="84" t="str">
        <f t="shared" si="10"/>
        <v/>
      </c>
      <c r="L19" s="85" t="str">
        <f t="shared" si="11"/>
        <v/>
      </c>
      <c r="M19" s="87" t="str">
        <f t="shared" si="12"/>
        <v/>
      </c>
      <c r="N19" s="88" t="str">
        <f t="shared" si="13"/>
        <v/>
      </c>
      <c r="O19" s="89" t="str">
        <f t="shared" si="14"/>
        <v/>
      </c>
      <c r="P19" s="90"/>
      <c r="Q19" s="74"/>
      <c r="AD19" s="26">
        <v>18</v>
      </c>
      <c r="AE19" s="26"/>
      <c r="AF19" s="26">
        <f>IF(Kopā!F19=$R$3,Kopā!A19,"")</f>
        <v>16</v>
      </c>
      <c r="AG19" s="26" t="str">
        <f>_xlfn.IFNA(VLOOKUP(AF19,Kopā!$A$4:$G$203,7,),"")</f>
        <v>E</v>
      </c>
      <c r="AH19" s="26" t="str">
        <f t="shared" si="1"/>
        <v/>
      </c>
      <c r="AI19" s="26" t="e" cm="1">
        <f t="array" ref="AI19">IFERROR(SMALL(IF((COUNTIF($AI$3:AI18, $AH$4:$AH$203)=0)*ISNUMBER($AH$4:$AH$203), $AH$4:$AH$203, "A"), 1),INDEX($AH$4:$AH$203, MATCH(SMALL(IF(ISTEXT($AH$4:$AH$203)*(COUNTIF(AI$3:$AI18,$AH$4:$AH$203)=0), COUNTIF($AH$4:$AH$203, "&lt;"&amp;$AH$4:$AH$203), ""),1),IF(ISTEXT($AH$4:$AH$203), COUNTIF($AH$4:$AH$203, "&lt;"&amp;$AH$4:$AH$203), ""), 0)))</f>
        <v>#NUM!</v>
      </c>
      <c r="AJ19" s="26"/>
      <c r="AK19" s="26"/>
      <c r="AL19" s="26" t="str">
        <f t="shared" si="15"/>
        <v/>
      </c>
      <c r="AM19" s="26" t="str">
        <f t="shared" si="16"/>
        <v/>
      </c>
      <c r="AN19" s="26">
        <v>16</v>
      </c>
      <c r="AO19" s="67" t="str">
        <f t="shared" si="17"/>
        <v/>
      </c>
      <c r="AP19" s="26" t="str">
        <f>_xlfn.IFNA(VLOOKUP(AM19,Kopā!$A$4:$Q$203,2,),"")</f>
        <v/>
      </c>
      <c r="AQ19" s="68" t="str">
        <f>_xlfn.IFNA(VLOOKUP(AM19,Kopā!$A$4:$Q$203,3,),"")</f>
        <v/>
      </c>
      <c r="AR19" s="79" t="str">
        <f>_xlfn.IFNA(VLOOKUP(AM19,Kopā!$A$4:$Q$203,8,),"")</f>
        <v/>
      </c>
      <c r="AS19" s="80" t="str">
        <f>_xlfn.IFNA(VLOOKUP(AM19,Kopā!$A$4:$Q$203,9,),"")</f>
        <v/>
      </c>
      <c r="AT19" s="79" t="str">
        <f>_xlfn.IFNA(VLOOKUP(AM19,Kopā!$A$4:$Q$203,10,),"")</f>
        <v/>
      </c>
      <c r="AU19" s="80" t="str">
        <f>_xlfn.IFNA(VLOOKUP(AM19,Kopā!$A$4:$Q$203,11,),"")</f>
        <v/>
      </c>
      <c r="AV19" s="79" t="str">
        <f>_xlfn.IFNA(VLOOKUP(AM19,Kopā!$A$4:$Q$203,12,),"")</f>
        <v/>
      </c>
      <c r="AW19" s="80" t="str">
        <f>_xlfn.IFNA(VLOOKUP(AM19,Kopā!$A$4:$Q$203,13,),"")</f>
        <v/>
      </c>
      <c r="AX19" s="79" t="str">
        <f>_xlfn.IFNA(VLOOKUP(AM19,Kopā!$A$4:$Q$203,14,),"")</f>
        <v/>
      </c>
      <c r="AY19" s="80" t="str">
        <f>_xlfn.IFNA(VLOOKUP(AM19,Kopā!$A$4:$Q$203,15,),"")</f>
        <v/>
      </c>
      <c r="AZ19" s="81" t="str">
        <f>_xlfn.IFNA(VLOOKUP(AM19,Kopā!$A$4:$Q$203,16,),"")</f>
        <v/>
      </c>
      <c r="BA19" s="80" t="str">
        <f>_xlfn.IFNA(VLOOKUP(AM19,Kopā!$A$4:$Q$203,17,),"")</f>
        <v/>
      </c>
      <c r="BB19" s="26" t="str">
        <f t="shared" si="18"/>
        <v/>
      </c>
      <c r="BC19" s="26" t="str">
        <f t="shared" si="19"/>
        <v/>
      </c>
      <c r="BD19" s="69" t="str">
        <f t="shared" si="20"/>
        <v/>
      </c>
      <c r="BE19" s="26" t="e">
        <f>_xlfn.RANK.EQ(BB19,$BB$4:$BB$93,)+COUNTIF($BB$4:BB19,BB19)-1</f>
        <v>#VALUE!</v>
      </c>
    </row>
    <row r="20" spans="1:57" x14ac:dyDescent="0.25">
      <c r="A20" s="26">
        <v>17</v>
      </c>
      <c r="B20" s="17" t="str">
        <f t="shared" si="2"/>
        <v/>
      </c>
      <c r="C20" s="101" t="str">
        <f t="shared" si="0"/>
        <v/>
      </c>
      <c r="D20" s="28" t="str">
        <f t="shared" si="21"/>
        <v/>
      </c>
      <c r="E20" s="60" t="str">
        <f t="shared" si="4"/>
        <v/>
      </c>
      <c r="F20" s="61" t="str">
        <f t="shared" si="5"/>
        <v/>
      </c>
      <c r="G20" s="62" t="str">
        <f t="shared" si="6"/>
        <v/>
      </c>
      <c r="H20" s="61" t="str">
        <f t="shared" si="7"/>
        <v/>
      </c>
      <c r="I20" s="60" t="str">
        <f t="shared" si="8"/>
        <v/>
      </c>
      <c r="J20" s="61" t="str">
        <f t="shared" si="9"/>
        <v/>
      </c>
      <c r="K20" s="60" t="str">
        <f t="shared" si="10"/>
        <v/>
      </c>
      <c r="L20" s="61" t="str">
        <f t="shared" si="11"/>
        <v/>
      </c>
      <c r="M20" s="72" t="str">
        <f t="shared" si="12"/>
        <v/>
      </c>
      <c r="N20" s="73" t="str">
        <f t="shared" si="13"/>
        <v/>
      </c>
      <c r="O20" s="24" t="str">
        <f t="shared" si="14"/>
        <v/>
      </c>
      <c r="P20" s="18"/>
      <c r="Q20" s="74"/>
      <c r="AD20" s="26">
        <v>19</v>
      </c>
      <c r="AE20" s="26"/>
      <c r="AF20" s="26">
        <f>IF(Kopā!F20=$R$3,Kopā!A20,"")</f>
        <v>17</v>
      </c>
      <c r="AG20" s="26" t="str">
        <f>_xlfn.IFNA(VLOOKUP(AF20,Kopā!$A$4:$G$203,7,),"")</f>
        <v>D</v>
      </c>
      <c r="AH20" s="26" t="str">
        <f t="shared" si="1"/>
        <v/>
      </c>
      <c r="AI20" s="26" t="e" cm="1">
        <f t="array" ref="AI20">IFERROR(SMALL(IF((COUNTIF($AI$3:AI19, $AH$4:$AH$203)=0)*ISNUMBER($AH$4:$AH$203), $AH$4:$AH$203, "A"), 1),INDEX($AH$4:$AH$203, MATCH(SMALL(IF(ISTEXT($AH$4:$AH$203)*(COUNTIF(AI$3:$AI19,$AH$4:$AH$203)=0), COUNTIF($AH$4:$AH$203, "&lt;"&amp;$AH$4:$AH$203), ""),1),IF(ISTEXT($AH$4:$AH$203), COUNTIF($AH$4:$AH$203, "&lt;"&amp;$AH$4:$AH$203), ""), 0)))</f>
        <v>#NUM!</v>
      </c>
      <c r="AJ20" s="26"/>
      <c r="AK20" s="26"/>
      <c r="AL20" s="26" t="str">
        <f t="shared" si="15"/>
        <v/>
      </c>
      <c r="AM20" s="26" t="str">
        <f t="shared" si="16"/>
        <v/>
      </c>
      <c r="AN20" s="26">
        <v>17</v>
      </c>
      <c r="AO20" s="67" t="str">
        <f t="shared" si="17"/>
        <v/>
      </c>
      <c r="AP20" s="26" t="str">
        <f>_xlfn.IFNA(VLOOKUP(AM20,Kopā!$A$4:$Q$203,2,),"")</f>
        <v/>
      </c>
      <c r="AQ20" s="68" t="str">
        <f>_xlfn.IFNA(VLOOKUP(AM20,Kopā!$A$4:$Q$203,3,),"")</f>
        <v/>
      </c>
      <c r="AR20" s="79" t="str">
        <f>_xlfn.IFNA(VLOOKUP(AM20,Kopā!$A$4:$Q$203,8,),"")</f>
        <v/>
      </c>
      <c r="AS20" s="80" t="str">
        <f>_xlfn.IFNA(VLOOKUP(AM20,Kopā!$A$4:$Q$203,9,),"")</f>
        <v/>
      </c>
      <c r="AT20" s="79" t="str">
        <f>_xlfn.IFNA(VLOOKUP(AM20,Kopā!$A$4:$Q$203,10,),"")</f>
        <v/>
      </c>
      <c r="AU20" s="80" t="str">
        <f>_xlfn.IFNA(VLOOKUP(AM20,Kopā!$A$4:$Q$203,11,),"")</f>
        <v/>
      </c>
      <c r="AV20" s="79" t="str">
        <f>_xlfn.IFNA(VLOOKUP(AM20,Kopā!$A$4:$Q$203,12,),"")</f>
        <v/>
      </c>
      <c r="AW20" s="80" t="str">
        <f>_xlfn.IFNA(VLOOKUP(AM20,Kopā!$A$4:$Q$203,13,),"")</f>
        <v/>
      </c>
      <c r="AX20" s="79" t="str">
        <f>_xlfn.IFNA(VLOOKUP(AM20,Kopā!$A$4:$Q$203,14,),"")</f>
        <v/>
      </c>
      <c r="AY20" s="80" t="str">
        <f>_xlfn.IFNA(VLOOKUP(AM20,Kopā!$A$4:$Q$203,15,),"")</f>
        <v/>
      </c>
      <c r="AZ20" s="81" t="str">
        <f>_xlfn.IFNA(VLOOKUP(AM20,Kopā!$A$4:$Q$203,16,),"")</f>
        <v/>
      </c>
      <c r="BA20" s="80" t="str">
        <f>_xlfn.IFNA(VLOOKUP(AM20,Kopā!$A$4:$Q$203,17,),"")</f>
        <v/>
      </c>
      <c r="BB20" s="26" t="str">
        <f t="shared" si="18"/>
        <v/>
      </c>
      <c r="BC20" s="26" t="str">
        <f t="shared" si="19"/>
        <v/>
      </c>
      <c r="BD20" s="69" t="str">
        <f t="shared" si="20"/>
        <v/>
      </c>
      <c r="BE20" s="26" t="e">
        <f>_xlfn.RANK.EQ(BB20,$BB$4:$BB$93,)+COUNTIF($BB$4:BB20,BB20)-1</f>
        <v>#VALUE!</v>
      </c>
    </row>
    <row r="21" spans="1:57" x14ac:dyDescent="0.25">
      <c r="A21" s="26">
        <v>18</v>
      </c>
      <c r="B21" s="82" t="str">
        <f t="shared" si="2"/>
        <v/>
      </c>
      <c r="C21" s="102" t="str">
        <f t="shared" si="0"/>
        <v/>
      </c>
      <c r="D21" s="83" t="str">
        <f t="shared" si="21"/>
        <v/>
      </c>
      <c r="E21" s="84" t="str">
        <f t="shared" si="4"/>
        <v/>
      </c>
      <c r="F21" s="85" t="str">
        <f t="shared" si="5"/>
        <v/>
      </c>
      <c r="G21" s="86" t="str">
        <f t="shared" si="6"/>
        <v/>
      </c>
      <c r="H21" s="85" t="str">
        <f t="shared" si="7"/>
        <v/>
      </c>
      <c r="I21" s="84" t="str">
        <f t="shared" si="8"/>
        <v/>
      </c>
      <c r="J21" s="85" t="str">
        <f t="shared" si="9"/>
        <v/>
      </c>
      <c r="K21" s="84" t="str">
        <f t="shared" si="10"/>
        <v/>
      </c>
      <c r="L21" s="85" t="str">
        <f t="shared" si="11"/>
        <v/>
      </c>
      <c r="M21" s="87" t="str">
        <f t="shared" si="12"/>
        <v/>
      </c>
      <c r="N21" s="88" t="str">
        <f t="shared" si="13"/>
        <v/>
      </c>
      <c r="O21" s="89" t="str">
        <f t="shared" si="14"/>
        <v/>
      </c>
      <c r="P21" s="90"/>
      <c r="Q21" s="74"/>
      <c r="AD21" s="26">
        <v>20</v>
      </c>
      <c r="AE21" s="26"/>
      <c r="AF21" s="26" t="str">
        <f>IF(Kopā!F21=$R$3,Kopā!A21,"")</f>
        <v/>
      </c>
      <c r="AG21" s="26" t="str">
        <f>_xlfn.IFNA(VLOOKUP(AF21,Kopā!$A$4:$G$203,7,),"")</f>
        <v/>
      </c>
      <c r="AH21" s="26" t="str">
        <f t="shared" si="1"/>
        <v/>
      </c>
      <c r="AI21" s="26" t="e" cm="1">
        <f t="array" ref="AI21">IFERROR(SMALL(IF((COUNTIF($AI$3:AI20, $AH$4:$AH$203)=0)*ISNUMBER($AH$4:$AH$203), $AH$4:$AH$203, "A"), 1),INDEX($AH$4:$AH$203, MATCH(SMALL(IF(ISTEXT($AH$4:$AH$203)*(COUNTIF(AI$3:$AI20,$AH$4:$AH$203)=0), COUNTIF($AH$4:$AH$203, "&lt;"&amp;$AH$4:$AH$203), ""),1),IF(ISTEXT($AH$4:$AH$203), COUNTIF($AH$4:$AH$203, "&lt;"&amp;$AH$4:$AH$203), ""), 0)))</f>
        <v>#NUM!</v>
      </c>
      <c r="AJ21" s="26"/>
      <c r="AK21" s="26"/>
      <c r="AL21" s="26" t="str">
        <f t="shared" si="15"/>
        <v/>
      </c>
      <c r="AM21" s="26" t="str">
        <f t="shared" si="16"/>
        <v/>
      </c>
      <c r="AN21" s="26">
        <v>18</v>
      </c>
      <c r="AO21" s="67" t="str">
        <f t="shared" si="17"/>
        <v/>
      </c>
      <c r="AP21" s="26" t="str">
        <f>_xlfn.IFNA(VLOOKUP(AM21,Kopā!$A$4:$Q$203,2,),"")</f>
        <v/>
      </c>
      <c r="AQ21" s="68" t="str">
        <f>_xlfn.IFNA(VLOOKUP(AM21,Kopā!$A$4:$Q$203,3,),"")</f>
        <v/>
      </c>
      <c r="AR21" s="79" t="str">
        <f>_xlfn.IFNA(VLOOKUP(AM21,Kopā!$A$4:$Q$203,8,),"")</f>
        <v/>
      </c>
      <c r="AS21" s="80" t="str">
        <f>_xlfn.IFNA(VLOOKUP(AM21,Kopā!$A$4:$Q$203,9,),"")</f>
        <v/>
      </c>
      <c r="AT21" s="79" t="str">
        <f>_xlfn.IFNA(VLOOKUP(AM21,Kopā!$A$4:$Q$203,10,),"")</f>
        <v/>
      </c>
      <c r="AU21" s="80" t="str">
        <f>_xlfn.IFNA(VLOOKUP(AM21,Kopā!$A$4:$Q$203,11,),"")</f>
        <v/>
      </c>
      <c r="AV21" s="79" t="str">
        <f>_xlfn.IFNA(VLOOKUP(AM21,Kopā!$A$4:$Q$203,12,),"")</f>
        <v/>
      </c>
      <c r="AW21" s="80" t="str">
        <f>_xlfn.IFNA(VLOOKUP(AM21,Kopā!$A$4:$Q$203,13,),"")</f>
        <v/>
      </c>
      <c r="AX21" s="79" t="str">
        <f>_xlfn.IFNA(VLOOKUP(AM21,Kopā!$A$4:$Q$203,14,),"")</f>
        <v/>
      </c>
      <c r="AY21" s="80" t="str">
        <f>_xlfn.IFNA(VLOOKUP(AM21,Kopā!$A$4:$Q$203,15,),"")</f>
        <v/>
      </c>
      <c r="AZ21" s="81" t="str">
        <f>_xlfn.IFNA(VLOOKUP(AM21,Kopā!$A$4:$Q$203,16,),"")</f>
        <v/>
      </c>
      <c r="BA21" s="80" t="str">
        <f>_xlfn.IFNA(VLOOKUP(AM21,Kopā!$A$4:$Q$203,17,),"")</f>
        <v/>
      </c>
      <c r="BB21" s="26" t="str">
        <f t="shared" si="18"/>
        <v/>
      </c>
      <c r="BC21" s="26" t="str">
        <f t="shared" si="19"/>
        <v/>
      </c>
      <c r="BD21" s="69" t="str">
        <f t="shared" si="20"/>
        <v/>
      </c>
      <c r="BE21" s="26" t="e">
        <f>_xlfn.RANK.EQ(BB21,$BB$4:$BB$93,)+COUNTIF($BB$4:BB21,BB21)-1</f>
        <v>#VALUE!</v>
      </c>
    </row>
    <row r="22" spans="1:57" x14ac:dyDescent="0.25">
      <c r="A22" s="26">
        <v>19</v>
      </c>
      <c r="B22" s="17" t="str">
        <f t="shared" si="2"/>
        <v/>
      </c>
      <c r="C22" s="101" t="str">
        <f t="shared" si="0"/>
        <v/>
      </c>
      <c r="D22" s="28" t="str">
        <f t="shared" si="21"/>
        <v/>
      </c>
      <c r="E22" s="60" t="str">
        <f t="shared" si="4"/>
        <v/>
      </c>
      <c r="F22" s="61" t="str">
        <f t="shared" si="5"/>
        <v/>
      </c>
      <c r="G22" s="62" t="str">
        <f t="shared" si="6"/>
        <v/>
      </c>
      <c r="H22" s="61" t="str">
        <f t="shared" si="7"/>
        <v/>
      </c>
      <c r="I22" s="60" t="str">
        <f t="shared" si="8"/>
        <v/>
      </c>
      <c r="J22" s="61" t="str">
        <f t="shared" si="9"/>
        <v/>
      </c>
      <c r="K22" s="60" t="str">
        <f t="shared" si="10"/>
        <v/>
      </c>
      <c r="L22" s="61" t="str">
        <f t="shared" si="11"/>
        <v/>
      </c>
      <c r="M22" s="72" t="str">
        <f t="shared" si="12"/>
        <v/>
      </c>
      <c r="N22" s="73" t="str">
        <f t="shared" si="13"/>
        <v/>
      </c>
      <c r="O22" s="24" t="str">
        <f t="shared" si="14"/>
        <v/>
      </c>
      <c r="P22" s="18"/>
      <c r="Q22" s="74"/>
      <c r="AD22" s="26">
        <v>21</v>
      </c>
      <c r="AE22" s="26"/>
      <c r="AF22" s="26" t="str">
        <f>IF(Kopā!F22=$R$3,Kopā!A22,"")</f>
        <v/>
      </c>
      <c r="AG22" s="26" t="str">
        <f>_xlfn.IFNA(VLOOKUP(AF22,Kopā!$A$4:$G$203,7,),"")</f>
        <v/>
      </c>
      <c r="AH22" s="26" t="str">
        <f t="shared" si="1"/>
        <v/>
      </c>
      <c r="AI22" s="26" t="e" cm="1">
        <f t="array" ref="AI22">IFERROR(SMALL(IF((COUNTIF($AI$3:AI21, $AH$4:$AH$203)=0)*ISNUMBER($AH$4:$AH$203), $AH$4:$AH$203, "A"), 1),INDEX($AH$4:$AH$203, MATCH(SMALL(IF(ISTEXT($AH$4:$AH$203)*(COUNTIF(AI$3:$AI21,$AH$4:$AH$203)=0), COUNTIF($AH$4:$AH$203, "&lt;"&amp;$AH$4:$AH$203), ""),1),IF(ISTEXT($AH$4:$AH$203), COUNTIF($AH$4:$AH$203, "&lt;"&amp;$AH$4:$AH$203), ""), 0)))</f>
        <v>#NUM!</v>
      </c>
      <c r="AJ22" s="26"/>
      <c r="AK22" s="26"/>
      <c r="AL22" s="26" t="str">
        <f t="shared" si="15"/>
        <v/>
      </c>
      <c r="AM22" s="26" t="str">
        <f t="shared" si="16"/>
        <v/>
      </c>
      <c r="AN22" s="26">
        <v>19</v>
      </c>
      <c r="AO22" s="67" t="str">
        <f t="shared" si="17"/>
        <v/>
      </c>
      <c r="AP22" s="26" t="str">
        <f>_xlfn.IFNA(VLOOKUP(AM22,Kopā!$A$4:$Q$203,2,),"")</f>
        <v/>
      </c>
      <c r="AQ22" s="68" t="str">
        <f>_xlfn.IFNA(VLOOKUP(AM22,Kopā!$A$4:$Q$203,3,),"")</f>
        <v/>
      </c>
      <c r="AR22" s="79" t="str">
        <f>_xlfn.IFNA(VLOOKUP(AM22,Kopā!$A$4:$Q$203,8,),"")</f>
        <v/>
      </c>
      <c r="AS22" s="80" t="str">
        <f>_xlfn.IFNA(VLOOKUP(AM22,Kopā!$A$4:$Q$203,9,),"")</f>
        <v/>
      </c>
      <c r="AT22" s="79" t="str">
        <f>_xlfn.IFNA(VLOOKUP(AM22,Kopā!$A$4:$Q$203,10,),"")</f>
        <v/>
      </c>
      <c r="AU22" s="80" t="str">
        <f>_xlfn.IFNA(VLOOKUP(AM22,Kopā!$A$4:$Q$203,11,),"")</f>
        <v/>
      </c>
      <c r="AV22" s="79" t="str">
        <f>_xlfn.IFNA(VLOOKUP(AM22,Kopā!$A$4:$Q$203,12,),"")</f>
        <v/>
      </c>
      <c r="AW22" s="80" t="str">
        <f>_xlfn.IFNA(VLOOKUP(AM22,Kopā!$A$4:$Q$203,13,),"")</f>
        <v/>
      </c>
      <c r="AX22" s="79" t="str">
        <f>_xlfn.IFNA(VLOOKUP(AM22,Kopā!$A$4:$Q$203,14,),"")</f>
        <v/>
      </c>
      <c r="AY22" s="80" t="str">
        <f>_xlfn.IFNA(VLOOKUP(AM22,Kopā!$A$4:$Q$203,15,),"")</f>
        <v/>
      </c>
      <c r="AZ22" s="81" t="str">
        <f>_xlfn.IFNA(VLOOKUP(AM22,Kopā!$A$4:$Q$203,16,),"")</f>
        <v/>
      </c>
      <c r="BA22" s="80" t="str">
        <f>_xlfn.IFNA(VLOOKUP(AM22,Kopā!$A$4:$Q$203,17,),"")</f>
        <v/>
      </c>
      <c r="BB22" s="26" t="str">
        <f t="shared" si="18"/>
        <v/>
      </c>
      <c r="BC22" s="26" t="str">
        <f t="shared" si="19"/>
        <v/>
      </c>
      <c r="BD22" s="69" t="str">
        <f t="shared" si="20"/>
        <v/>
      </c>
      <c r="BE22" s="26" t="e">
        <f>_xlfn.RANK.EQ(BB22,$BB$4:$BB$93,)+COUNTIF($BB$4:BB22,BB22)-1</f>
        <v>#VALUE!</v>
      </c>
    </row>
    <row r="23" spans="1:57" x14ac:dyDescent="0.25">
      <c r="A23" s="26">
        <v>20</v>
      </c>
      <c r="B23" s="82" t="str">
        <f t="shared" si="2"/>
        <v/>
      </c>
      <c r="C23" s="102" t="str">
        <f t="shared" si="0"/>
        <v/>
      </c>
      <c r="D23" s="83" t="str">
        <f t="shared" si="21"/>
        <v/>
      </c>
      <c r="E23" s="84" t="str">
        <f t="shared" si="4"/>
        <v/>
      </c>
      <c r="F23" s="85" t="str">
        <f t="shared" si="5"/>
        <v/>
      </c>
      <c r="G23" s="86" t="str">
        <f t="shared" si="6"/>
        <v/>
      </c>
      <c r="H23" s="85" t="str">
        <f t="shared" si="7"/>
        <v/>
      </c>
      <c r="I23" s="84" t="str">
        <f t="shared" si="8"/>
        <v/>
      </c>
      <c r="J23" s="85" t="str">
        <f t="shared" si="9"/>
        <v/>
      </c>
      <c r="K23" s="84" t="str">
        <f t="shared" si="10"/>
        <v/>
      </c>
      <c r="L23" s="85" t="str">
        <f t="shared" si="11"/>
        <v/>
      </c>
      <c r="M23" s="87" t="str">
        <f t="shared" si="12"/>
        <v/>
      </c>
      <c r="N23" s="88" t="str">
        <f t="shared" si="13"/>
        <v/>
      </c>
      <c r="O23" s="89" t="str">
        <f t="shared" si="14"/>
        <v/>
      </c>
      <c r="P23" s="90"/>
      <c r="Q23" s="74"/>
      <c r="AD23" s="26">
        <v>22</v>
      </c>
      <c r="AE23" s="26"/>
      <c r="AF23" s="26" t="str">
        <f>IF(Kopā!F23=$R$3,Kopā!A23,"")</f>
        <v/>
      </c>
      <c r="AG23" s="26" t="str">
        <f>_xlfn.IFNA(VLOOKUP(AF23,Kopā!$A$4:$G$203,7,),"")</f>
        <v/>
      </c>
      <c r="AH23" s="26" t="str">
        <f t="shared" si="1"/>
        <v/>
      </c>
      <c r="AI23" s="26" t="e" cm="1">
        <f t="array" ref="AI23">IFERROR(SMALL(IF((COUNTIF($AI$3:AI22, $AH$4:$AH$203)=0)*ISNUMBER($AH$4:$AH$203), $AH$4:$AH$203, "A"), 1),INDEX($AH$4:$AH$203, MATCH(SMALL(IF(ISTEXT($AH$4:$AH$203)*(COUNTIF(AI$3:$AI22,$AH$4:$AH$203)=0), COUNTIF($AH$4:$AH$203, "&lt;"&amp;$AH$4:$AH$203), ""),1),IF(ISTEXT($AH$4:$AH$203), COUNTIF($AH$4:$AH$203, "&lt;"&amp;$AH$4:$AH$203), ""), 0)))</f>
        <v>#NUM!</v>
      </c>
      <c r="AJ23" s="26"/>
      <c r="AK23" s="26"/>
      <c r="AL23" s="26" t="str">
        <f t="shared" si="15"/>
        <v/>
      </c>
      <c r="AM23" s="26" t="str">
        <f t="shared" si="16"/>
        <v/>
      </c>
      <c r="AN23" s="26">
        <v>20</v>
      </c>
      <c r="AO23" s="67" t="str">
        <f t="shared" si="17"/>
        <v/>
      </c>
      <c r="AP23" s="26" t="str">
        <f>_xlfn.IFNA(VLOOKUP(AM23,Kopā!$A$4:$Q$203,2,),"")</f>
        <v/>
      </c>
      <c r="AQ23" s="68" t="str">
        <f>_xlfn.IFNA(VLOOKUP(AM23,Kopā!$A$4:$Q$203,3,),"")</f>
        <v/>
      </c>
      <c r="AR23" s="79" t="str">
        <f>_xlfn.IFNA(VLOOKUP(AM23,Kopā!$A$4:$Q$203,8,),"")</f>
        <v/>
      </c>
      <c r="AS23" s="80" t="str">
        <f>_xlfn.IFNA(VLOOKUP(AM23,Kopā!$A$4:$Q$203,9,),"")</f>
        <v/>
      </c>
      <c r="AT23" s="79" t="str">
        <f>_xlfn.IFNA(VLOOKUP(AM23,Kopā!$A$4:$Q$203,10,),"")</f>
        <v/>
      </c>
      <c r="AU23" s="80" t="str">
        <f>_xlfn.IFNA(VLOOKUP(AM23,Kopā!$A$4:$Q$203,11,),"")</f>
        <v/>
      </c>
      <c r="AV23" s="79" t="str">
        <f>_xlfn.IFNA(VLOOKUP(AM23,Kopā!$A$4:$Q$203,12,),"")</f>
        <v/>
      </c>
      <c r="AW23" s="80" t="str">
        <f>_xlfn.IFNA(VLOOKUP(AM23,Kopā!$A$4:$Q$203,13,),"")</f>
        <v/>
      </c>
      <c r="AX23" s="79" t="str">
        <f>_xlfn.IFNA(VLOOKUP(AM23,Kopā!$A$4:$Q$203,14,),"")</f>
        <v/>
      </c>
      <c r="AY23" s="80" t="str">
        <f>_xlfn.IFNA(VLOOKUP(AM23,Kopā!$A$4:$Q$203,15,),"")</f>
        <v/>
      </c>
      <c r="AZ23" s="81" t="str">
        <f>_xlfn.IFNA(VLOOKUP(AM23,Kopā!$A$4:$Q$203,16,),"")</f>
        <v/>
      </c>
      <c r="BA23" s="80" t="str">
        <f>_xlfn.IFNA(VLOOKUP(AM23,Kopā!$A$4:$Q$203,17,),"")</f>
        <v/>
      </c>
      <c r="BB23" s="26" t="str">
        <f t="shared" si="18"/>
        <v/>
      </c>
      <c r="BC23" s="26" t="str">
        <f t="shared" si="19"/>
        <v/>
      </c>
      <c r="BD23" s="69" t="str">
        <f t="shared" si="20"/>
        <v/>
      </c>
      <c r="BE23" s="26" t="e">
        <f>_xlfn.RANK.EQ(BB23,$BB$4:$BB$93,)+COUNTIF($BB$4:BB23,BB23)-1</f>
        <v>#VALUE!</v>
      </c>
    </row>
    <row r="24" spans="1:57" x14ac:dyDescent="0.25">
      <c r="A24" s="26">
        <v>21</v>
      </c>
      <c r="B24" s="17" t="str">
        <f t="shared" si="2"/>
        <v/>
      </c>
      <c r="C24" s="101" t="str">
        <f t="shared" si="0"/>
        <v/>
      </c>
      <c r="D24" s="28" t="str">
        <f t="shared" si="21"/>
        <v/>
      </c>
      <c r="E24" s="60" t="str">
        <f t="shared" si="4"/>
        <v/>
      </c>
      <c r="F24" s="61" t="str">
        <f t="shared" si="5"/>
        <v/>
      </c>
      <c r="G24" s="62" t="str">
        <f t="shared" si="6"/>
        <v/>
      </c>
      <c r="H24" s="61" t="str">
        <f t="shared" si="7"/>
        <v/>
      </c>
      <c r="I24" s="60" t="str">
        <f t="shared" si="8"/>
        <v/>
      </c>
      <c r="J24" s="61" t="str">
        <f t="shared" si="9"/>
        <v/>
      </c>
      <c r="K24" s="60" t="str">
        <f t="shared" si="10"/>
        <v/>
      </c>
      <c r="L24" s="61" t="str">
        <f t="shared" si="11"/>
        <v/>
      </c>
      <c r="M24" s="72" t="str">
        <f t="shared" si="12"/>
        <v/>
      </c>
      <c r="N24" s="73" t="str">
        <f t="shared" si="13"/>
        <v/>
      </c>
      <c r="O24" s="24" t="str">
        <f t="shared" si="14"/>
        <v/>
      </c>
      <c r="P24" s="18"/>
      <c r="Q24" s="74"/>
      <c r="AD24" s="26">
        <v>23</v>
      </c>
      <c r="AE24" s="26"/>
      <c r="AF24" s="26">
        <f>IF(Kopā!F24=$R$3,Kopā!A24,"")</f>
        <v>21</v>
      </c>
      <c r="AG24" s="26" t="str">
        <f>_xlfn.IFNA(VLOOKUP(AF24,Kopā!$A$4:$G$203,7,),"")</f>
        <v>H</v>
      </c>
      <c r="AH24" s="26">
        <f t="shared" si="1"/>
        <v>21</v>
      </c>
      <c r="AI24" s="26" t="e" cm="1">
        <f t="array" ref="AI24">IFERROR(SMALL(IF((COUNTIF($AI$3:AI23, $AH$4:$AH$203)=0)*ISNUMBER($AH$4:$AH$203), $AH$4:$AH$203, "A"), 1),INDEX($AH$4:$AH$203, MATCH(SMALL(IF(ISTEXT($AH$4:$AH$203)*(COUNTIF(AI$3:$AI23,$AH$4:$AH$203)=0), COUNTIF($AH$4:$AH$203, "&lt;"&amp;$AH$4:$AH$203), ""),1),IF(ISTEXT($AH$4:$AH$203), COUNTIF($AH$4:$AH$203, "&lt;"&amp;$AH$4:$AH$203), ""), 0)))</f>
        <v>#NUM!</v>
      </c>
      <c r="AJ24" s="26"/>
      <c r="AK24" s="26"/>
      <c r="AL24" s="26" t="str">
        <f t="shared" si="15"/>
        <v/>
      </c>
      <c r="AM24" s="26" t="str">
        <f t="shared" si="16"/>
        <v/>
      </c>
      <c r="AN24" s="26">
        <v>21</v>
      </c>
      <c r="AO24" s="67" t="str">
        <f t="shared" si="17"/>
        <v/>
      </c>
      <c r="AP24" s="26" t="str">
        <f>_xlfn.IFNA(VLOOKUP(AM24,Kopā!$A$4:$Q$203,2,),"")</f>
        <v/>
      </c>
      <c r="AQ24" s="68" t="str">
        <f>_xlfn.IFNA(VLOOKUP(AM24,Kopā!$A$4:$Q$203,3,),"")</f>
        <v/>
      </c>
      <c r="AR24" s="79" t="str">
        <f>_xlfn.IFNA(VLOOKUP(AM24,Kopā!$A$4:$Q$203,8,),"")</f>
        <v/>
      </c>
      <c r="AS24" s="80" t="str">
        <f>_xlfn.IFNA(VLOOKUP(AM24,Kopā!$A$4:$Q$203,9,),"")</f>
        <v/>
      </c>
      <c r="AT24" s="79" t="str">
        <f>_xlfn.IFNA(VLOOKUP(AM24,Kopā!$A$4:$Q$203,10,),"")</f>
        <v/>
      </c>
      <c r="AU24" s="80" t="str">
        <f>_xlfn.IFNA(VLOOKUP(AM24,Kopā!$A$4:$Q$203,11,),"")</f>
        <v/>
      </c>
      <c r="AV24" s="79" t="str">
        <f>_xlfn.IFNA(VLOOKUP(AM24,Kopā!$A$4:$Q$203,12,),"")</f>
        <v/>
      </c>
      <c r="AW24" s="80" t="str">
        <f>_xlfn.IFNA(VLOOKUP(AM24,Kopā!$A$4:$Q$203,13,),"")</f>
        <v/>
      </c>
      <c r="AX24" s="79" t="str">
        <f>_xlfn.IFNA(VLOOKUP(AM24,Kopā!$A$4:$Q$203,14,),"")</f>
        <v/>
      </c>
      <c r="AY24" s="80" t="str">
        <f>_xlfn.IFNA(VLOOKUP(AM24,Kopā!$A$4:$Q$203,15,),"")</f>
        <v/>
      </c>
      <c r="AZ24" s="81" t="str">
        <f>_xlfn.IFNA(VLOOKUP(AM24,Kopā!$A$4:$Q$203,16,),"")</f>
        <v/>
      </c>
      <c r="BA24" s="80" t="str">
        <f>_xlfn.IFNA(VLOOKUP(AM24,Kopā!$A$4:$Q$203,17,),"")</f>
        <v/>
      </c>
      <c r="BB24" s="26" t="str">
        <f t="shared" si="18"/>
        <v/>
      </c>
      <c r="BC24" s="26" t="str">
        <f t="shared" si="19"/>
        <v/>
      </c>
      <c r="BD24" s="69" t="str">
        <f t="shared" si="20"/>
        <v/>
      </c>
      <c r="BE24" s="26" t="e">
        <f>_xlfn.RANK.EQ(BB24,$BB$4:$BB$93,)+COUNTIF($BB$4:BB24,BB24)-1</f>
        <v>#VALUE!</v>
      </c>
    </row>
    <row r="25" spans="1:57" x14ac:dyDescent="0.25">
      <c r="A25" s="26">
        <v>22</v>
      </c>
      <c r="B25" s="82" t="str">
        <f t="shared" si="2"/>
        <v/>
      </c>
      <c r="C25" s="102" t="str">
        <f t="shared" si="0"/>
        <v/>
      </c>
      <c r="D25" s="83" t="str">
        <f t="shared" si="21"/>
        <v/>
      </c>
      <c r="E25" s="84" t="str">
        <f t="shared" si="4"/>
        <v/>
      </c>
      <c r="F25" s="85" t="str">
        <f t="shared" si="5"/>
        <v/>
      </c>
      <c r="G25" s="86" t="str">
        <f t="shared" si="6"/>
        <v/>
      </c>
      <c r="H25" s="85" t="str">
        <f t="shared" si="7"/>
        <v/>
      </c>
      <c r="I25" s="84" t="str">
        <f t="shared" si="8"/>
        <v/>
      </c>
      <c r="J25" s="85" t="str">
        <f t="shared" si="9"/>
        <v/>
      </c>
      <c r="K25" s="84" t="str">
        <f t="shared" si="10"/>
        <v/>
      </c>
      <c r="L25" s="85" t="str">
        <f t="shared" si="11"/>
        <v/>
      </c>
      <c r="M25" s="87" t="str">
        <f t="shared" si="12"/>
        <v/>
      </c>
      <c r="N25" s="88" t="str">
        <f t="shared" si="13"/>
        <v/>
      </c>
      <c r="O25" s="89" t="str">
        <f t="shared" si="14"/>
        <v/>
      </c>
      <c r="P25" s="90"/>
      <c r="Q25" s="74"/>
      <c r="AD25" s="26">
        <v>24</v>
      </c>
      <c r="AE25" s="26"/>
      <c r="AF25" s="26" t="str">
        <f>IF(Kopā!F25=$R$3,Kopā!A25,"")</f>
        <v/>
      </c>
      <c r="AG25" s="26" t="str">
        <f>_xlfn.IFNA(VLOOKUP(AF25,Kopā!$A$4:$G$203,7,),"")</f>
        <v/>
      </c>
      <c r="AH25" s="26" t="str">
        <f t="shared" si="1"/>
        <v/>
      </c>
      <c r="AI25" s="26" t="e" cm="1">
        <f t="array" ref="AI25">IFERROR(SMALL(IF((COUNTIF($AI$3:AI24, $AH$4:$AH$203)=0)*ISNUMBER($AH$4:$AH$203), $AH$4:$AH$203, "A"), 1),INDEX($AH$4:$AH$203, MATCH(SMALL(IF(ISTEXT($AH$4:$AH$203)*(COUNTIF(AI$3:$AI24,$AH$4:$AH$203)=0), COUNTIF($AH$4:$AH$203, "&lt;"&amp;$AH$4:$AH$203), ""),1),IF(ISTEXT($AH$4:$AH$203), COUNTIF($AH$4:$AH$203, "&lt;"&amp;$AH$4:$AH$203), ""), 0)))</f>
        <v>#NUM!</v>
      </c>
      <c r="AJ25" s="26"/>
      <c r="AK25" s="26"/>
      <c r="AL25" s="26" t="str">
        <f t="shared" si="15"/>
        <v/>
      </c>
      <c r="AM25" s="26" t="str">
        <f t="shared" si="16"/>
        <v/>
      </c>
      <c r="AN25" s="26">
        <v>22</v>
      </c>
      <c r="AO25" s="67" t="str">
        <f t="shared" si="17"/>
        <v/>
      </c>
      <c r="AP25" s="26" t="str">
        <f>_xlfn.IFNA(VLOOKUP(AM25,Kopā!$A$4:$Q$203,2,),"")</f>
        <v/>
      </c>
      <c r="AQ25" s="68" t="str">
        <f>_xlfn.IFNA(VLOOKUP(AM25,Kopā!$A$4:$Q$203,3,),"")</f>
        <v/>
      </c>
      <c r="AR25" s="79" t="str">
        <f>_xlfn.IFNA(VLOOKUP(AM25,Kopā!$A$4:$Q$203,8,),"")</f>
        <v/>
      </c>
      <c r="AS25" s="80" t="str">
        <f>_xlfn.IFNA(VLOOKUP(AM25,Kopā!$A$4:$Q$203,9,),"")</f>
        <v/>
      </c>
      <c r="AT25" s="79" t="str">
        <f>_xlfn.IFNA(VLOOKUP(AM25,Kopā!$A$4:$Q$203,10,),"")</f>
        <v/>
      </c>
      <c r="AU25" s="80" t="str">
        <f>_xlfn.IFNA(VLOOKUP(AM25,Kopā!$A$4:$Q$203,11,),"")</f>
        <v/>
      </c>
      <c r="AV25" s="79" t="str">
        <f>_xlfn.IFNA(VLOOKUP(AM25,Kopā!$A$4:$Q$203,12,),"")</f>
        <v/>
      </c>
      <c r="AW25" s="80" t="str">
        <f>_xlfn.IFNA(VLOOKUP(AM25,Kopā!$A$4:$Q$203,13,),"")</f>
        <v/>
      </c>
      <c r="AX25" s="79" t="str">
        <f>_xlfn.IFNA(VLOOKUP(AM25,Kopā!$A$4:$Q$203,14,),"")</f>
        <v/>
      </c>
      <c r="AY25" s="80" t="str">
        <f>_xlfn.IFNA(VLOOKUP(AM25,Kopā!$A$4:$Q$203,15,),"")</f>
        <v/>
      </c>
      <c r="AZ25" s="81" t="str">
        <f>_xlfn.IFNA(VLOOKUP(AM25,Kopā!$A$4:$Q$203,16,),"")</f>
        <v/>
      </c>
      <c r="BA25" s="80" t="str">
        <f>_xlfn.IFNA(VLOOKUP(AM25,Kopā!$A$4:$Q$203,17,),"")</f>
        <v/>
      </c>
      <c r="BB25" s="26" t="str">
        <f t="shared" si="18"/>
        <v/>
      </c>
      <c r="BC25" s="26" t="str">
        <f t="shared" si="19"/>
        <v/>
      </c>
      <c r="BD25" s="69" t="str">
        <f t="shared" si="20"/>
        <v/>
      </c>
      <c r="BE25" s="26" t="e">
        <f>_xlfn.RANK.EQ(BB25,$BB$4:$BB$93,)+COUNTIF($BB$4:BB25,BB25)-1</f>
        <v>#VALUE!</v>
      </c>
    </row>
    <row r="26" spans="1:57" x14ac:dyDescent="0.25">
      <c r="A26" s="26">
        <v>23</v>
      </c>
      <c r="B26" s="17" t="str">
        <f t="shared" si="2"/>
        <v/>
      </c>
      <c r="C26" s="101" t="str">
        <f t="shared" si="0"/>
        <v/>
      </c>
      <c r="D26" s="28" t="str">
        <f t="shared" si="21"/>
        <v/>
      </c>
      <c r="E26" s="60" t="str">
        <f t="shared" si="4"/>
        <v/>
      </c>
      <c r="F26" s="61" t="str">
        <f t="shared" si="5"/>
        <v/>
      </c>
      <c r="G26" s="62" t="str">
        <f t="shared" si="6"/>
        <v/>
      </c>
      <c r="H26" s="61" t="str">
        <f t="shared" si="7"/>
        <v/>
      </c>
      <c r="I26" s="60" t="str">
        <f t="shared" si="8"/>
        <v/>
      </c>
      <c r="J26" s="61" t="str">
        <f t="shared" si="9"/>
        <v/>
      </c>
      <c r="K26" s="60" t="str">
        <f t="shared" si="10"/>
        <v/>
      </c>
      <c r="L26" s="61" t="str">
        <f t="shared" si="11"/>
        <v/>
      </c>
      <c r="M26" s="72" t="str">
        <f t="shared" si="12"/>
        <v/>
      </c>
      <c r="N26" s="73" t="str">
        <f t="shared" si="13"/>
        <v/>
      </c>
      <c r="O26" s="24" t="str">
        <f t="shared" si="14"/>
        <v/>
      </c>
      <c r="P26" s="18"/>
      <c r="Q26" s="74"/>
      <c r="AD26" s="26">
        <v>25</v>
      </c>
      <c r="AE26" s="26"/>
      <c r="AF26" s="26" t="str">
        <f>IF(Kopā!F26=$R$3,Kopā!A26,"")</f>
        <v/>
      </c>
      <c r="AG26" s="26" t="str">
        <f>_xlfn.IFNA(VLOOKUP(AF26,Kopā!$A$4:$G$203,7,),"")</f>
        <v/>
      </c>
      <c r="AH26" s="26" t="str">
        <f t="shared" si="1"/>
        <v/>
      </c>
      <c r="AI26" s="26" t="e" cm="1">
        <f t="array" ref="AI26">IFERROR(SMALL(IF((COUNTIF($AI$3:AI25, $AH$4:$AH$203)=0)*ISNUMBER($AH$4:$AH$203), $AH$4:$AH$203, "A"), 1),INDEX($AH$4:$AH$203, MATCH(SMALL(IF(ISTEXT($AH$4:$AH$203)*(COUNTIF(AI$3:$AI25,$AH$4:$AH$203)=0), COUNTIF($AH$4:$AH$203, "&lt;"&amp;$AH$4:$AH$203), ""),1),IF(ISTEXT($AH$4:$AH$203), COUNTIF($AH$4:$AH$203, "&lt;"&amp;$AH$4:$AH$203), ""), 0)))</f>
        <v>#NUM!</v>
      </c>
      <c r="AJ26" s="26"/>
      <c r="AK26" s="26"/>
      <c r="AL26" s="26" t="str">
        <f t="shared" si="15"/>
        <v/>
      </c>
      <c r="AM26" s="26" t="str">
        <f t="shared" si="16"/>
        <v/>
      </c>
      <c r="AN26" s="26">
        <v>23</v>
      </c>
      <c r="AO26" s="67" t="str">
        <f t="shared" si="17"/>
        <v/>
      </c>
      <c r="AP26" s="26" t="str">
        <f>_xlfn.IFNA(VLOOKUP(AM26,Kopā!$A$4:$Q$203,2,),"")</f>
        <v/>
      </c>
      <c r="AQ26" s="68" t="str">
        <f>_xlfn.IFNA(VLOOKUP(AM26,Kopā!$A$4:$Q$203,3,),"")</f>
        <v/>
      </c>
      <c r="AR26" s="79" t="str">
        <f>_xlfn.IFNA(VLOOKUP(AM26,Kopā!$A$4:$Q$203,8,),"")</f>
        <v/>
      </c>
      <c r="AS26" s="80" t="str">
        <f>_xlfn.IFNA(VLOOKUP(AM26,Kopā!$A$4:$Q$203,9,),"")</f>
        <v/>
      </c>
      <c r="AT26" s="79" t="str">
        <f>_xlfn.IFNA(VLOOKUP(AM26,Kopā!$A$4:$Q$203,10,),"")</f>
        <v/>
      </c>
      <c r="AU26" s="80" t="str">
        <f>_xlfn.IFNA(VLOOKUP(AM26,Kopā!$A$4:$Q$203,11,),"")</f>
        <v/>
      </c>
      <c r="AV26" s="79" t="str">
        <f>_xlfn.IFNA(VLOOKUP(AM26,Kopā!$A$4:$Q$203,12,),"")</f>
        <v/>
      </c>
      <c r="AW26" s="80" t="str">
        <f>_xlfn.IFNA(VLOOKUP(AM26,Kopā!$A$4:$Q$203,13,),"")</f>
        <v/>
      </c>
      <c r="AX26" s="79" t="str">
        <f>_xlfn.IFNA(VLOOKUP(AM26,Kopā!$A$4:$Q$203,14,),"")</f>
        <v/>
      </c>
      <c r="AY26" s="80" t="str">
        <f>_xlfn.IFNA(VLOOKUP(AM26,Kopā!$A$4:$Q$203,15,),"")</f>
        <v/>
      </c>
      <c r="AZ26" s="81" t="str">
        <f>_xlfn.IFNA(VLOOKUP(AM26,Kopā!$A$4:$Q$203,16,),"")</f>
        <v/>
      </c>
      <c r="BA26" s="80" t="str">
        <f>_xlfn.IFNA(VLOOKUP(AM26,Kopā!$A$4:$Q$203,17,),"")</f>
        <v/>
      </c>
      <c r="BB26" s="26" t="str">
        <f t="shared" si="18"/>
        <v/>
      </c>
      <c r="BC26" s="26" t="str">
        <f t="shared" si="19"/>
        <v/>
      </c>
      <c r="BD26" s="69" t="str">
        <f t="shared" si="20"/>
        <v/>
      </c>
      <c r="BE26" s="26" t="e">
        <f>_xlfn.RANK.EQ(BB26,$BB$4:$BB$93,)+COUNTIF($BB$4:BB26,BB26)-1</f>
        <v>#VALUE!</v>
      </c>
    </row>
    <row r="27" spans="1:57" x14ac:dyDescent="0.25">
      <c r="A27" s="26">
        <v>24</v>
      </c>
      <c r="B27" s="82" t="str">
        <f t="shared" si="2"/>
        <v/>
      </c>
      <c r="C27" s="102" t="str">
        <f t="shared" si="0"/>
        <v/>
      </c>
      <c r="D27" s="83" t="str">
        <f t="shared" si="21"/>
        <v/>
      </c>
      <c r="E27" s="84" t="str">
        <f t="shared" si="4"/>
        <v/>
      </c>
      <c r="F27" s="85" t="str">
        <f t="shared" si="5"/>
        <v/>
      </c>
      <c r="G27" s="86" t="str">
        <f t="shared" si="6"/>
        <v/>
      </c>
      <c r="H27" s="85" t="str">
        <f t="shared" si="7"/>
        <v/>
      </c>
      <c r="I27" s="84" t="str">
        <f t="shared" si="8"/>
        <v/>
      </c>
      <c r="J27" s="85" t="str">
        <f t="shared" si="9"/>
        <v/>
      </c>
      <c r="K27" s="84" t="str">
        <f t="shared" si="10"/>
        <v/>
      </c>
      <c r="L27" s="85" t="str">
        <f t="shared" si="11"/>
        <v/>
      </c>
      <c r="M27" s="87" t="str">
        <f t="shared" si="12"/>
        <v/>
      </c>
      <c r="N27" s="88" t="str">
        <f t="shared" si="13"/>
        <v/>
      </c>
      <c r="O27" s="89" t="str">
        <f t="shared" si="14"/>
        <v/>
      </c>
      <c r="P27" s="90"/>
      <c r="Q27" s="74"/>
      <c r="AD27" s="26">
        <v>26</v>
      </c>
      <c r="AE27" s="26"/>
      <c r="AF27" s="26">
        <f>IF(Kopā!F27=$R$3,Kopā!A27,"")</f>
        <v>24</v>
      </c>
      <c r="AG27" s="26" t="str">
        <f>_xlfn.IFNA(VLOOKUP(AF27,Kopā!$A$4:$G$203,7,),"")</f>
        <v>H</v>
      </c>
      <c r="AH27" s="26">
        <f t="shared" si="1"/>
        <v>24</v>
      </c>
      <c r="AI27" s="26" t="e" cm="1">
        <f t="array" ref="AI27">IFERROR(SMALL(IF((COUNTIF($AI$3:AI26, $AH$4:$AH$203)=0)*ISNUMBER($AH$4:$AH$203), $AH$4:$AH$203, "A"), 1),INDEX($AH$4:$AH$203, MATCH(SMALL(IF(ISTEXT($AH$4:$AH$203)*(COUNTIF(AI$3:$AI26,$AH$4:$AH$203)=0), COUNTIF($AH$4:$AH$203, "&lt;"&amp;$AH$4:$AH$203), ""),1),IF(ISTEXT($AH$4:$AH$203), COUNTIF($AH$4:$AH$203, "&lt;"&amp;$AH$4:$AH$203), ""), 0)))</f>
        <v>#NUM!</v>
      </c>
      <c r="AJ27" s="26"/>
      <c r="AK27" s="26"/>
      <c r="AL27" s="26" t="str">
        <f t="shared" si="15"/>
        <v/>
      </c>
      <c r="AM27" s="26" t="str">
        <f t="shared" si="16"/>
        <v/>
      </c>
      <c r="AN27" s="26">
        <v>24</v>
      </c>
      <c r="AO27" s="67" t="str">
        <f t="shared" si="17"/>
        <v/>
      </c>
      <c r="AP27" s="26" t="str">
        <f>_xlfn.IFNA(VLOOKUP(AM27,Kopā!$A$4:$Q$203,2,),"")</f>
        <v/>
      </c>
      <c r="AQ27" s="68" t="str">
        <f>_xlfn.IFNA(VLOOKUP(AM27,Kopā!$A$4:$Q$203,3,),"")</f>
        <v/>
      </c>
      <c r="AR27" s="79" t="str">
        <f>_xlfn.IFNA(VLOOKUP(AM27,Kopā!$A$4:$Q$203,8,),"")</f>
        <v/>
      </c>
      <c r="AS27" s="80" t="str">
        <f>_xlfn.IFNA(VLOOKUP(AM27,Kopā!$A$4:$Q$203,9,),"")</f>
        <v/>
      </c>
      <c r="AT27" s="79" t="str">
        <f>_xlfn.IFNA(VLOOKUP(AM27,Kopā!$A$4:$Q$203,10,),"")</f>
        <v/>
      </c>
      <c r="AU27" s="80" t="str">
        <f>_xlfn.IFNA(VLOOKUP(AM27,Kopā!$A$4:$Q$203,11,),"")</f>
        <v/>
      </c>
      <c r="AV27" s="79" t="str">
        <f>_xlfn.IFNA(VLOOKUP(AM27,Kopā!$A$4:$Q$203,12,),"")</f>
        <v/>
      </c>
      <c r="AW27" s="80" t="str">
        <f>_xlfn.IFNA(VLOOKUP(AM27,Kopā!$A$4:$Q$203,13,),"")</f>
        <v/>
      </c>
      <c r="AX27" s="79" t="str">
        <f>_xlfn.IFNA(VLOOKUP(AM27,Kopā!$A$4:$Q$203,14,),"")</f>
        <v/>
      </c>
      <c r="AY27" s="80" t="str">
        <f>_xlfn.IFNA(VLOOKUP(AM27,Kopā!$A$4:$Q$203,15,),"")</f>
        <v/>
      </c>
      <c r="AZ27" s="81" t="str">
        <f>_xlfn.IFNA(VLOOKUP(AM27,Kopā!$A$4:$Q$203,16,),"")</f>
        <v/>
      </c>
      <c r="BA27" s="80" t="str">
        <f>_xlfn.IFNA(VLOOKUP(AM27,Kopā!$A$4:$Q$203,17,),"")</f>
        <v/>
      </c>
      <c r="BB27" s="26" t="str">
        <f t="shared" si="18"/>
        <v/>
      </c>
      <c r="BC27" s="26" t="str">
        <f t="shared" si="19"/>
        <v/>
      </c>
      <c r="BD27" s="69" t="str">
        <f t="shared" si="20"/>
        <v/>
      </c>
      <c r="BE27" s="26" t="e">
        <f>_xlfn.RANK.EQ(BB27,$BB$4:$BB$93,)+COUNTIF($BB$4:BB27,BB27)-1</f>
        <v>#VALUE!</v>
      </c>
    </row>
    <row r="28" spans="1:57" x14ac:dyDescent="0.25">
      <c r="A28" s="26">
        <v>25</v>
      </c>
      <c r="B28" s="17" t="str">
        <f t="shared" si="2"/>
        <v/>
      </c>
      <c r="C28" s="101" t="str">
        <f t="shared" si="0"/>
        <v/>
      </c>
      <c r="D28" s="28" t="str">
        <f t="shared" si="21"/>
        <v/>
      </c>
      <c r="E28" s="60" t="str">
        <f t="shared" si="4"/>
        <v/>
      </c>
      <c r="F28" s="61" t="str">
        <f t="shared" si="5"/>
        <v/>
      </c>
      <c r="G28" s="62" t="str">
        <f t="shared" si="6"/>
        <v/>
      </c>
      <c r="H28" s="61" t="str">
        <f t="shared" si="7"/>
        <v/>
      </c>
      <c r="I28" s="60" t="str">
        <f t="shared" si="8"/>
        <v/>
      </c>
      <c r="J28" s="61" t="str">
        <f t="shared" si="9"/>
        <v/>
      </c>
      <c r="K28" s="60" t="str">
        <f t="shared" si="10"/>
        <v/>
      </c>
      <c r="L28" s="61" t="str">
        <f t="shared" si="11"/>
        <v/>
      </c>
      <c r="M28" s="72" t="str">
        <f t="shared" si="12"/>
        <v/>
      </c>
      <c r="N28" s="73" t="str">
        <f t="shared" si="13"/>
        <v/>
      </c>
      <c r="O28" s="24" t="str">
        <f t="shared" si="14"/>
        <v/>
      </c>
      <c r="P28" s="18"/>
      <c r="Q28" s="74"/>
      <c r="AD28" s="26">
        <v>27</v>
      </c>
      <c r="AE28" s="26"/>
      <c r="AF28" s="26">
        <f>IF(Kopā!F28=$R$3,Kopā!A28,"")</f>
        <v>25</v>
      </c>
      <c r="AG28" s="26" t="str">
        <f>_xlfn.IFNA(VLOOKUP(AF28,Kopā!$A$4:$G$203,7,),"")</f>
        <v>H</v>
      </c>
      <c r="AH28" s="26">
        <f t="shared" si="1"/>
        <v>25</v>
      </c>
      <c r="AI28" s="26" t="e" cm="1">
        <f t="array" ref="AI28">IFERROR(SMALL(IF((COUNTIF($AI$3:AI27, $AH$4:$AH$203)=0)*ISNUMBER($AH$4:$AH$203), $AH$4:$AH$203, "A"), 1),INDEX($AH$4:$AH$203, MATCH(SMALL(IF(ISTEXT($AH$4:$AH$203)*(COUNTIF(AI$3:$AI27,$AH$4:$AH$203)=0), COUNTIF($AH$4:$AH$203, "&lt;"&amp;$AH$4:$AH$203), ""),1),IF(ISTEXT($AH$4:$AH$203), COUNTIF($AH$4:$AH$203, "&lt;"&amp;$AH$4:$AH$203), ""), 0)))</f>
        <v>#NUM!</v>
      </c>
      <c r="AJ28" s="26"/>
      <c r="AK28" s="26"/>
      <c r="AL28" s="26" t="str">
        <f t="shared" si="15"/>
        <v/>
      </c>
      <c r="AM28" s="26" t="str">
        <f t="shared" si="16"/>
        <v/>
      </c>
      <c r="AN28" s="26">
        <v>25</v>
      </c>
      <c r="AO28" s="67" t="str">
        <f t="shared" si="17"/>
        <v/>
      </c>
      <c r="AP28" s="26" t="str">
        <f>_xlfn.IFNA(VLOOKUP(AM28,Kopā!$A$4:$Q$203,2,),"")</f>
        <v/>
      </c>
      <c r="AQ28" s="68" t="str">
        <f>_xlfn.IFNA(VLOOKUP(AM28,Kopā!$A$4:$Q$203,3,),"")</f>
        <v/>
      </c>
      <c r="AR28" s="79" t="str">
        <f>_xlfn.IFNA(VLOOKUP(AM28,Kopā!$A$4:$Q$203,8,),"")</f>
        <v/>
      </c>
      <c r="AS28" s="80" t="str">
        <f>_xlfn.IFNA(VLOOKUP(AM28,Kopā!$A$4:$Q$203,9,),"")</f>
        <v/>
      </c>
      <c r="AT28" s="79" t="str">
        <f>_xlfn.IFNA(VLOOKUP(AM28,Kopā!$A$4:$Q$203,10,),"")</f>
        <v/>
      </c>
      <c r="AU28" s="80" t="str">
        <f>_xlfn.IFNA(VLOOKUP(AM28,Kopā!$A$4:$Q$203,11,),"")</f>
        <v/>
      </c>
      <c r="AV28" s="79" t="str">
        <f>_xlfn.IFNA(VLOOKUP(AM28,Kopā!$A$4:$Q$203,12,),"")</f>
        <v/>
      </c>
      <c r="AW28" s="80" t="str">
        <f>_xlfn.IFNA(VLOOKUP(AM28,Kopā!$A$4:$Q$203,13,),"")</f>
        <v/>
      </c>
      <c r="AX28" s="79" t="str">
        <f>_xlfn.IFNA(VLOOKUP(AM28,Kopā!$A$4:$Q$203,14,),"")</f>
        <v/>
      </c>
      <c r="AY28" s="80" t="str">
        <f>_xlfn.IFNA(VLOOKUP(AM28,Kopā!$A$4:$Q$203,15,),"")</f>
        <v/>
      </c>
      <c r="AZ28" s="81" t="str">
        <f>_xlfn.IFNA(VLOOKUP(AM28,Kopā!$A$4:$Q$203,16,),"")</f>
        <v/>
      </c>
      <c r="BA28" s="80" t="str">
        <f>_xlfn.IFNA(VLOOKUP(AM28,Kopā!$A$4:$Q$203,17,),"")</f>
        <v/>
      </c>
      <c r="BB28" s="26" t="str">
        <f t="shared" si="18"/>
        <v/>
      </c>
      <c r="BC28" s="26" t="str">
        <f t="shared" si="19"/>
        <v/>
      </c>
      <c r="BD28" s="69" t="str">
        <f t="shared" si="20"/>
        <v/>
      </c>
      <c r="BE28" s="26" t="e">
        <f>_xlfn.RANK.EQ(BB28,$BB$4:$BB$93,)+COUNTIF($BB$4:BB28,BB28)-1</f>
        <v>#VALUE!</v>
      </c>
    </row>
    <row r="29" spans="1:57" x14ac:dyDescent="0.25">
      <c r="A29" s="26">
        <v>26</v>
      </c>
      <c r="B29" s="82" t="str">
        <f t="shared" si="2"/>
        <v/>
      </c>
      <c r="C29" s="102" t="str">
        <f t="shared" si="0"/>
        <v/>
      </c>
      <c r="D29" s="83" t="str">
        <f t="shared" si="21"/>
        <v/>
      </c>
      <c r="E29" s="84" t="str">
        <f t="shared" si="4"/>
        <v/>
      </c>
      <c r="F29" s="85" t="str">
        <f t="shared" si="5"/>
        <v/>
      </c>
      <c r="G29" s="86" t="str">
        <f t="shared" si="6"/>
        <v/>
      </c>
      <c r="H29" s="85" t="str">
        <f t="shared" si="7"/>
        <v/>
      </c>
      <c r="I29" s="84" t="str">
        <f t="shared" si="8"/>
        <v/>
      </c>
      <c r="J29" s="85" t="str">
        <f t="shared" si="9"/>
        <v/>
      </c>
      <c r="K29" s="84" t="str">
        <f t="shared" si="10"/>
        <v/>
      </c>
      <c r="L29" s="85" t="str">
        <f t="shared" si="11"/>
        <v/>
      </c>
      <c r="M29" s="87" t="str">
        <f t="shared" si="12"/>
        <v/>
      </c>
      <c r="N29" s="88" t="str">
        <f t="shared" si="13"/>
        <v/>
      </c>
      <c r="O29" s="89" t="str">
        <f t="shared" si="14"/>
        <v/>
      </c>
      <c r="P29" s="90"/>
      <c r="Q29" s="74"/>
      <c r="AD29" s="26">
        <v>28</v>
      </c>
      <c r="AE29" s="26"/>
      <c r="AF29" s="26">
        <f>IF(Kopā!F29=$R$3,Kopā!A29,"")</f>
        <v>26</v>
      </c>
      <c r="AG29" s="26" t="str">
        <f>_xlfn.IFNA(VLOOKUP(AF29,Kopā!$A$4:$G$203,7,),"")</f>
        <v>E</v>
      </c>
      <c r="AH29" s="26" t="str">
        <f t="shared" si="1"/>
        <v/>
      </c>
      <c r="AI29" s="26" t="e" cm="1">
        <f t="array" ref="AI29">IFERROR(SMALL(IF((COUNTIF($AI$3:AI28, $AH$4:$AH$203)=0)*ISNUMBER($AH$4:$AH$203), $AH$4:$AH$203, "A"), 1),INDEX($AH$4:$AH$203, MATCH(SMALL(IF(ISTEXT($AH$4:$AH$203)*(COUNTIF(AI$3:$AI28,$AH$4:$AH$203)=0), COUNTIF($AH$4:$AH$203, "&lt;"&amp;$AH$4:$AH$203), ""),1),IF(ISTEXT($AH$4:$AH$203), COUNTIF($AH$4:$AH$203, "&lt;"&amp;$AH$4:$AH$203), ""), 0)))</f>
        <v>#NUM!</v>
      </c>
      <c r="AJ29" s="26"/>
      <c r="AK29" s="26"/>
      <c r="AL29" s="26" t="str">
        <f t="shared" si="15"/>
        <v/>
      </c>
      <c r="AM29" s="26" t="str">
        <f t="shared" si="16"/>
        <v/>
      </c>
      <c r="AN29" s="26">
        <v>26</v>
      </c>
      <c r="AO29" s="67" t="str">
        <f t="shared" si="17"/>
        <v/>
      </c>
      <c r="AP29" s="26" t="str">
        <f>_xlfn.IFNA(VLOOKUP(AM29,Kopā!$A$4:$Q$203,2,),"")</f>
        <v/>
      </c>
      <c r="AQ29" s="68" t="str">
        <f>_xlfn.IFNA(VLOOKUP(AM29,Kopā!$A$4:$Q$203,3,),"")</f>
        <v/>
      </c>
      <c r="AR29" s="79" t="str">
        <f>_xlfn.IFNA(VLOOKUP(AM29,Kopā!$A$4:$Q$203,8,),"")</f>
        <v/>
      </c>
      <c r="AS29" s="80" t="str">
        <f>_xlfn.IFNA(VLOOKUP(AM29,Kopā!$A$4:$Q$203,9,),"")</f>
        <v/>
      </c>
      <c r="AT29" s="79" t="str">
        <f>_xlfn.IFNA(VLOOKUP(AM29,Kopā!$A$4:$Q$203,10,),"")</f>
        <v/>
      </c>
      <c r="AU29" s="80" t="str">
        <f>_xlfn.IFNA(VLOOKUP(AM29,Kopā!$A$4:$Q$203,11,),"")</f>
        <v/>
      </c>
      <c r="AV29" s="79" t="str">
        <f>_xlfn.IFNA(VLOOKUP(AM29,Kopā!$A$4:$Q$203,12,),"")</f>
        <v/>
      </c>
      <c r="AW29" s="80" t="str">
        <f>_xlfn.IFNA(VLOOKUP(AM29,Kopā!$A$4:$Q$203,13,),"")</f>
        <v/>
      </c>
      <c r="AX29" s="79" t="str">
        <f>_xlfn.IFNA(VLOOKUP(AM29,Kopā!$A$4:$Q$203,14,),"")</f>
        <v/>
      </c>
      <c r="AY29" s="80" t="str">
        <f>_xlfn.IFNA(VLOOKUP(AM29,Kopā!$A$4:$Q$203,15,),"")</f>
        <v/>
      </c>
      <c r="AZ29" s="81" t="str">
        <f>_xlfn.IFNA(VLOOKUP(AM29,Kopā!$A$4:$Q$203,16,),"")</f>
        <v/>
      </c>
      <c r="BA29" s="80" t="str">
        <f>_xlfn.IFNA(VLOOKUP(AM29,Kopā!$A$4:$Q$203,17,),"")</f>
        <v/>
      </c>
      <c r="BB29" s="26" t="str">
        <f t="shared" si="18"/>
        <v/>
      </c>
      <c r="BC29" s="26" t="str">
        <f t="shared" si="19"/>
        <v/>
      </c>
      <c r="BD29" s="69" t="str">
        <f t="shared" si="20"/>
        <v/>
      </c>
      <c r="BE29" s="26" t="e">
        <f>_xlfn.RANK.EQ(BB29,$BB$4:$BB$93,)+COUNTIF($BB$4:BB29,BB29)-1</f>
        <v>#VALUE!</v>
      </c>
    </row>
    <row r="30" spans="1:57" x14ac:dyDescent="0.25">
      <c r="A30" s="26">
        <v>27</v>
      </c>
      <c r="B30" s="17" t="str">
        <f t="shared" si="2"/>
        <v/>
      </c>
      <c r="C30" s="101" t="str">
        <f t="shared" si="0"/>
        <v/>
      </c>
      <c r="D30" s="28" t="str">
        <f t="shared" si="21"/>
        <v/>
      </c>
      <c r="E30" s="60" t="str">
        <f t="shared" si="4"/>
        <v/>
      </c>
      <c r="F30" s="61" t="str">
        <f t="shared" si="5"/>
        <v/>
      </c>
      <c r="G30" s="62" t="str">
        <f t="shared" si="6"/>
        <v/>
      </c>
      <c r="H30" s="61" t="str">
        <f t="shared" si="7"/>
        <v/>
      </c>
      <c r="I30" s="60" t="str">
        <f t="shared" si="8"/>
        <v/>
      </c>
      <c r="J30" s="61" t="str">
        <f t="shared" si="9"/>
        <v/>
      </c>
      <c r="K30" s="60" t="str">
        <f t="shared" si="10"/>
        <v/>
      </c>
      <c r="L30" s="61" t="str">
        <f t="shared" si="11"/>
        <v/>
      </c>
      <c r="M30" s="72" t="str">
        <f t="shared" si="12"/>
        <v/>
      </c>
      <c r="N30" s="73" t="str">
        <f t="shared" si="13"/>
        <v/>
      </c>
      <c r="O30" s="24" t="str">
        <f t="shared" si="14"/>
        <v/>
      </c>
      <c r="P30" s="18"/>
      <c r="Q30" s="74"/>
      <c r="AD30" s="26">
        <v>29</v>
      </c>
      <c r="AE30" s="26"/>
      <c r="AF30" s="26" t="str">
        <f>IF(Kopā!F30=$R$3,Kopā!A30,"")</f>
        <v/>
      </c>
      <c r="AG30" s="26" t="str">
        <f>_xlfn.IFNA(VLOOKUP(AF30,Kopā!$A$4:$G$203,7,),"")</f>
        <v/>
      </c>
      <c r="AH30" s="26" t="str">
        <f t="shared" si="1"/>
        <v/>
      </c>
      <c r="AI30" s="26" t="e" cm="1">
        <f t="array" ref="AI30">IFERROR(SMALL(IF((COUNTIF($AI$3:AI29, $AH$4:$AH$203)=0)*ISNUMBER($AH$4:$AH$203), $AH$4:$AH$203, "A"), 1),INDEX($AH$4:$AH$203, MATCH(SMALL(IF(ISTEXT($AH$4:$AH$203)*(COUNTIF(AI$3:$AI29,$AH$4:$AH$203)=0), COUNTIF($AH$4:$AH$203, "&lt;"&amp;$AH$4:$AH$203), ""),1),IF(ISTEXT($AH$4:$AH$203), COUNTIF($AH$4:$AH$203, "&lt;"&amp;$AH$4:$AH$203), ""), 0)))</f>
        <v>#NUM!</v>
      </c>
      <c r="AJ30" s="26"/>
      <c r="AK30" s="26"/>
      <c r="AL30" s="26" t="str">
        <f t="shared" si="15"/>
        <v/>
      </c>
      <c r="AM30" s="26" t="str">
        <f t="shared" si="16"/>
        <v/>
      </c>
      <c r="AN30" s="26">
        <v>27</v>
      </c>
      <c r="AO30" s="67" t="str">
        <f t="shared" si="17"/>
        <v/>
      </c>
      <c r="AP30" s="26" t="str">
        <f>_xlfn.IFNA(VLOOKUP(AM30,Kopā!$A$4:$Q$203,2,),"")</f>
        <v/>
      </c>
      <c r="AQ30" s="68" t="str">
        <f>_xlfn.IFNA(VLOOKUP(AM30,Kopā!$A$4:$Q$203,3,),"")</f>
        <v/>
      </c>
      <c r="AR30" s="79" t="str">
        <f>_xlfn.IFNA(VLOOKUP(AM30,Kopā!$A$4:$Q$203,8,),"")</f>
        <v/>
      </c>
      <c r="AS30" s="80" t="str">
        <f>_xlfn.IFNA(VLOOKUP(AM30,Kopā!$A$4:$Q$203,9,),"")</f>
        <v/>
      </c>
      <c r="AT30" s="79" t="str">
        <f>_xlfn.IFNA(VLOOKUP(AM30,Kopā!$A$4:$Q$203,10,),"")</f>
        <v/>
      </c>
      <c r="AU30" s="80" t="str">
        <f>_xlfn.IFNA(VLOOKUP(AM30,Kopā!$A$4:$Q$203,11,),"")</f>
        <v/>
      </c>
      <c r="AV30" s="79" t="str">
        <f>_xlfn.IFNA(VLOOKUP(AM30,Kopā!$A$4:$Q$203,12,),"")</f>
        <v/>
      </c>
      <c r="AW30" s="80" t="str">
        <f>_xlfn.IFNA(VLOOKUP(AM30,Kopā!$A$4:$Q$203,13,),"")</f>
        <v/>
      </c>
      <c r="AX30" s="79" t="str">
        <f>_xlfn.IFNA(VLOOKUP(AM30,Kopā!$A$4:$Q$203,14,),"")</f>
        <v/>
      </c>
      <c r="AY30" s="80" t="str">
        <f>_xlfn.IFNA(VLOOKUP(AM30,Kopā!$A$4:$Q$203,15,),"")</f>
        <v/>
      </c>
      <c r="AZ30" s="81" t="str">
        <f>_xlfn.IFNA(VLOOKUP(AM30,Kopā!$A$4:$Q$203,16,),"")</f>
        <v/>
      </c>
      <c r="BA30" s="80" t="str">
        <f>_xlfn.IFNA(VLOOKUP(AM30,Kopā!$A$4:$Q$203,17,),"")</f>
        <v/>
      </c>
      <c r="BB30" s="26" t="str">
        <f t="shared" si="18"/>
        <v/>
      </c>
      <c r="BC30" s="26" t="str">
        <f t="shared" si="19"/>
        <v/>
      </c>
      <c r="BD30" s="69" t="str">
        <f t="shared" si="20"/>
        <v/>
      </c>
      <c r="BE30" s="26" t="e">
        <f>_xlfn.RANK.EQ(BB30,$BB$4:$BB$93,)+COUNTIF($BB$4:BB30,BB30)-1</f>
        <v>#VALUE!</v>
      </c>
    </row>
    <row r="31" spans="1:57" x14ac:dyDescent="0.25">
      <c r="A31" s="26">
        <v>28</v>
      </c>
      <c r="B31" s="82" t="str">
        <f t="shared" si="2"/>
        <v/>
      </c>
      <c r="C31" s="102" t="str">
        <f t="shared" si="0"/>
        <v/>
      </c>
      <c r="D31" s="83" t="str">
        <f t="shared" si="21"/>
        <v/>
      </c>
      <c r="E31" s="84" t="str">
        <f t="shared" si="4"/>
        <v/>
      </c>
      <c r="F31" s="85" t="str">
        <f t="shared" si="5"/>
        <v/>
      </c>
      <c r="G31" s="86" t="str">
        <f t="shared" si="6"/>
        <v/>
      </c>
      <c r="H31" s="85" t="str">
        <f t="shared" si="7"/>
        <v/>
      </c>
      <c r="I31" s="84" t="str">
        <f t="shared" si="8"/>
        <v/>
      </c>
      <c r="J31" s="85" t="str">
        <f t="shared" si="9"/>
        <v/>
      </c>
      <c r="K31" s="84" t="str">
        <f t="shared" si="10"/>
        <v/>
      </c>
      <c r="L31" s="85" t="str">
        <f t="shared" si="11"/>
        <v/>
      </c>
      <c r="M31" s="87" t="str">
        <f t="shared" si="12"/>
        <v/>
      </c>
      <c r="N31" s="88" t="str">
        <f t="shared" si="13"/>
        <v/>
      </c>
      <c r="O31" s="89" t="str">
        <f t="shared" si="14"/>
        <v/>
      </c>
      <c r="P31" s="90"/>
      <c r="Q31" s="74"/>
      <c r="AD31" s="26">
        <v>30</v>
      </c>
      <c r="AE31" s="26"/>
      <c r="AF31" s="26" t="str">
        <f>IF(Kopā!F31=$R$3,Kopā!A31,"")</f>
        <v/>
      </c>
      <c r="AG31" s="26" t="str">
        <f>_xlfn.IFNA(VLOOKUP(AF31,Kopā!$A$4:$G$203,7,),"")</f>
        <v/>
      </c>
      <c r="AH31" s="26" t="str">
        <f t="shared" si="1"/>
        <v/>
      </c>
      <c r="AI31" s="26" t="e" cm="1">
        <f t="array" ref="AI31">IFERROR(SMALL(IF((COUNTIF($AI$3:AI30, $AH$4:$AH$203)=0)*ISNUMBER($AH$4:$AH$203), $AH$4:$AH$203, "A"), 1),INDEX($AH$4:$AH$203, MATCH(SMALL(IF(ISTEXT($AH$4:$AH$203)*(COUNTIF(AI$3:$AI30,$AH$4:$AH$203)=0), COUNTIF($AH$4:$AH$203, "&lt;"&amp;$AH$4:$AH$203), ""),1),IF(ISTEXT($AH$4:$AH$203), COUNTIF($AH$4:$AH$203, "&lt;"&amp;$AH$4:$AH$203), ""), 0)))</f>
        <v>#NUM!</v>
      </c>
      <c r="AJ31" s="26"/>
      <c r="AK31" s="26"/>
      <c r="AL31" s="26" t="str">
        <f t="shared" si="15"/>
        <v/>
      </c>
      <c r="AM31" s="26" t="str">
        <f t="shared" si="16"/>
        <v/>
      </c>
      <c r="AN31" s="26">
        <v>28</v>
      </c>
      <c r="AO31" s="67" t="str">
        <f t="shared" si="17"/>
        <v/>
      </c>
      <c r="AP31" s="26" t="str">
        <f>_xlfn.IFNA(VLOOKUP(AM31,Kopā!$A$4:$Q$203,2,),"")</f>
        <v/>
      </c>
      <c r="AQ31" s="68" t="str">
        <f>_xlfn.IFNA(VLOOKUP(AM31,Kopā!$A$4:$Q$203,3,),"")</f>
        <v/>
      </c>
      <c r="AR31" s="79" t="str">
        <f>_xlfn.IFNA(VLOOKUP(AM31,Kopā!$A$4:$Q$203,8,),"")</f>
        <v/>
      </c>
      <c r="AS31" s="80" t="str">
        <f>_xlfn.IFNA(VLOOKUP(AM31,Kopā!$A$4:$Q$203,9,),"")</f>
        <v/>
      </c>
      <c r="AT31" s="79" t="str">
        <f>_xlfn.IFNA(VLOOKUP(AM31,Kopā!$A$4:$Q$203,10,),"")</f>
        <v/>
      </c>
      <c r="AU31" s="80" t="str">
        <f>_xlfn.IFNA(VLOOKUP(AM31,Kopā!$A$4:$Q$203,11,),"")</f>
        <v/>
      </c>
      <c r="AV31" s="79" t="str">
        <f>_xlfn.IFNA(VLOOKUP(AM31,Kopā!$A$4:$Q$203,12,),"")</f>
        <v/>
      </c>
      <c r="AW31" s="80" t="str">
        <f>_xlfn.IFNA(VLOOKUP(AM31,Kopā!$A$4:$Q$203,13,),"")</f>
        <v/>
      </c>
      <c r="AX31" s="79" t="str">
        <f>_xlfn.IFNA(VLOOKUP(AM31,Kopā!$A$4:$Q$203,14,),"")</f>
        <v/>
      </c>
      <c r="AY31" s="80" t="str">
        <f>_xlfn.IFNA(VLOOKUP(AM31,Kopā!$A$4:$Q$203,15,),"")</f>
        <v/>
      </c>
      <c r="AZ31" s="81" t="str">
        <f>_xlfn.IFNA(VLOOKUP(AM31,Kopā!$A$4:$Q$203,16,),"")</f>
        <v/>
      </c>
      <c r="BA31" s="80" t="str">
        <f>_xlfn.IFNA(VLOOKUP(AM31,Kopā!$A$4:$Q$203,17,),"")</f>
        <v/>
      </c>
      <c r="BB31" s="26" t="str">
        <f t="shared" si="18"/>
        <v/>
      </c>
      <c r="BC31" s="26" t="str">
        <f t="shared" si="19"/>
        <v/>
      </c>
      <c r="BD31" s="69" t="str">
        <f t="shared" si="20"/>
        <v/>
      </c>
      <c r="BE31" s="26" t="e">
        <f>_xlfn.RANK.EQ(BB31,$BB$4:$BB$93,)+COUNTIF($BB$4:BB31,BB31)-1</f>
        <v>#VALUE!</v>
      </c>
    </row>
    <row r="32" spans="1:57" x14ac:dyDescent="0.25">
      <c r="A32" s="26">
        <v>29</v>
      </c>
      <c r="B32" s="17" t="str">
        <f t="shared" si="2"/>
        <v/>
      </c>
      <c r="C32" s="101" t="str">
        <f t="shared" si="0"/>
        <v/>
      </c>
      <c r="D32" s="28" t="str">
        <f t="shared" si="21"/>
        <v/>
      </c>
      <c r="E32" s="60" t="str">
        <f t="shared" si="4"/>
        <v/>
      </c>
      <c r="F32" s="61" t="str">
        <f t="shared" si="5"/>
        <v/>
      </c>
      <c r="G32" s="62" t="str">
        <f t="shared" si="6"/>
        <v/>
      </c>
      <c r="H32" s="61" t="str">
        <f t="shared" si="7"/>
        <v/>
      </c>
      <c r="I32" s="60" t="str">
        <f t="shared" si="8"/>
        <v/>
      </c>
      <c r="J32" s="61" t="str">
        <f t="shared" si="9"/>
        <v/>
      </c>
      <c r="K32" s="60" t="str">
        <f t="shared" si="10"/>
        <v/>
      </c>
      <c r="L32" s="61" t="str">
        <f t="shared" si="11"/>
        <v/>
      </c>
      <c r="M32" s="72" t="str">
        <f t="shared" si="12"/>
        <v/>
      </c>
      <c r="N32" s="73" t="str">
        <f t="shared" si="13"/>
        <v/>
      </c>
      <c r="O32" s="24" t="str">
        <f t="shared" si="14"/>
        <v/>
      </c>
      <c r="P32" s="18"/>
      <c r="Q32" s="74"/>
      <c r="AD32" s="26">
        <v>31</v>
      </c>
      <c r="AE32" s="26"/>
      <c r="AF32" s="26">
        <f>IF(Kopā!F32=$R$3,Kopā!A32,"")</f>
        <v>29</v>
      </c>
      <c r="AG32" s="26" t="str">
        <f>_xlfn.IFNA(VLOOKUP(AF32,Kopā!$A$4:$G$203,7,),"")</f>
        <v>E</v>
      </c>
      <c r="AH32" s="26" t="str">
        <f t="shared" si="1"/>
        <v/>
      </c>
      <c r="AI32" s="26" t="e" cm="1">
        <f t="array" ref="AI32">IFERROR(SMALL(IF((COUNTIF($AI$3:AI31, $AH$4:$AH$203)=0)*ISNUMBER($AH$4:$AH$203), $AH$4:$AH$203, "A"), 1),INDEX($AH$4:$AH$203, MATCH(SMALL(IF(ISTEXT($AH$4:$AH$203)*(COUNTIF(AI$3:$AI31,$AH$4:$AH$203)=0), COUNTIF($AH$4:$AH$203, "&lt;"&amp;$AH$4:$AH$203), ""),1),IF(ISTEXT($AH$4:$AH$203), COUNTIF($AH$4:$AH$203, "&lt;"&amp;$AH$4:$AH$203), ""), 0)))</f>
        <v>#NUM!</v>
      </c>
      <c r="AJ32" s="26"/>
      <c r="AK32" s="26"/>
      <c r="AL32" s="26" t="str">
        <f t="shared" si="15"/>
        <v/>
      </c>
      <c r="AM32" s="26" t="str">
        <f t="shared" si="16"/>
        <v/>
      </c>
      <c r="AN32" s="26">
        <v>29</v>
      </c>
      <c r="AO32" s="67" t="str">
        <f t="shared" si="17"/>
        <v/>
      </c>
      <c r="AP32" s="26" t="str">
        <f>_xlfn.IFNA(VLOOKUP(AM32,Kopā!$A$4:$Q$203,2,),"")</f>
        <v/>
      </c>
      <c r="AQ32" s="68" t="str">
        <f>_xlfn.IFNA(VLOOKUP(AM32,Kopā!$A$4:$Q$203,3,),"")</f>
        <v/>
      </c>
      <c r="AR32" s="79" t="str">
        <f>_xlfn.IFNA(VLOOKUP(AM32,Kopā!$A$4:$Q$203,8,),"")</f>
        <v/>
      </c>
      <c r="AS32" s="80" t="str">
        <f>_xlfn.IFNA(VLOOKUP(AM32,Kopā!$A$4:$Q$203,9,),"")</f>
        <v/>
      </c>
      <c r="AT32" s="79" t="str">
        <f>_xlfn.IFNA(VLOOKUP(AM32,Kopā!$A$4:$Q$203,10,),"")</f>
        <v/>
      </c>
      <c r="AU32" s="80" t="str">
        <f>_xlfn.IFNA(VLOOKUP(AM32,Kopā!$A$4:$Q$203,11,),"")</f>
        <v/>
      </c>
      <c r="AV32" s="79" t="str">
        <f>_xlfn.IFNA(VLOOKUP(AM32,Kopā!$A$4:$Q$203,12,),"")</f>
        <v/>
      </c>
      <c r="AW32" s="80" t="str">
        <f>_xlfn.IFNA(VLOOKUP(AM32,Kopā!$A$4:$Q$203,13,),"")</f>
        <v/>
      </c>
      <c r="AX32" s="79" t="str">
        <f>_xlfn.IFNA(VLOOKUP(AM32,Kopā!$A$4:$Q$203,14,),"")</f>
        <v/>
      </c>
      <c r="AY32" s="80" t="str">
        <f>_xlfn.IFNA(VLOOKUP(AM32,Kopā!$A$4:$Q$203,15,),"")</f>
        <v/>
      </c>
      <c r="AZ32" s="81" t="str">
        <f>_xlfn.IFNA(VLOOKUP(AM32,Kopā!$A$4:$Q$203,16,),"")</f>
        <v/>
      </c>
      <c r="BA32" s="80" t="str">
        <f>_xlfn.IFNA(VLOOKUP(AM32,Kopā!$A$4:$Q$203,17,),"")</f>
        <v/>
      </c>
      <c r="BB32" s="26" t="str">
        <f t="shared" si="18"/>
        <v/>
      </c>
      <c r="BC32" s="26" t="str">
        <f t="shared" si="19"/>
        <v/>
      </c>
      <c r="BD32" s="69" t="str">
        <f t="shared" si="20"/>
        <v/>
      </c>
      <c r="BE32" s="26" t="e">
        <f>_xlfn.RANK.EQ(BB32,$BB$4:$BB$93,)+COUNTIF($BB$4:BB32,BB32)-1</f>
        <v>#VALUE!</v>
      </c>
    </row>
    <row r="33" spans="1:57" x14ac:dyDescent="0.25">
      <c r="A33" s="26">
        <v>30</v>
      </c>
      <c r="B33" s="82" t="str">
        <f t="shared" si="2"/>
        <v/>
      </c>
      <c r="C33" s="102" t="str">
        <f t="shared" si="0"/>
        <v/>
      </c>
      <c r="D33" s="83" t="str">
        <f t="shared" si="21"/>
        <v/>
      </c>
      <c r="E33" s="84" t="str">
        <f t="shared" si="4"/>
        <v/>
      </c>
      <c r="F33" s="85" t="str">
        <f t="shared" si="5"/>
        <v/>
      </c>
      <c r="G33" s="86" t="str">
        <f t="shared" si="6"/>
        <v/>
      </c>
      <c r="H33" s="85" t="str">
        <f t="shared" si="7"/>
        <v/>
      </c>
      <c r="I33" s="84" t="str">
        <f t="shared" si="8"/>
        <v/>
      </c>
      <c r="J33" s="85" t="str">
        <f t="shared" si="9"/>
        <v/>
      </c>
      <c r="K33" s="84" t="str">
        <f t="shared" si="10"/>
        <v/>
      </c>
      <c r="L33" s="85" t="str">
        <f t="shared" si="11"/>
        <v/>
      </c>
      <c r="M33" s="87" t="str">
        <f t="shared" si="12"/>
        <v/>
      </c>
      <c r="N33" s="88" t="str">
        <f t="shared" si="13"/>
        <v/>
      </c>
      <c r="O33" s="89" t="str">
        <f t="shared" si="14"/>
        <v/>
      </c>
      <c r="P33" s="90"/>
      <c r="Q33" s="74"/>
      <c r="AD33" s="26">
        <v>32</v>
      </c>
      <c r="AE33" s="26"/>
      <c r="AF33" s="26">
        <f>IF(Kopā!F33=$R$3,Kopā!A33,"")</f>
        <v>30</v>
      </c>
      <c r="AG33" s="26" t="str">
        <f>_xlfn.IFNA(VLOOKUP(AF33,Kopā!$A$4:$G$203,7,),"")</f>
        <v>Hm</v>
      </c>
      <c r="AH33" s="26" t="str">
        <f t="shared" si="1"/>
        <v/>
      </c>
      <c r="AI33" s="26" t="e" cm="1">
        <f t="array" ref="AI33">IFERROR(SMALL(IF((COUNTIF($AI$3:AI32, $AH$4:$AH$203)=0)*ISNUMBER($AH$4:$AH$203), $AH$4:$AH$203, "A"), 1),INDEX($AH$4:$AH$203, MATCH(SMALL(IF(ISTEXT($AH$4:$AH$203)*(COUNTIF(AI$3:$AI32,$AH$4:$AH$203)=0), COUNTIF($AH$4:$AH$203, "&lt;"&amp;$AH$4:$AH$203), ""),1),IF(ISTEXT($AH$4:$AH$203), COUNTIF($AH$4:$AH$203, "&lt;"&amp;$AH$4:$AH$203), ""), 0)))</f>
        <v>#NUM!</v>
      </c>
      <c r="AJ33" s="26"/>
      <c r="AK33" s="26"/>
      <c r="AL33" s="26" t="str">
        <f t="shared" si="15"/>
        <v/>
      </c>
      <c r="AM33" s="26" t="str">
        <f t="shared" si="16"/>
        <v/>
      </c>
      <c r="AN33" s="26">
        <v>30</v>
      </c>
      <c r="AO33" s="67" t="str">
        <f t="shared" si="17"/>
        <v/>
      </c>
      <c r="AP33" s="26" t="str">
        <f>_xlfn.IFNA(VLOOKUP(AM33,Kopā!$A$4:$Q$203,2,),"")</f>
        <v/>
      </c>
      <c r="AQ33" s="68" t="str">
        <f>_xlfn.IFNA(VLOOKUP(AM33,Kopā!$A$4:$Q$203,3,),"")</f>
        <v/>
      </c>
      <c r="AR33" s="79" t="str">
        <f>_xlfn.IFNA(VLOOKUP(AM33,Kopā!$A$4:$Q$203,8,),"")</f>
        <v/>
      </c>
      <c r="AS33" s="80" t="str">
        <f>_xlfn.IFNA(VLOOKUP(AM33,Kopā!$A$4:$Q$203,9,),"")</f>
        <v/>
      </c>
      <c r="AT33" s="79" t="str">
        <f>_xlfn.IFNA(VLOOKUP(AM33,Kopā!$A$4:$Q$203,10,),"")</f>
        <v/>
      </c>
      <c r="AU33" s="80" t="str">
        <f>_xlfn.IFNA(VLOOKUP(AM33,Kopā!$A$4:$Q$203,11,),"")</f>
        <v/>
      </c>
      <c r="AV33" s="79" t="str">
        <f>_xlfn.IFNA(VLOOKUP(AM33,Kopā!$A$4:$Q$203,12,),"")</f>
        <v/>
      </c>
      <c r="AW33" s="80" t="str">
        <f>_xlfn.IFNA(VLOOKUP(AM33,Kopā!$A$4:$Q$203,13,),"")</f>
        <v/>
      </c>
      <c r="AX33" s="79" t="str">
        <f>_xlfn.IFNA(VLOOKUP(AM33,Kopā!$A$4:$Q$203,14,),"")</f>
        <v/>
      </c>
      <c r="AY33" s="80" t="str">
        <f>_xlfn.IFNA(VLOOKUP(AM33,Kopā!$A$4:$Q$203,15,),"")</f>
        <v/>
      </c>
      <c r="AZ33" s="81" t="str">
        <f>_xlfn.IFNA(VLOOKUP(AM33,Kopā!$A$4:$Q$203,16,),"")</f>
        <v/>
      </c>
      <c r="BA33" s="80" t="str">
        <f>_xlfn.IFNA(VLOOKUP(AM33,Kopā!$A$4:$Q$203,17,),"")</f>
        <v/>
      </c>
      <c r="BB33" s="26" t="str">
        <f t="shared" si="18"/>
        <v/>
      </c>
      <c r="BC33" s="26" t="str">
        <f t="shared" si="19"/>
        <v/>
      </c>
      <c r="BD33" s="69" t="str">
        <f t="shared" si="20"/>
        <v/>
      </c>
      <c r="BE33" s="26" t="e">
        <f>_xlfn.RANK.EQ(BB33,$BB$4:$BB$93,)+COUNTIF($BB$4:BB33,BB33)-1</f>
        <v>#VALUE!</v>
      </c>
    </row>
    <row r="34" spans="1:57" x14ac:dyDescent="0.25">
      <c r="A34" s="26">
        <v>31</v>
      </c>
      <c r="B34" s="17" t="str">
        <f t="shared" si="2"/>
        <v/>
      </c>
      <c r="C34" s="101" t="str">
        <f t="shared" si="0"/>
        <v/>
      </c>
      <c r="D34" s="28" t="str">
        <f t="shared" si="21"/>
        <v/>
      </c>
      <c r="E34" s="60" t="str">
        <f t="shared" si="4"/>
        <v/>
      </c>
      <c r="F34" s="61" t="str">
        <f t="shared" si="5"/>
        <v/>
      </c>
      <c r="G34" s="62" t="str">
        <f t="shared" si="6"/>
        <v/>
      </c>
      <c r="H34" s="61" t="str">
        <f t="shared" si="7"/>
        <v/>
      </c>
      <c r="I34" s="60" t="str">
        <f t="shared" si="8"/>
        <v/>
      </c>
      <c r="J34" s="61" t="str">
        <f t="shared" si="9"/>
        <v/>
      </c>
      <c r="K34" s="60" t="str">
        <f t="shared" si="10"/>
        <v/>
      </c>
      <c r="L34" s="61" t="str">
        <f t="shared" si="11"/>
        <v/>
      </c>
      <c r="M34" s="72" t="str">
        <f t="shared" si="12"/>
        <v/>
      </c>
      <c r="N34" s="73" t="str">
        <f t="shared" si="13"/>
        <v/>
      </c>
      <c r="O34" s="24" t="str">
        <f t="shared" si="14"/>
        <v/>
      </c>
      <c r="P34" s="18"/>
      <c r="Q34" s="74"/>
      <c r="AD34" s="26">
        <v>33</v>
      </c>
      <c r="AE34" s="26"/>
      <c r="AF34" s="26">
        <f>IF(Kopā!F34=$R$3,Kopā!A34,"")</f>
        <v>31</v>
      </c>
      <c r="AG34" s="26" t="str">
        <f>_xlfn.IFNA(VLOOKUP(AF34,Kopā!$A$4:$G$203,7,),"")</f>
        <v>H</v>
      </c>
      <c r="AH34" s="26">
        <f t="shared" si="1"/>
        <v>31</v>
      </c>
      <c r="AI34" s="26" t="e" cm="1">
        <f t="array" ref="AI34">IFERROR(SMALL(IF((COUNTIF($AI$3:AI33, $AH$4:$AH$203)=0)*ISNUMBER($AH$4:$AH$203), $AH$4:$AH$203, "A"), 1),INDEX($AH$4:$AH$203, MATCH(SMALL(IF(ISTEXT($AH$4:$AH$203)*(COUNTIF(AI$3:$AI33,$AH$4:$AH$203)=0), COUNTIF($AH$4:$AH$203, "&lt;"&amp;$AH$4:$AH$203), ""),1),IF(ISTEXT($AH$4:$AH$203), COUNTIF($AH$4:$AH$203, "&lt;"&amp;$AH$4:$AH$203), ""), 0)))</f>
        <v>#NUM!</v>
      </c>
      <c r="AJ34" s="26"/>
      <c r="AK34" s="26"/>
      <c r="AL34" s="26" t="str">
        <f t="shared" si="15"/>
        <v/>
      </c>
      <c r="AM34" s="26" t="str">
        <f t="shared" si="16"/>
        <v/>
      </c>
      <c r="AN34" s="26">
        <v>31</v>
      </c>
      <c r="AO34" s="67" t="str">
        <f t="shared" si="17"/>
        <v/>
      </c>
      <c r="AP34" s="26" t="str">
        <f>_xlfn.IFNA(VLOOKUP(AM34,Kopā!$A$4:$Q$203,2,),"")</f>
        <v/>
      </c>
      <c r="AQ34" s="68" t="str">
        <f>_xlfn.IFNA(VLOOKUP(AM34,Kopā!$A$4:$Q$203,3,),"")</f>
        <v/>
      </c>
      <c r="AR34" s="79" t="str">
        <f>_xlfn.IFNA(VLOOKUP(AM34,Kopā!$A$4:$Q$203,8,),"")</f>
        <v/>
      </c>
      <c r="AS34" s="80" t="str">
        <f>_xlfn.IFNA(VLOOKUP(AM34,Kopā!$A$4:$Q$203,9,),"")</f>
        <v/>
      </c>
      <c r="AT34" s="79" t="str">
        <f>_xlfn.IFNA(VLOOKUP(AM34,Kopā!$A$4:$Q$203,10,),"")</f>
        <v/>
      </c>
      <c r="AU34" s="80" t="str">
        <f>_xlfn.IFNA(VLOOKUP(AM34,Kopā!$A$4:$Q$203,11,),"")</f>
        <v/>
      </c>
      <c r="AV34" s="79" t="str">
        <f>_xlfn.IFNA(VLOOKUP(AM34,Kopā!$A$4:$Q$203,12,),"")</f>
        <v/>
      </c>
      <c r="AW34" s="80" t="str">
        <f>_xlfn.IFNA(VLOOKUP(AM34,Kopā!$A$4:$Q$203,13,),"")</f>
        <v/>
      </c>
      <c r="AX34" s="79" t="str">
        <f>_xlfn.IFNA(VLOOKUP(AM34,Kopā!$A$4:$Q$203,14,),"")</f>
        <v/>
      </c>
      <c r="AY34" s="80" t="str">
        <f>_xlfn.IFNA(VLOOKUP(AM34,Kopā!$A$4:$Q$203,15,),"")</f>
        <v/>
      </c>
      <c r="AZ34" s="81" t="str">
        <f>_xlfn.IFNA(VLOOKUP(AM34,Kopā!$A$4:$Q$203,16,),"")</f>
        <v/>
      </c>
      <c r="BA34" s="80" t="str">
        <f>_xlfn.IFNA(VLOOKUP(AM34,Kopā!$A$4:$Q$203,17,),"")</f>
        <v/>
      </c>
      <c r="BB34" s="26" t="str">
        <f t="shared" si="18"/>
        <v/>
      </c>
      <c r="BC34" s="26" t="str">
        <f t="shared" si="19"/>
        <v/>
      </c>
      <c r="BD34" s="69" t="str">
        <f t="shared" si="20"/>
        <v/>
      </c>
      <c r="BE34" s="26" t="e">
        <f>_xlfn.RANK.EQ(BB34,$BB$4:$BB$93,)+COUNTIF($BB$4:BB34,BB34)-1</f>
        <v>#VALUE!</v>
      </c>
    </row>
    <row r="35" spans="1:57" x14ac:dyDescent="0.25">
      <c r="A35" s="26">
        <v>32</v>
      </c>
      <c r="B35" s="82" t="str">
        <f t="shared" si="2"/>
        <v/>
      </c>
      <c r="C35" s="102" t="str">
        <f t="shared" si="0"/>
        <v/>
      </c>
      <c r="D35" s="83" t="str">
        <f t="shared" si="21"/>
        <v/>
      </c>
      <c r="E35" s="84" t="str">
        <f t="shared" si="4"/>
        <v/>
      </c>
      <c r="F35" s="85" t="str">
        <f t="shared" si="5"/>
        <v/>
      </c>
      <c r="G35" s="86" t="str">
        <f t="shared" si="6"/>
        <v/>
      </c>
      <c r="H35" s="85" t="str">
        <f t="shared" si="7"/>
        <v/>
      </c>
      <c r="I35" s="84" t="str">
        <f t="shared" si="8"/>
        <v/>
      </c>
      <c r="J35" s="85" t="str">
        <f t="shared" si="9"/>
        <v/>
      </c>
      <c r="K35" s="84" t="str">
        <f t="shared" si="10"/>
        <v/>
      </c>
      <c r="L35" s="85" t="str">
        <f t="shared" si="11"/>
        <v/>
      </c>
      <c r="M35" s="87" t="str">
        <f t="shared" si="12"/>
        <v/>
      </c>
      <c r="N35" s="88" t="str">
        <f t="shared" si="13"/>
        <v/>
      </c>
      <c r="O35" s="89" t="str">
        <f t="shared" si="14"/>
        <v/>
      </c>
      <c r="P35" s="90"/>
      <c r="Q35" s="74"/>
      <c r="AD35" s="26">
        <v>34</v>
      </c>
      <c r="AE35" s="26"/>
      <c r="AF35" s="26">
        <f>IF(Kopā!F35=$R$3,Kopā!A35,"")</f>
        <v>32</v>
      </c>
      <c r="AG35" s="26" t="str">
        <f>_xlfn.IFNA(VLOOKUP(AF35,Kopā!$A$4:$G$203,7,),"")</f>
        <v>E</v>
      </c>
      <c r="AH35" s="26" t="str">
        <f t="shared" si="1"/>
        <v/>
      </c>
      <c r="AI35" s="26" t="e" cm="1">
        <f t="array" ref="AI35">IFERROR(SMALL(IF((COUNTIF($AI$3:AI34, $AH$4:$AH$203)=0)*ISNUMBER($AH$4:$AH$203), $AH$4:$AH$203, "A"), 1),INDEX($AH$4:$AH$203, MATCH(SMALL(IF(ISTEXT($AH$4:$AH$203)*(COUNTIF(AI$3:$AI34,$AH$4:$AH$203)=0), COUNTIF($AH$4:$AH$203, "&lt;"&amp;$AH$4:$AH$203), ""),1),IF(ISTEXT($AH$4:$AH$203), COUNTIF($AH$4:$AH$203, "&lt;"&amp;$AH$4:$AH$203), ""), 0)))</f>
        <v>#NUM!</v>
      </c>
      <c r="AJ35" s="26"/>
      <c r="AK35" s="26"/>
      <c r="AL35" s="26" t="str">
        <f t="shared" si="15"/>
        <v/>
      </c>
      <c r="AM35" s="26" t="str">
        <f t="shared" si="16"/>
        <v/>
      </c>
      <c r="AN35" s="26">
        <v>32</v>
      </c>
      <c r="AO35" s="67" t="str">
        <f t="shared" si="17"/>
        <v/>
      </c>
      <c r="AP35" s="26" t="str">
        <f>_xlfn.IFNA(VLOOKUP(AM35,Kopā!$A$4:$Q$203,2,),"")</f>
        <v/>
      </c>
      <c r="AQ35" s="68" t="str">
        <f>_xlfn.IFNA(VLOOKUP(AM35,Kopā!$A$4:$Q$203,3,),"")</f>
        <v/>
      </c>
      <c r="AR35" s="79" t="str">
        <f>_xlfn.IFNA(VLOOKUP(AM35,Kopā!$A$4:$Q$203,8,),"")</f>
        <v/>
      </c>
      <c r="AS35" s="80" t="str">
        <f>_xlfn.IFNA(VLOOKUP(AM35,Kopā!$A$4:$Q$203,9,),"")</f>
        <v/>
      </c>
      <c r="AT35" s="79" t="str">
        <f>_xlfn.IFNA(VLOOKUP(AM35,Kopā!$A$4:$Q$203,10,),"")</f>
        <v/>
      </c>
      <c r="AU35" s="80" t="str">
        <f>_xlfn.IFNA(VLOOKUP(AM35,Kopā!$A$4:$Q$203,11,),"")</f>
        <v/>
      </c>
      <c r="AV35" s="79" t="str">
        <f>_xlfn.IFNA(VLOOKUP(AM35,Kopā!$A$4:$Q$203,12,),"")</f>
        <v/>
      </c>
      <c r="AW35" s="80" t="str">
        <f>_xlfn.IFNA(VLOOKUP(AM35,Kopā!$A$4:$Q$203,13,),"")</f>
        <v/>
      </c>
      <c r="AX35" s="79" t="str">
        <f>_xlfn.IFNA(VLOOKUP(AM35,Kopā!$A$4:$Q$203,14,),"")</f>
        <v/>
      </c>
      <c r="AY35" s="80" t="str">
        <f>_xlfn.IFNA(VLOOKUP(AM35,Kopā!$A$4:$Q$203,15,),"")</f>
        <v/>
      </c>
      <c r="AZ35" s="81" t="str">
        <f>_xlfn.IFNA(VLOOKUP(AM35,Kopā!$A$4:$Q$203,16,),"")</f>
        <v/>
      </c>
      <c r="BA35" s="80" t="str">
        <f>_xlfn.IFNA(VLOOKUP(AM35,Kopā!$A$4:$Q$203,17,),"")</f>
        <v/>
      </c>
      <c r="BB35" s="26" t="str">
        <f t="shared" si="18"/>
        <v/>
      </c>
      <c r="BC35" s="26" t="str">
        <f t="shared" si="19"/>
        <v/>
      </c>
      <c r="BD35" s="69" t="str">
        <f t="shared" si="20"/>
        <v/>
      </c>
      <c r="BE35" s="26" t="e">
        <f>_xlfn.RANK.EQ(BB35,$BB$4:$BB$93,)+COUNTIF($BB$4:BB35,BB35)-1</f>
        <v>#VALUE!</v>
      </c>
    </row>
    <row r="36" spans="1:57" x14ac:dyDescent="0.25">
      <c r="A36" s="26">
        <v>33</v>
      </c>
      <c r="B36" s="17" t="str">
        <f t="shared" si="2"/>
        <v/>
      </c>
      <c r="C36" s="101" t="str">
        <f t="shared" si="0"/>
        <v/>
      </c>
      <c r="D36" s="28" t="str">
        <f t="shared" si="21"/>
        <v/>
      </c>
      <c r="E36" s="60" t="str">
        <f t="shared" si="4"/>
        <v/>
      </c>
      <c r="F36" s="61" t="str">
        <f t="shared" si="5"/>
        <v/>
      </c>
      <c r="G36" s="62" t="str">
        <f t="shared" si="6"/>
        <v/>
      </c>
      <c r="H36" s="61" t="str">
        <f t="shared" si="7"/>
        <v/>
      </c>
      <c r="I36" s="60" t="str">
        <f t="shared" si="8"/>
        <v/>
      </c>
      <c r="J36" s="61" t="str">
        <f t="shared" si="9"/>
        <v/>
      </c>
      <c r="K36" s="60" t="str">
        <f t="shared" si="10"/>
        <v/>
      </c>
      <c r="L36" s="61" t="str">
        <f t="shared" si="11"/>
        <v/>
      </c>
      <c r="M36" s="72" t="str">
        <f t="shared" si="12"/>
        <v/>
      </c>
      <c r="N36" s="73" t="str">
        <f t="shared" si="13"/>
        <v/>
      </c>
      <c r="O36" s="24" t="str">
        <f t="shared" si="14"/>
        <v/>
      </c>
      <c r="P36" s="18"/>
      <c r="Q36" s="74"/>
      <c r="AD36" s="26">
        <v>35</v>
      </c>
      <c r="AE36" s="26"/>
      <c r="AF36" s="26">
        <f>IF(Kopā!F36=$R$3,Kopā!A36,"")</f>
        <v>33</v>
      </c>
      <c r="AG36" s="26" t="str">
        <f>_xlfn.IFNA(VLOOKUP(AF36,Kopā!$A$4:$G$203,7,),"")</f>
        <v>E</v>
      </c>
      <c r="AH36" s="26" t="str">
        <f t="shared" ref="AH36:AH67" si="22">IF(AG36=$S$3,AF36,"")</f>
        <v/>
      </c>
      <c r="AI36" s="26" t="e" cm="1">
        <f t="array" ref="AI36">IFERROR(SMALL(IF((COUNTIF($AI$3:AI35, $AH$4:$AH$203)=0)*ISNUMBER($AH$4:$AH$203), $AH$4:$AH$203, "A"), 1),INDEX($AH$4:$AH$203, MATCH(SMALL(IF(ISTEXT($AH$4:$AH$203)*(COUNTIF(AI$3:$AI35,$AH$4:$AH$203)=0), COUNTIF($AH$4:$AH$203, "&lt;"&amp;$AH$4:$AH$203), ""),1),IF(ISTEXT($AH$4:$AH$203), COUNTIF($AH$4:$AH$203, "&lt;"&amp;$AH$4:$AH$203), ""), 0)))</f>
        <v>#NUM!</v>
      </c>
      <c r="AJ36" s="26"/>
      <c r="AK36" s="26"/>
      <c r="AL36" s="26" t="str">
        <f t="shared" si="15"/>
        <v/>
      </c>
      <c r="AM36" s="26" t="str">
        <f t="shared" si="16"/>
        <v/>
      </c>
      <c r="AN36" s="26">
        <v>33</v>
      </c>
      <c r="AO36" s="67" t="str">
        <f t="shared" si="17"/>
        <v/>
      </c>
      <c r="AP36" s="26" t="str">
        <f>_xlfn.IFNA(VLOOKUP(AM36,Kopā!$A$4:$Q$203,2,),"")</f>
        <v/>
      </c>
      <c r="AQ36" s="68" t="str">
        <f>_xlfn.IFNA(VLOOKUP(AM36,Kopā!$A$4:$Q$203,3,),"")</f>
        <v/>
      </c>
      <c r="AR36" s="79" t="str">
        <f>_xlfn.IFNA(VLOOKUP(AM36,Kopā!$A$4:$Q$203,8,),"")</f>
        <v/>
      </c>
      <c r="AS36" s="80" t="str">
        <f>_xlfn.IFNA(VLOOKUP(AM36,Kopā!$A$4:$Q$203,9,),"")</f>
        <v/>
      </c>
      <c r="AT36" s="79" t="str">
        <f>_xlfn.IFNA(VLOOKUP(AM36,Kopā!$A$4:$Q$203,10,),"")</f>
        <v/>
      </c>
      <c r="AU36" s="80" t="str">
        <f>_xlfn.IFNA(VLOOKUP(AM36,Kopā!$A$4:$Q$203,11,),"")</f>
        <v/>
      </c>
      <c r="AV36" s="79" t="str">
        <f>_xlfn.IFNA(VLOOKUP(AM36,Kopā!$A$4:$Q$203,12,),"")</f>
        <v/>
      </c>
      <c r="AW36" s="80" t="str">
        <f>_xlfn.IFNA(VLOOKUP(AM36,Kopā!$A$4:$Q$203,13,),"")</f>
        <v/>
      </c>
      <c r="AX36" s="79" t="str">
        <f>_xlfn.IFNA(VLOOKUP(AM36,Kopā!$A$4:$Q$203,14,),"")</f>
        <v/>
      </c>
      <c r="AY36" s="80" t="str">
        <f>_xlfn.IFNA(VLOOKUP(AM36,Kopā!$A$4:$Q$203,15,),"")</f>
        <v/>
      </c>
      <c r="AZ36" s="81" t="str">
        <f>_xlfn.IFNA(VLOOKUP(AM36,Kopā!$A$4:$Q$203,16,),"")</f>
        <v/>
      </c>
      <c r="BA36" s="80" t="str">
        <f>_xlfn.IFNA(VLOOKUP(AM36,Kopā!$A$4:$Q$203,17,),"")</f>
        <v/>
      </c>
      <c r="BB36" s="26" t="str">
        <f t="shared" si="18"/>
        <v/>
      </c>
      <c r="BC36" s="26" t="str">
        <f t="shared" si="19"/>
        <v/>
      </c>
      <c r="BD36" s="69" t="str">
        <f t="shared" si="20"/>
        <v/>
      </c>
      <c r="BE36" s="26" t="e">
        <f>_xlfn.RANK.EQ(BB36,$BB$4:$BB$93,)+COUNTIF($BB$4:BB36,BB36)-1</f>
        <v>#VALUE!</v>
      </c>
    </row>
    <row r="37" spans="1:57" x14ac:dyDescent="0.25">
      <c r="A37" s="26">
        <v>34</v>
      </c>
      <c r="B37" s="82" t="str">
        <f t="shared" si="2"/>
        <v/>
      </c>
      <c r="C37" s="102" t="str">
        <f t="shared" si="0"/>
        <v/>
      </c>
      <c r="D37" s="83" t="str">
        <f t="shared" si="21"/>
        <v/>
      </c>
      <c r="E37" s="84" t="str">
        <f t="shared" si="4"/>
        <v/>
      </c>
      <c r="F37" s="85" t="str">
        <f t="shared" si="5"/>
        <v/>
      </c>
      <c r="G37" s="86" t="str">
        <f t="shared" si="6"/>
        <v/>
      </c>
      <c r="H37" s="85" t="str">
        <f t="shared" si="7"/>
        <v/>
      </c>
      <c r="I37" s="84" t="str">
        <f t="shared" si="8"/>
        <v/>
      </c>
      <c r="J37" s="85" t="str">
        <f t="shared" si="9"/>
        <v/>
      </c>
      <c r="K37" s="84" t="str">
        <f t="shared" si="10"/>
        <v/>
      </c>
      <c r="L37" s="85" t="str">
        <f t="shared" si="11"/>
        <v/>
      </c>
      <c r="M37" s="87" t="str">
        <f t="shared" si="12"/>
        <v/>
      </c>
      <c r="N37" s="88" t="str">
        <f t="shared" si="13"/>
        <v/>
      </c>
      <c r="O37" s="89" t="str">
        <f t="shared" si="14"/>
        <v/>
      </c>
      <c r="P37" s="90"/>
      <c r="Q37" s="74"/>
      <c r="AD37" s="26">
        <v>36</v>
      </c>
      <c r="AE37" s="26"/>
      <c r="AF37" s="26" t="str">
        <f>IF(Kopā!F37=$R$3,Kopā!A37,"")</f>
        <v/>
      </c>
      <c r="AG37" s="26" t="str">
        <f>_xlfn.IFNA(VLOOKUP(AF37,Kopā!$A$4:$G$203,7,),"")</f>
        <v/>
      </c>
      <c r="AH37" s="26" t="str">
        <f t="shared" si="22"/>
        <v/>
      </c>
      <c r="AI37" s="26" t="e" cm="1">
        <f t="array" ref="AI37">IFERROR(SMALL(IF((COUNTIF($AI$3:AI36, $AH$4:$AH$203)=0)*ISNUMBER($AH$4:$AH$203), $AH$4:$AH$203, "A"), 1),INDEX($AH$4:$AH$203, MATCH(SMALL(IF(ISTEXT($AH$4:$AH$203)*(COUNTIF(AI$3:$AI36,$AH$4:$AH$203)=0), COUNTIF($AH$4:$AH$203, "&lt;"&amp;$AH$4:$AH$203), ""),1),IF(ISTEXT($AH$4:$AH$203), COUNTIF($AH$4:$AH$203, "&lt;"&amp;$AH$4:$AH$203), ""), 0)))</f>
        <v>#NUM!</v>
      </c>
      <c r="AJ37" s="26"/>
      <c r="AK37" s="26"/>
      <c r="AL37" s="26" t="str">
        <f t="shared" si="15"/>
        <v/>
      </c>
      <c r="AM37" s="26" t="str">
        <f t="shared" si="16"/>
        <v/>
      </c>
      <c r="AN37" s="26">
        <v>34</v>
      </c>
      <c r="AO37" s="67" t="str">
        <f t="shared" si="17"/>
        <v/>
      </c>
      <c r="AP37" s="26" t="str">
        <f>_xlfn.IFNA(VLOOKUP(AM37,Kopā!$A$4:$Q$203,2,),"")</f>
        <v/>
      </c>
      <c r="AQ37" s="68" t="str">
        <f>_xlfn.IFNA(VLOOKUP(AM37,Kopā!$A$4:$Q$203,3,),"")</f>
        <v/>
      </c>
      <c r="AR37" s="79" t="str">
        <f>_xlfn.IFNA(VLOOKUP(AM37,Kopā!$A$4:$Q$203,8,),"")</f>
        <v/>
      </c>
      <c r="AS37" s="80" t="str">
        <f>_xlfn.IFNA(VLOOKUP(AM37,Kopā!$A$4:$Q$203,9,),"")</f>
        <v/>
      </c>
      <c r="AT37" s="79" t="str">
        <f>_xlfn.IFNA(VLOOKUP(AM37,Kopā!$A$4:$Q$203,10,),"")</f>
        <v/>
      </c>
      <c r="AU37" s="80" t="str">
        <f>_xlfn.IFNA(VLOOKUP(AM37,Kopā!$A$4:$Q$203,11,),"")</f>
        <v/>
      </c>
      <c r="AV37" s="79" t="str">
        <f>_xlfn.IFNA(VLOOKUP(AM37,Kopā!$A$4:$Q$203,12,),"")</f>
        <v/>
      </c>
      <c r="AW37" s="80" t="str">
        <f>_xlfn.IFNA(VLOOKUP(AM37,Kopā!$A$4:$Q$203,13,),"")</f>
        <v/>
      </c>
      <c r="AX37" s="79" t="str">
        <f>_xlfn.IFNA(VLOOKUP(AM37,Kopā!$A$4:$Q$203,14,),"")</f>
        <v/>
      </c>
      <c r="AY37" s="80" t="str">
        <f>_xlfn.IFNA(VLOOKUP(AM37,Kopā!$A$4:$Q$203,15,),"")</f>
        <v/>
      </c>
      <c r="AZ37" s="81" t="str">
        <f>_xlfn.IFNA(VLOOKUP(AM37,Kopā!$A$4:$Q$203,16,),"")</f>
        <v/>
      </c>
      <c r="BA37" s="80" t="str">
        <f>_xlfn.IFNA(VLOOKUP(AM37,Kopā!$A$4:$Q$203,17,),"")</f>
        <v/>
      </c>
      <c r="BB37" s="26" t="str">
        <f t="shared" si="18"/>
        <v/>
      </c>
      <c r="BC37" s="26" t="str">
        <f t="shared" si="19"/>
        <v/>
      </c>
      <c r="BD37" s="69" t="str">
        <f t="shared" si="20"/>
        <v/>
      </c>
      <c r="BE37" s="26" t="e">
        <f>_xlfn.RANK.EQ(BB37,$BB$4:$BB$93,)+COUNTIF($BB$4:BB37,BB37)-1</f>
        <v>#VALUE!</v>
      </c>
    </row>
    <row r="38" spans="1:57" x14ac:dyDescent="0.25">
      <c r="A38" s="26">
        <v>35</v>
      </c>
      <c r="B38" s="17" t="str">
        <f t="shared" si="2"/>
        <v/>
      </c>
      <c r="C38" s="101" t="str">
        <f t="shared" si="0"/>
        <v/>
      </c>
      <c r="D38" s="28" t="str">
        <f t="shared" si="21"/>
        <v/>
      </c>
      <c r="E38" s="60" t="str">
        <f t="shared" si="4"/>
        <v/>
      </c>
      <c r="F38" s="61" t="str">
        <f t="shared" si="5"/>
        <v/>
      </c>
      <c r="G38" s="62" t="str">
        <f t="shared" si="6"/>
        <v/>
      </c>
      <c r="H38" s="61" t="str">
        <f t="shared" si="7"/>
        <v/>
      </c>
      <c r="I38" s="60" t="str">
        <f t="shared" si="8"/>
        <v/>
      </c>
      <c r="J38" s="61" t="str">
        <f t="shared" si="9"/>
        <v/>
      </c>
      <c r="K38" s="60" t="str">
        <f t="shared" si="10"/>
        <v/>
      </c>
      <c r="L38" s="61" t="str">
        <f t="shared" si="11"/>
        <v/>
      </c>
      <c r="M38" s="72" t="str">
        <f t="shared" si="12"/>
        <v/>
      </c>
      <c r="N38" s="73" t="str">
        <f t="shared" si="13"/>
        <v/>
      </c>
      <c r="O38" s="24" t="str">
        <f t="shared" si="14"/>
        <v/>
      </c>
      <c r="P38" s="18"/>
      <c r="Q38" s="74"/>
      <c r="AD38" s="26">
        <v>37</v>
      </c>
      <c r="AE38" s="26"/>
      <c r="AF38" s="26">
        <f>IF(Kopā!F38=$R$3,Kopā!A38,"")</f>
        <v>35</v>
      </c>
      <c r="AG38" s="26" t="str">
        <f>_xlfn.IFNA(VLOOKUP(AF38,Kopā!$A$4:$G$203,7,),"")</f>
        <v>E</v>
      </c>
      <c r="AH38" s="26" t="str">
        <f t="shared" si="22"/>
        <v/>
      </c>
      <c r="AI38" s="26" t="e" cm="1">
        <f t="array" ref="AI38">IFERROR(SMALL(IF((COUNTIF($AI$3:AI37, $AH$4:$AH$203)=0)*ISNUMBER($AH$4:$AH$203), $AH$4:$AH$203, "A"), 1),INDEX($AH$4:$AH$203, MATCH(SMALL(IF(ISTEXT($AH$4:$AH$203)*(COUNTIF(AI$3:$AI37,$AH$4:$AH$203)=0), COUNTIF($AH$4:$AH$203, "&lt;"&amp;$AH$4:$AH$203), ""),1),IF(ISTEXT($AH$4:$AH$203), COUNTIF($AH$4:$AH$203, "&lt;"&amp;$AH$4:$AH$203), ""), 0)))</f>
        <v>#NUM!</v>
      </c>
      <c r="AJ38" s="26"/>
      <c r="AK38" s="26"/>
      <c r="AL38" s="26" t="str">
        <f t="shared" si="15"/>
        <v/>
      </c>
      <c r="AM38" s="26" t="str">
        <f t="shared" si="16"/>
        <v/>
      </c>
      <c r="AN38" s="26">
        <v>35</v>
      </c>
      <c r="AO38" s="67" t="str">
        <f t="shared" si="17"/>
        <v/>
      </c>
      <c r="AP38" s="26" t="str">
        <f>_xlfn.IFNA(VLOOKUP(AM38,Kopā!$A$4:$Q$203,2,),"")</f>
        <v/>
      </c>
      <c r="AQ38" s="68" t="str">
        <f>_xlfn.IFNA(VLOOKUP(AM38,Kopā!$A$4:$Q$203,3,),"")</f>
        <v/>
      </c>
      <c r="AR38" s="79" t="str">
        <f>_xlfn.IFNA(VLOOKUP(AM38,Kopā!$A$4:$Q$203,8,),"")</f>
        <v/>
      </c>
      <c r="AS38" s="80" t="str">
        <f>_xlfn.IFNA(VLOOKUP(AM38,Kopā!$A$4:$Q$203,9,),"")</f>
        <v/>
      </c>
      <c r="AT38" s="79" t="str">
        <f>_xlfn.IFNA(VLOOKUP(AM38,Kopā!$A$4:$Q$203,10,),"")</f>
        <v/>
      </c>
      <c r="AU38" s="80" t="str">
        <f>_xlfn.IFNA(VLOOKUP(AM38,Kopā!$A$4:$Q$203,11,),"")</f>
        <v/>
      </c>
      <c r="AV38" s="79" t="str">
        <f>_xlfn.IFNA(VLOOKUP(AM38,Kopā!$A$4:$Q$203,12,),"")</f>
        <v/>
      </c>
      <c r="AW38" s="80" t="str">
        <f>_xlfn.IFNA(VLOOKUP(AM38,Kopā!$A$4:$Q$203,13,),"")</f>
        <v/>
      </c>
      <c r="AX38" s="79" t="str">
        <f>_xlfn.IFNA(VLOOKUP(AM38,Kopā!$A$4:$Q$203,14,),"")</f>
        <v/>
      </c>
      <c r="AY38" s="80" t="str">
        <f>_xlfn.IFNA(VLOOKUP(AM38,Kopā!$A$4:$Q$203,15,),"")</f>
        <v/>
      </c>
      <c r="AZ38" s="81" t="str">
        <f>_xlfn.IFNA(VLOOKUP(AM38,Kopā!$A$4:$Q$203,16,),"")</f>
        <v/>
      </c>
      <c r="BA38" s="80" t="str">
        <f>_xlfn.IFNA(VLOOKUP(AM38,Kopā!$A$4:$Q$203,17,),"")</f>
        <v/>
      </c>
      <c r="BB38" s="26" t="str">
        <f t="shared" si="18"/>
        <v/>
      </c>
      <c r="BC38" s="26" t="str">
        <f t="shared" si="19"/>
        <v/>
      </c>
      <c r="BD38" s="69" t="str">
        <f t="shared" si="20"/>
        <v/>
      </c>
      <c r="BE38" s="26" t="e">
        <f>_xlfn.RANK.EQ(BB38,$BB$4:$BB$93,)+COUNTIF($BB$4:BB38,BB38)-1</f>
        <v>#VALUE!</v>
      </c>
    </row>
    <row r="39" spans="1:57" x14ac:dyDescent="0.25">
      <c r="A39" s="26">
        <v>36</v>
      </c>
      <c r="B39" s="82" t="str">
        <f t="shared" si="2"/>
        <v/>
      </c>
      <c r="C39" s="102" t="str">
        <f t="shared" si="0"/>
        <v/>
      </c>
      <c r="D39" s="83" t="str">
        <f t="shared" si="21"/>
        <v/>
      </c>
      <c r="E39" s="84" t="str">
        <f t="shared" si="4"/>
        <v/>
      </c>
      <c r="F39" s="85" t="str">
        <f t="shared" si="5"/>
        <v/>
      </c>
      <c r="G39" s="86" t="str">
        <f t="shared" si="6"/>
        <v/>
      </c>
      <c r="H39" s="85" t="str">
        <f t="shared" si="7"/>
        <v/>
      </c>
      <c r="I39" s="84" t="str">
        <f t="shared" si="8"/>
        <v/>
      </c>
      <c r="J39" s="85" t="str">
        <f t="shared" si="9"/>
        <v/>
      </c>
      <c r="K39" s="84" t="str">
        <f t="shared" si="10"/>
        <v/>
      </c>
      <c r="L39" s="85" t="str">
        <f t="shared" si="11"/>
        <v/>
      </c>
      <c r="M39" s="87" t="str">
        <f t="shared" si="12"/>
        <v/>
      </c>
      <c r="N39" s="88" t="str">
        <f t="shared" si="13"/>
        <v/>
      </c>
      <c r="O39" s="89" t="str">
        <f t="shared" si="14"/>
        <v/>
      </c>
      <c r="P39" s="90"/>
      <c r="Q39" s="74"/>
      <c r="AD39" s="26">
        <v>38</v>
      </c>
      <c r="AE39" s="26"/>
      <c r="AF39" s="26" t="str">
        <f>IF(Kopā!F39=$R$3,Kopā!A39,"")</f>
        <v/>
      </c>
      <c r="AG39" s="26" t="str">
        <f>_xlfn.IFNA(VLOOKUP(AF39,Kopā!$A$4:$G$203,7,),"")</f>
        <v/>
      </c>
      <c r="AH39" s="26" t="str">
        <f t="shared" si="22"/>
        <v/>
      </c>
      <c r="AI39" s="26" t="e" cm="1">
        <f t="array" ref="AI39">IFERROR(SMALL(IF((COUNTIF($AI$3:AI38, $AH$4:$AH$203)=0)*ISNUMBER($AH$4:$AH$203), $AH$4:$AH$203, "A"), 1),INDEX($AH$4:$AH$203, MATCH(SMALL(IF(ISTEXT($AH$4:$AH$203)*(COUNTIF(AI$3:$AI38,$AH$4:$AH$203)=0), COUNTIF($AH$4:$AH$203, "&lt;"&amp;$AH$4:$AH$203), ""),1),IF(ISTEXT($AH$4:$AH$203), COUNTIF($AH$4:$AH$203, "&lt;"&amp;$AH$4:$AH$203), ""), 0)))</f>
        <v>#NUM!</v>
      </c>
      <c r="AJ39" s="26"/>
      <c r="AK39" s="26"/>
      <c r="AL39" s="26" t="str">
        <f t="shared" si="15"/>
        <v/>
      </c>
      <c r="AM39" s="26" t="str">
        <f t="shared" si="16"/>
        <v/>
      </c>
      <c r="AN39" s="26">
        <v>36</v>
      </c>
      <c r="AO39" s="67" t="str">
        <f t="shared" si="17"/>
        <v/>
      </c>
      <c r="AP39" s="26" t="str">
        <f>_xlfn.IFNA(VLOOKUP(AM39,Kopā!$A$4:$Q$203,2,),"")</f>
        <v/>
      </c>
      <c r="AQ39" s="68" t="str">
        <f>_xlfn.IFNA(VLOOKUP(AM39,Kopā!$A$4:$Q$203,3,),"")</f>
        <v/>
      </c>
      <c r="AR39" s="79" t="str">
        <f>_xlfn.IFNA(VLOOKUP(AM39,Kopā!$A$4:$Q$203,8,),"")</f>
        <v/>
      </c>
      <c r="AS39" s="80" t="str">
        <f>_xlfn.IFNA(VLOOKUP(AM39,Kopā!$A$4:$Q$203,9,),"")</f>
        <v/>
      </c>
      <c r="AT39" s="79" t="str">
        <f>_xlfn.IFNA(VLOOKUP(AM39,Kopā!$A$4:$Q$203,10,),"")</f>
        <v/>
      </c>
      <c r="AU39" s="80" t="str">
        <f>_xlfn.IFNA(VLOOKUP(AM39,Kopā!$A$4:$Q$203,11,),"")</f>
        <v/>
      </c>
      <c r="AV39" s="79" t="str">
        <f>_xlfn.IFNA(VLOOKUP(AM39,Kopā!$A$4:$Q$203,12,),"")</f>
        <v/>
      </c>
      <c r="AW39" s="80" t="str">
        <f>_xlfn.IFNA(VLOOKUP(AM39,Kopā!$A$4:$Q$203,13,),"")</f>
        <v/>
      </c>
      <c r="AX39" s="79" t="str">
        <f>_xlfn.IFNA(VLOOKUP(AM39,Kopā!$A$4:$Q$203,14,),"")</f>
        <v/>
      </c>
      <c r="AY39" s="80" t="str">
        <f>_xlfn.IFNA(VLOOKUP(AM39,Kopā!$A$4:$Q$203,15,),"")</f>
        <v/>
      </c>
      <c r="AZ39" s="81" t="str">
        <f>_xlfn.IFNA(VLOOKUP(AM39,Kopā!$A$4:$Q$203,16,),"")</f>
        <v/>
      </c>
      <c r="BA39" s="80" t="str">
        <f>_xlfn.IFNA(VLOOKUP(AM39,Kopā!$A$4:$Q$203,17,),"")</f>
        <v/>
      </c>
      <c r="BB39" s="26" t="str">
        <f t="shared" si="18"/>
        <v/>
      </c>
      <c r="BC39" s="26" t="str">
        <f t="shared" si="19"/>
        <v/>
      </c>
      <c r="BD39" s="69" t="str">
        <f t="shared" si="20"/>
        <v/>
      </c>
      <c r="BE39" s="26" t="e">
        <f>_xlfn.RANK.EQ(BB39,$BB$4:$BB$93,)+COUNTIF($BB$4:BB39,BB39)-1</f>
        <v>#VALUE!</v>
      </c>
    </row>
    <row r="40" spans="1:57" x14ac:dyDescent="0.25">
      <c r="A40" s="26">
        <v>37</v>
      </c>
      <c r="B40" s="17" t="str">
        <f t="shared" si="2"/>
        <v/>
      </c>
      <c r="C40" s="101" t="str">
        <f t="shared" si="0"/>
        <v/>
      </c>
      <c r="D40" s="28" t="str">
        <f t="shared" si="21"/>
        <v/>
      </c>
      <c r="E40" s="60" t="str">
        <f t="shared" si="4"/>
        <v/>
      </c>
      <c r="F40" s="61" t="str">
        <f t="shared" si="5"/>
        <v/>
      </c>
      <c r="G40" s="62" t="str">
        <f t="shared" si="6"/>
        <v/>
      </c>
      <c r="H40" s="61" t="str">
        <f t="shared" si="7"/>
        <v/>
      </c>
      <c r="I40" s="60" t="str">
        <f t="shared" si="8"/>
        <v/>
      </c>
      <c r="J40" s="61" t="str">
        <f t="shared" si="9"/>
        <v/>
      </c>
      <c r="K40" s="60" t="str">
        <f t="shared" si="10"/>
        <v/>
      </c>
      <c r="L40" s="61" t="str">
        <f t="shared" si="11"/>
        <v/>
      </c>
      <c r="M40" s="72" t="str">
        <f t="shared" si="12"/>
        <v/>
      </c>
      <c r="N40" s="73" t="str">
        <f t="shared" si="13"/>
        <v/>
      </c>
      <c r="O40" s="24" t="str">
        <f t="shared" si="14"/>
        <v/>
      </c>
      <c r="P40" s="18"/>
      <c r="Q40" s="74"/>
      <c r="AD40" s="26">
        <v>39</v>
      </c>
      <c r="AE40" s="26"/>
      <c r="AF40" s="26" t="str">
        <f>IF(Kopā!F40=$R$3,Kopā!A40,"")</f>
        <v/>
      </c>
      <c r="AG40" s="26" t="str">
        <f>_xlfn.IFNA(VLOOKUP(AF40,Kopā!$A$4:$G$203,7,),"")</f>
        <v/>
      </c>
      <c r="AH40" s="26" t="str">
        <f t="shared" si="22"/>
        <v/>
      </c>
      <c r="AI40" s="26" t="e" cm="1">
        <f t="array" ref="AI40">IFERROR(SMALL(IF((COUNTIF($AI$3:AI39, $AH$4:$AH$203)=0)*ISNUMBER($AH$4:$AH$203), $AH$4:$AH$203, "A"), 1),INDEX($AH$4:$AH$203, MATCH(SMALL(IF(ISTEXT($AH$4:$AH$203)*(COUNTIF(AI$3:$AI39,$AH$4:$AH$203)=0), COUNTIF($AH$4:$AH$203, "&lt;"&amp;$AH$4:$AH$203), ""),1),IF(ISTEXT($AH$4:$AH$203), COUNTIF($AH$4:$AH$203, "&lt;"&amp;$AH$4:$AH$203), ""), 0)))</f>
        <v>#NUM!</v>
      </c>
      <c r="AJ40" s="26"/>
      <c r="AK40" s="26"/>
      <c r="AL40" s="26" t="str">
        <f t="shared" si="15"/>
        <v/>
      </c>
      <c r="AM40" s="26" t="str">
        <f t="shared" si="16"/>
        <v/>
      </c>
      <c r="AN40" s="26">
        <v>37</v>
      </c>
      <c r="AO40" s="67" t="str">
        <f t="shared" si="17"/>
        <v/>
      </c>
      <c r="AP40" s="26" t="str">
        <f>_xlfn.IFNA(VLOOKUP(AM40,Kopā!$A$4:$Q$203,2,),"")</f>
        <v/>
      </c>
      <c r="AQ40" s="68" t="str">
        <f>_xlfn.IFNA(VLOOKUP(AM40,Kopā!$A$4:$Q$203,3,),"")</f>
        <v/>
      </c>
      <c r="AR40" s="79" t="str">
        <f>_xlfn.IFNA(VLOOKUP(AM40,Kopā!$A$4:$Q$203,8,),"")</f>
        <v/>
      </c>
      <c r="AS40" s="80" t="str">
        <f>_xlfn.IFNA(VLOOKUP(AM40,Kopā!$A$4:$Q$203,9,),"")</f>
        <v/>
      </c>
      <c r="AT40" s="79" t="str">
        <f>_xlfn.IFNA(VLOOKUP(AM40,Kopā!$A$4:$Q$203,10,),"")</f>
        <v/>
      </c>
      <c r="AU40" s="80" t="str">
        <f>_xlfn.IFNA(VLOOKUP(AM40,Kopā!$A$4:$Q$203,11,),"")</f>
        <v/>
      </c>
      <c r="AV40" s="79" t="str">
        <f>_xlfn.IFNA(VLOOKUP(AM40,Kopā!$A$4:$Q$203,12,),"")</f>
        <v/>
      </c>
      <c r="AW40" s="80" t="str">
        <f>_xlfn.IFNA(VLOOKUP(AM40,Kopā!$A$4:$Q$203,13,),"")</f>
        <v/>
      </c>
      <c r="AX40" s="79" t="str">
        <f>_xlfn.IFNA(VLOOKUP(AM40,Kopā!$A$4:$Q$203,14,),"")</f>
        <v/>
      </c>
      <c r="AY40" s="80" t="str">
        <f>_xlfn.IFNA(VLOOKUP(AM40,Kopā!$A$4:$Q$203,15,),"")</f>
        <v/>
      </c>
      <c r="AZ40" s="81" t="str">
        <f>_xlfn.IFNA(VLOOKUP(AM40,Kopā!$A$4:$Q$203,16,),"")</f>
        <v/>
      </c>
      <c r="BA40" s="80" t="str">
        <f>_xlfn.IFNA(VLOOKUP(AM40,Kopā!$A$4:$Q$203,17,),"")</f>
        <v/>
      </c>
      <c r="BB40" s="26" t="str">
        <f t="shared" si="18"/>
        <v/>
      </c>
      <c r="BC40" s="26" t="str">
        <f t="shared" si="19"/>
        <v/>
      </c>
      <c r="BD40" s="69" t="str">
        <f t="shared" si="20"/>
        <v/>
      </c>
      <c r="BE40" s="26" t="e">
        <f>_xlfn.RANK.EQ(BB40,$BB$4:$BB$93,)+COUNTIF($BB$4:BB40,BB40)-1</f>
        <v>#VALUE!</v>
      </c>
    </row>
    <row r="41" spans="1:57" x14ac:dyDescent="0.25">
      <c r="A41" s="26">
        <v>38</v>
      </c>
      <c r="B41" s="82" t="str">
        <f t="shared" si="2"/>
        <v/>
      </c>
      <c r="C41" s="102" t="str">
        <f t="shared" si="0"/>
        <v/>
      </c>
      <c r="D41" s="83" t="str">
        <f t="shared" si="21"/>
        <v/>
      </c>
      <c r="E41" s="84" t="str">
        <f t="shared" si="4"/>
        <v/>
      </c>
      <c r="F41" s="85" t="str">
        <f t="shared" si="5"/>
        <v/>
      </c>
      <c r="G41" s="86" t="str">
        <f t="shared" si="6"/>
        <v/>
      </c>
      <c r="H41" s="85" t="str">
        <f t="shared" si="7"/>
        <v/>
      </c>
      <c r="I41" s="84" t="str">
        <f t="shared" si="8"/>
        <v/>
      </c>
      <c r="J41" s="85" t="str">
        <f t="shared" si="9"/>
        <v/>
      </c>
      <c r="K41" s="84" t="str">
        <f t="shared" si="10"/>
        <v/>
      </c>
      <c r="L41" s="85" t="str">
        <f t="shared" si="11"/>
        <v/>
      </c>
      <c r="M41" s="87" t="str">
        <f t="shared" si="12"/>
        <v/>
      </c>
      <c r="N41" s="88" t="str">
        <f t="shared" si="13"/>
        <v/>
      </c>
      <c r="O41" s="89" t="str">
        <f t="shared" si="14"/>
        <v/>
      </c>
      <c r="P41" s="90"/>
      <c r="Q41" s="74"/>
      <c r="AD41" s="26">
        <v>40</v>
      </c>
      <c r="AE41" s="26"/>
      <c r="AF41" s="26" t="str">
        <f>IF(Kopā!F41=$R$3,Kopā!A41,"")</f>
        <v/>
      </c>
      <c r="AG41" s="26" t="str">
        <f>_xlfn.IFNA(VLOOKUP(AF41,Kopā!$A$4:$G$203,7,),"")</f>
        <v/>
      </c>
      <c r="AH41" s="26" t="str">
        <f t="shared" si="22"/>
        <v/>
      </c>
      <c r="AI41" s="26" t="e" cm="1">
        <f t="array" ref="AI41">IFERROR(SMALL(IF((COUNTIF($AI$3:AI40, $AH$4:$AH$203)=0)*ISNUMBER($AH$4:$AH$203), $AH$4:$AH$203, "A"), 1),INDEX($AH$4:$AH$203, MATCH(SMALL(IF(ISTEXT($AH$4:$AH$203)*(COUNTIF(AI$3:$AI40,$AH$4:$AH$203)=0), COUNTIF($AH$4:$AH$203, "&lt;"&amp;$AH$4:$AH$203), ""),1),IF(ISTEXT($AH$4:$AH$203), COUNTIF($AH$4:$AH$203, "&lt;"&amp;$AH$4:$AH$203), ""), 0)))</f>
        <v>#NUM!</v>
      </c>
      <c r="AJ41" s="26"/>
      <c r="AK41" s="26"/>
      <c r="AL41" s="26" t="str">
        <f t="shared" si="15"/>
        <v/>
      </c>
      <c r="AM41" s="26" t="str">
        <f t="shared" si="16"/>
        <v/>
      </c>
      <c r="AN41" s="26">
        <v>38</v>
      </c>
      <c r="AO41" s="67" t="str">
        <f t="shared" si="17"/>
        <v/>
      </c>
      <c r="AP41" s="26" t="str">
        <f>_xlfn.IFNA(VLOOKUP(AM41,Kopā!$A$4:$Q$203,2,),"")</f>
        <v/>
      </c>
      <c r="AQ41" s="68" t="str">
        <f>_xlfn.IFNA(VLOOKUP(AM41,Kopā!$A$4:$Q$203,3,),"")</f>
        <v/>
      </c>
      <c r="AR41" s="79" t="str">
        <f>_xlfn.IFNA(VLOOKUP(AM41,Kopā!$A$4:$Q$203,8,),"")</f>
        <v/>
      </c>
      <c r="AS41" s="80" t="str">
        <f>_xlfn.IFNA(VLOOKUP(AM41,Kopā!$A$4:$Q$203,9,),"")</f>
        <v/>
      </c>
      <c r="AT41" s="79" t="str">
        <f>_xlfn.IFNA(VLOOKUP(AM41,Kopā!$A$4:$Q$203,10,),"")</f>
        <v/>
      </c>
      <c r="AU41" s="80" t="str">
        <f>_xlfn.IFNA(VLOOKUP(AM41,Kopā!$A$4:$Q$203,11,),"")</f>
        <v/>
      </c>
      <c r="AV41" s="79" t="str">
        <f>_xlfn.IFNA(VLOOKUP(AM41,Kopā!$A$4:$Q$203,12,),"")</f>
        <v/>
      </c>
      <c r="AW41" s="80" t="str">
        <f>_xlfn.IFNA(VLOOKUP(AM41,Kopā!$A$4:$Q$203,13,),"")</f>
        <v/>
      </c>
      <c r="AX41" s="79" t="str">
        <f>_xlfn.IFNA(VLOOKUP(AM41,Kopā!$A$4:$Q$203,14,),"")</f>
        <v/>
      </c>
      <c r="AY41" s="80" t="str">
        <f>_xlfn.IFNA(VLOOKUP(AM41,Kopā!$A$4:$Q$203,15,),"")</f>
        <v/>
      </c>
      <c r="AZ41" s="81" t="str">
        <f>_xlfn.IFNA(VLOOKUP(AM41,Kopā!$A$4:$Q$203,16,),"")</f>
        <v/>
      </c>
      <c r="BA41" s="80" t="str">
        <f>_xlfn.IFNA(VLOOKUP(AM41,Kopā!$A$4:$Q$203,17,),"")</f>
        <v/>
      </c>
      <c r="BB41" s="26" t="str">
        <f t="shared" si="18"/>
        <v/>
      </c>
      <c r="BC41" s="26" t="str">
        <f t="shared" si="19"/>
        <v/>
      </c>
      <c r="BD41" s="69" t="str">
        <f t="shared" si="20"/>
        <v/>
      </c>
      <c r="BE41" s="26" t="e">
        <f>_xlfn.RANK.EQ(BB41,$BB$4:$BB$93,)+COUNTIF($BB$4:BB41,BB41)-1</f>
        <v>#VALUE!</v>
      </c>
    </row>
    <row r="42" spans="1:57" x14ac:dyDescent="0.25">
      <c r="A42" s="26">
        <v>39</v>
      </c>
      <c r="B42" s="17" t="str">
        <f t="shared" si="2"/>
        <v/>
      </c>
      <c r="C42" s="101" t="str">
        <f t="shared" si="0"/>
        <v/>
      </c>
      <c r="D42" s="28" t="str">
        <f t="shared" si="21"/>
        <v/>
      </c>
      <c r="E42" s="60" t="str">
        <f t="shared" si="4"/>
        <v/>
      </c>
      <c r="F42" s="61" t="str">
        <f t="shared" si="5"/>
        <v/>
      </c>
      <c r="G42" s="62" t="str">
        <f t="shared" si="6"/>
        <v/>
      </c>
      <c r="H42" s="61" t="str">
        <f t="shared" si="7"/>
        <v/>
      </c>
      <c r="I42" s="60" t="str">
        <f t="shared" si="8"/>
        <v/>
      </c>
      <c r="J42" s="61" t="str">
        <f t="shared" si="9"/>
        <v/>
      </c>
      <c r="K42" s="60" t="str">
        <f t="shared" si="10"/>
        <v/>
      </c>
      <c r="L42" s="61" t="str">
        <f t="shared" si="11"/>
        <v/>
      </c>
      <c r="M42" s="72" t="str">
        <f t="shared" si="12"/>
        <v/>
      </c>
      <c r="N42" s="73" t="str">
        <f t="shared" si="13"/>
        <v/>
      </c>
      <c r="O42" s="24" t="str">
        <f t="shared" si="14"/>
        <v/>
      </c>
      <c r="P42" s="18"/>
      <c r="Q42" s="74"/>
      <c r="AD42" s="26">
        <v>41</v>
      </c>
      <c r="AE42" s="26"/>
      <c r="AF42" s="26">
        <f>IF(Kopā!F42=$R$3,Kopā!A42,"")</f>
        <v>39</v>
      </c>
      <c r="AG42" s="26" t="str">
        <f>_xlfn.IFNA(VLOOKUP(AF42,Kopā!$A$4:$G$203,7,),"")</f>
        <v>E</v>
      </c>
      <c r="AH42" s="26" t="str">
        <f t="shared" si="22"/>
        <v/>
      </c>
      <c r="AI42" s="26" t="e" cm="1">
        <f t="array" ref="AI42">IFERROR(SMALL(IF((COUNTIF($AI$3:AI41, $AH$4:$AH$203)=0)*ISNUMBER($AH$4:$AH$203), $AH$4:$AH$203, "A"), 1),INDEX($AH$4:$AH$203, MATCH(SMALL(IF(ISTEXT($AH$4:$AH$203)*(COUNTIF(AI$3:$AI41,$AH$4:$AH$203)=0), COUNTIF($AH$4:$AH$203, "&lt;"&amp;$AH$4:$AH$203), ""),1),IF(ISTEXT($AH$4:$AH$203), COUNTIF($AH$4:$AH$203, "&lt;"&amp;$AH$4:$AH$203), ""), 0)))</f>
        <v>#NUM!</v>
      </c>
      <c r="AJ42" s="26"/>
      <c r="AK42" s="26"/>
      <c r="AL42" s="26" t="str">
        <f t="shared" si="15"/>
        <v/>
      </c>
      <c r="AM42" s="26" t="str">
        <f t="shared" si="16"/>
        <v/>
      </c>
      <c r="AN42" s="26">
        <v>39</v>
      </c>
      <c r="AO42" s="67" t="str">
        <f t="shared" si="17"/>
        <v/>
      </c>
      <c r="AP42" s="26" t="str">
        <f>_xlfn.IFNA(VLOOKUP(AM42,Kopā!$A$4:$Q$203,2,),"")</f>
        <v/>
      </c>
      <c r="AQ42" s="68" t="str">
        <f>_xlfn.IFNA(VLOOKUP(AM42,Kopā!$A$4:$Q$203,3,),"")</f>
        <v/>
      </c>
      <c r="AR42" s="79" t="str">
        <f>_xlfn.IFNA(VLOOKUP(AM42,Kopā!$A$4:$Q$203,8,),"")</f>
        <v/>
      </c>
      <c r="AS42" s="80" t="str">
        <f>_xlfn.IFNA(VLOOKUP(AM42,Kopā!$A$4:$Q$203,9,),"")</f>
        <v/>
      </c>
      <c r="AT42" s="79" t="str">
        <f>_xlfn.IFNA(VLOOKUP(AM42,Kopā!$A$4:$Q$203,10,),"")</f>
        <v/>
      </c>
      <c r="AU42" s="80" t="str">
        <f>_xlfn.IFNA(VLOOKUP(AM42,Kopā!$A$4:$Q$203,11,),"")</f>
        <v/>
      </c>
      <c r="AV42" s="79" t="str">
        <f>_xlfn.IFNA(VLOOKUP(AM42,Kopā!$A$4:$Q$203,12,),"")</f>
        <v/>
      </c>
      <c r="AW42" s="80" t="str">
        <f>_xlfn.IFNA(VLOOKUP(AM42,Kopā!$A$4:$Q$203,13,),"")</f>
        <v/>
      </c>
      <c r="AX42" s="79" t="str">
        <f>_xlfn.IFNA(VLOOKUP(AM42,Kopā!$A$4:$Q$203,14,),"")</f>
        <v/>
      </c>
      <c r="AY42" s="80" t="str">
        <f>_xlfn.IFNA(VLOOKUP(AM42,Kopā!$A$4:$Q$203,15,),"")</f>
        <v/>
      </c>
      <c r="AZ42" s="81" t="str">
        <f>_xlfn.IFNA(VLOOKUP(AM42,Kopā!$A$4:$Q$203,16,),"")</f>
        <v/>
      </c>
      <c r="BA42" s="80" t="str">
        <f>_xlfn.IFNA(VLOOKUP(AM42,Kopā!$A$4:$Q$203,17,),"")</f>
        <v/>
      </c>
      <c r="BB42" s="26" t="str">
        <f t="shared" si="18"/>
        <v/>
      </c>
      <c r="BC42" s="26" t="str">
        <f t="shared" si="19"/>
        <v/>
      </c>
      <c r="BD42" s="69" t="str">
        <f t="shared" si="20"/>
        <v/>
      </c>
      <c r="BE42" s="26" t="e">
        <f>_xlfn.RANK.EQ(BB42,$BB$4:$BB$93,)+COUNTIF($BB$4:BB42,BB42)-1</f>
        <v>#VALUE!</v>
      </c>
    </row>
    <row r="43" spans="1:57" x14ac:dyDescent="0.25">
      <c r="A43" s="26">
        <v>40</v>
      </c>
      <c r="B43" s="82" t="str">
        <f t="shared" si="2"/>
        <v/>
      </c>
      <c r="C43" s="102" t="str">
        <f t="shared" si="0"/>
        <v/>
      </c>
      <c r="D43" s="83" t="str">
        <f t="shared" si="21"/>
        <v/>
      </c>
      <c r="E43" s="84" t="str">
        <f t="shared" si="4"/>
        <v/>
      </c>
      <c r="F43" s="85" t="str">
        <f t="shared" si="5"/>
        <v/>
      </c>
      <c r="G43" s="86" t="str">
        <f t="shared" si="6"/>
        <v/>
      </c>
      <c r="H43" s="85" t="str">
        <f t="shared" si="7"/>
        <v/>
      </c>
      <c r="I43" s="84" t="str">
        <f t="shared" si="8"/>
        <v/>
      </c>
      <c r="J43" s="85" t="str">
        <f t="shared" si="9"/>
        <v/>
      </c>
      <c r="K43" s="84" t="str">
        <f t="shared" si="10"/>
        <v/>
      </c>
      <c r="L43" s="85" t="str">
        <f t="shared" si="11"/>
        <v/>
      </c>
      <c r="M43" s="87" t="str">
        <f t="shared" si="12"/>
        <v/>
      </c>
      <c r="N43" s="88" t="str">
        <f t="shared" si="13"/>
        <v/>
      </c>
      <c r="O43" s="89" t="str">
        <f t="shared" si="14"/>
        <v/>
      </c>
      <c r="P43" s="90"/>
      <c r="Q43" s="74"/>
      <c r="AD43" s="26">
        <v>42</v>
      </c>
      <c r="AE43" s="26"/>
      <c r="AF43" s="26">
        <f>IF(Kopā!F43=$R$3,Kopā!A43,"")</f>
        <v>40</v>
      </c>
      <c r="AG43" s="26" t="str">
        <f>_xlfn.IFNA(VLOOKUP(AF43,Kopā!$A$4:$G$203,7,),"")</f>
        <v>E</v>
      </c>
      <c r="AH43" s="26" t="str">
        <f t="shared" si="22"/>
        <v/>
      </c>
      <c r="AI43" s="26" t="e" cm="1">
        <f t="array" ref="AI43">IFERROR(SMALL(IF((COUNTIF($AI$3:AI42, $AH$4:$AH$203)=0)*ISNUMBER($AH$4:$AH$203), $AH$4:$AH$203, "A"), 1),INDEX($AH$4:$AH$203, MATCH(SMALL(IF(ISTEXT($AH$4:$AH$203)*(COUNTIF(AI$3:$AI42,$AH$4:$AH$203)=0), COUNTIF($AH$4:$AH$203, "&lt;"&amp;$AH$4:$AH$203), ""),1),IF(ISTEXT($AH$4:$AH$203), COUNTIF($AH$4:$AH$203, "&lt;"&amp;$AH$4:$AH$203), ""), 0)))</f>
        <v>#NUM!</v>
      </c>
      <c r="AJ43" s="26"/>
      <c r="AK43" s="26"/>
      <c r="AL43" s="26" t="str">
        <f t="shared" si="15"/>
        <v/>
      </c>
      <c r="AM43" s="26" t="str">
        <f t="shared" si="16"/>
        <v/>
      </c>
      <c r="AN43" s="26">
        <v>40</v>
      </c>
      <c r="AO43" s="67" t="str">
        <f t="shared" si="17"/>
        <v/>
      </c>
      <c r="AP43" s="26" t="str">
        <f>_xlfn.IFNA(VLOOKUP(AM43,Kopā!$A$4:$Q$203,2,),"")</f>
        <v/>
      </c>
      <c r="AQ43" s="68" t="str">
        <f>_xlfn.IFNA(VLOOKUP(AM43,Kopā!$A$4:$Q$203,3,),"")</f>
        <v/>
      </c>
      <c r="AR43" s="79" t="str">
        <f>_xlfn.IFNA(VLOOKUP(AM43,Kopā!$A$4:$Q$203,8,),"")</f>
        <v/>
      </c>
      <c r="AS43" s="80" t="str">
        <f>_xlfn.IFNA(VLOOKUP(AM43,Kopā!$A$4:$Q$203,9,),"")</f>
        <v/>
      </c>
      <c r="AT43" s="79" t="str">
        <f>_xlfn.IFNA(VLOOKUP(AM43,Kopā!$A$4:$Q$203,10,),"")</f>
        <v/>
      </c>
      <c r="AU43" s="80" t="str">
        <f>_xlfn.IFNA(VLOOKUP(AM43,Kopā!$A$4:$Q$203,11,),"")</f>
        <v/>
      </c>
      <c r="AV43" s="79" t="str">
        <f>_xlfn.IFNA(VLOOKUP(AM43,Kopā!$A$4:$Q$203,12,),"")</f>
        <v/>
      </c>
      <c r="AW43" s="80" t="str">
        <f>_xlfn.IFNA(VLOOKUP(AM43,Kopā!$A$4:$Q$203,13,),"")</f>
        <v/>
      </c>
      <c r="AX43" s="79" t="str">
        <f>_xlfn.IFNA(VLOOKUP(AM43,Kopā!$A$4:$Q$203,14,),"")</f>
        <v/>
      </c>
      <c r="AY43" s="80" t="str">
        <f>_xlfn.IFNA(VLOOKUP(AM43,Kopā!$A$4:$Q$203,15,),"")</f>
        <v/>
      </c>
      <c r="AZ43" s="81" t="str">
        <f>_xlfn.IFNA(VLOOKUP(AM43,Kopā!$A$4:$Q$203,16,),"")</f>
        <v/>
      </c>
      <c r="BA43" s="80" t="str">
        <f>_xlfn.IFNA(VLOOKUP(AM43,Kopā!$A$4:$Q$203,17,),"")</f>
        <v/>
      </c>
      <c r="BB43" s="26" t="str">
        <f t="shared" si="18"/>
        <v/>
      </c>
      <c r="BC43" s="26" t="str">
        <f t="shared" si="19"/>
        <v/>
      </c>
      <c r="BD43" s="69" t="str">
        <f t="shared" si="20"/>
        <v/>
      </c>
      <c r="BE43" s="26" t="e">
        <f>_xlfn.RANK.EQ(BB43,$BB$4:$BB$93,)+COUNTIF($BB$4:BB43,BB43)-1</f>
        <v>#VALUE!</v>
      </c>
    </row>
    <row r="44" spans="1:57" x14ac:dyDescent="0.25">
      <c r="A44" s="26">
        <v>41</v>
      </c>
      <c r="B44" s="17" t="str">
        <f t="shared" si="2"/>
        <v/>
      </c>
      <c r="C44" s="101" t="str">
        <f t="shared" si="0"/>
        <v/>
      </c>
      <c r="D44" s="28" t="str">
        <f t="shared" si="21"/>
        <v/>
      </c>
      <c r="E44" s="60" t="str">
        <f t="shared" si="4"/>
        <v/>
      </c>
      <c r="F44" s="61" t="str">
        <f t="shared" si="5"/>
        <v/>
      </c>
      <c r="G44" s="62" t="str">
        <f t="shared" si="6"/>
        <v/>
      </c>
      <c r="H44" s="61" t="str">
        <f t="shared" si="7"/>
        <v/>
      </c>
      <c r="I44" s="60" t="str">
        <f t="shared" si="8"/>
        <v/>
      </c>
      <c r="J44" s="61" t="str">
        <f t="shared" si="9"/>
        <v/>
      </c>
      <c r="K44" s="60" t="str">
        <f t="shared" si="10"/>
        <v/>
      </c>
      <c r="L44" s="61" t="str">
        <f t="shared" si="11"/>
        <v/>
      </c>
      <c r="M44" s="72" t="str">
        <f t="shared" si="12"/>
        <v/>
      </c>
      <c r="N44" s="73" t="str">
        <f t="shared" si="13"/>
        <v/>
      </c>
      <c r="O44" s="24" t="str">
        <f t="shared" si="14"/>
        <v/>
      </c>
      <c r="P44" s="18"/>
      <c r="Q44" s="74"/>
      <c r="AD44" s="26">
        <v>43</v>
      </c>
      <c r="AE44" s="26"/>
      <c r="AF44" s="26" t="str">
        <f>IF(Kopā!F44=$R$3,Kopā!A44,"")</f>
        <v/>
      </c>
      <c r="AG44" s="26" t="str">
        <f>_xlfn.IFNA(VLOOKUP(AF44,Kopā!$A$4:$G$203,7,),"")</f>
        <v/>
      </c>
      <c r="AH44" s="26" t="str">
        <f t="shared" si="22"/>
        <v/>
      </c>
      <c r="AI44" s="26" t="e" cm="1">
        <f t="array" ref="AI44">IFERROR(SMALL(IF((COUNTIF($AI$3:AI43, $AH$4:$AH$203)=0)*ISNUMBER($AH$4:$AH$203), $AH$4:$AH$203, "A"), 1),INDEX($AH$4:$AH$203, MATCH(SMALL(IF(ISTEXT($AH$4:$AH$203)*(COUNTIF(AI$3:$AI43,$AH$4:$AH$203)=0), COUNTIF($AH$4:$AH$203, "&lt;"&amp;$AH$4:$AH$203), ""),1),IF(ISTEXT($AH$4:$AH$203), COUNTIF($AH$4:$AH$203, "&lt;"&amp;$AH$4:$AH$203), ""), 0)))</f>
        <v>#NUM!</v>
      </c>
      <c r="AJ44" s="26"/>
      <c r="AK44" s="26"/>
      <c r="AL44" s="26" t="str">
        <f t="shared" si="15"/>
        <v/>
      </c>
      <c r="AM44" s="26" t="str">
        <f t="shared" si="16"/>
        <v/>
      </c>
      <c r="AN44" s="26">
        <v>41</v>
      </c>
      <c r="AO44" s="67" t="str">
        <f t="shared" si="17"/>
        <v/>
      </c>
      <c r="AP44" s="26" t="str">
        <f>_xlfn.IFNA(VLOOKUP(AM44,Kopā!$A$4:$Q$203,2,),"")</f>
        <v/>
      </c>
      <c r="AQ44" s="68" t="str">
        <f>_xlfn.IFNA(VLOOKUP(AM44,Kopā!$A$4:$Q$203,3,),"")</f>
        <v/>
      </c>
      <c r="AR44" s="79" t="str">
        <f>_xlfn.IFNA(VLOOKUP(AM44,Kopā!$A$4:$Q$203,8,),"")</f>
        <v/>
      </c>
      <c r="AS44" s="80" t="str">
        <f>_xlfn.IFNA(VLOOKUP(AM44,Kopā!$A$4:$Q$203,9,),"")</f>
        <v/>
      </c>
      <c r="AT44" s="79" t="str">
        <f>_xlfn.IFNA(VLOOKUP(AM44,Kopā!$A$4:$Q$203,10,),"")</f>
        <v/>
      </c>
      <c r="AU44" s="80" t="str">
        <f>_xlfn.IFNA(VLOOKUP(AM44,Kopā!$A$4:$Q$203,11,),"")</f>
        <v/>
      </c>
      <c r="AV44" s="79" t="str">
        <f>_xlfn.IFNA(VLOOKUP(AM44,Kopā!$A$4:$Q$203,12,),"")</f>
        <v/>
      </c>
      <c r="AW44" s="80" t="str">
        <f>_xlfn.IFNA(VLOOKUP(AM44,Kopā!$A$4:$Q$203,13,),"")</f>
        <v/>
      </c>
      <c r="AX44" s="79" t="str">
        <f>_xlfn.IFNA(VLOOKUP(AM44,Kopā!$A$4:$Q$203,14,),"")</f>
        <v/>
      </c>
      <c r="AY44" s="80" t="str">
        <f>_xlfn.IFNA(VLOOKUP(AM44,Kopā!$A$4:$Q$203,15,),"")</f>
        <v/>
      </c>
      <c r="AZ44" s="81" t="str">
        <f>_xlfn.IFNA(VLOOKUP(AM44,Kopā!$A$4:$Q$203,16,),"")</f>
        <v/>
      </c>
      <c r="BA44" s="80" t="str">
        <f>_xlfn.IFNA(VLOOKUP(AM44,Kopā!$A$4:$Q$203,17,),"")</f>
        <v/>
      </c>
      <c r="BB44" s="26" t="str">
        <f t="shared" si="18"/>
        <v/>
      </c>
      <c r="BC44" s="26" t="str">
        <f t="shared" si="19"/>
        <v/>
      </c>
      <c r="BD44" s="69" t="str">
        <f t="shared" si="20"/>
        <v/>
      </c>
      <c r="BE44" s="26" t="e">
        <f>_xlfn.RANK.EQ(BB44,$BB$4:$BB$93,)+COUNTIF($BB$4:BB44,BB44)-1</f>
        <v>#VALUE!</v>
      </c>
    </row>
    <row r="45" spans="1:57" x14ac:dyDescent="0.25">
      <c r="A45" s="26">
        <v>42</v>
      </c>
      <c r="B45" s="82" t="str">
        <f t="shared" si="2"/>
        <v/>
      </c>
      <c r="C45" s="102" t="str">
        <f t="shared" si="0"/>
        <v/>
      </c>
      <c r="D45" s="83" t="str">
        <f t="shared" si="21"/>
        <v/>
      </c>
      <c r="E45" s="84" t="str">
        <f t="shared" si="4"/>
        <v/>
      </c>
      <c r="F45" s="85" t="str">
        <f t="shared" si="5"/>
        <v/>
      </c>
      <c r="G45" s="86" t="str">
        <f t="shared" si="6"/>
        <v/>
      </c>
      <c r="H45" s="85" t="str">
        <f t="shared" si="7"/>
        <v/>
      </c>
      <c r="I45" s="84" t="str">
        <f t="shared" si="8"/>
        <v/>
      </c>
      <c r="J45" s="85" t="str">
        <f t="shared" si="9"/>
        <v/>
      </c>
      <c r="K45" s="84" t="str">
        <f t="shared" si="10"/>
        <v/>
      </c>
      <c r="L45" s="85" t="str">
        <f t="shared" si="11"/>
        <v/>
      </c>
      <c r="M45" s="87" t="str">
        <f t="shared" si="12"/>
        <v/>
      </c>
      <c r="N45" s="88" t="str">
        <f t="shared" si="13"/>
        <v/>
      </c>
      <c r="O45" s="89" t="str">
        <f t="shared" si="14"/>
        <v/>
      </c>
      <c r="P45" s="90"/>
      <c r="Q45" s="74"/>
      <c r="AD45" s="26">
        <v>44</v>
      </c>
      <c r="AE45" s="26"/>
      <c r="AF45" s="26">
        <f>IF(Kopā!F45=$R$3,Kopā!A45,"")</f>
        <v>42</v>
      </c>
      <c r="AG45" s="26" t="str">
        <f>_xlfn.IFNA(VLOOKUP(AF45,Kopā!$A$4:$G$203,7,),"")</f>
        <v>H</v>
      </c>
      <c r="AH45" s="26">
        <f t="shared" si="22"/>
        <v>42</v>
      </c>
      <c r="AI45" s="26" t="e" cm="1">
        <f t="array" ref="AI45">IFERROR(SMALL(IF((COUNTIF($AI$3:AI44, $AH$4:$AH$203)=0)*ISNUMBER($AH$4:$AH$203), $AH$4:$AH$203, "A"), 1),INDEX($AH$4:$AH$203, MATCH(SMALL(IF(ISTEXT($AH$4:$AH$203)*(COUNTIF(AI$3:$AI44,$AH$4:$AH$203)=0), COUNTIF($AH$4:$AH$203, "&lt;"&amp;$AH$4:$AH$203), ""),1),IF(ISTEXT($AH$4:$AH$203), COUNTIF($AH$4:$AH$203, "&lt;"&amp;$AH$4:$AH$203), ""), 0)))</f>
        <v>#NUM!</v>
      </c>
      <c r="AJ45" s="26"/>
      <c r="AK45" s="26"/>
      <c r="AL45" s="26" t="str">
        <f t="shared" si="15"/>
        <v/>
      </c>
      <c r="AM45" s="26" t="str">
        <f t="shared" si="16"/>
        <v/>
      </c>
      <c r="AN45" s="26">
        <v>42</v>
      </c>
      <c r="AO45" s="67" t="str">
        <f t="shared" si="17"/>
        <v/>
      </c>
      <c r="AP45" s="26" t="str">
        <f>_xlfn.IFNA(VLOOKUP(AM45,Kopā!$A$4:$Q$203,2,),"")</f>
        <v/>
      </c>
      <c r="AQ45" s="68" t="str">
        <f>_xlfn.IFNA(VLOOKUP(AM45,Kopā!$A$4:$Q$203,3,),"")</f>
        <v/>
      </c>
      <c r="AR45" s="79" t="str">
        <f>_xlfn.IFNA(VLOOKUP(AM45,Kopā!$A$4:$Q$203,8,),"")</f>
        <v/>
      </c>
      <c r="AS45" s="80" t="str">
        <f>_xlfn.IFNA(VLOOKUP(AM45,Kopā!$A$4:$Q$203,9,),"")</f>
        <v/>
      </c>
      <c r="AT45" s="79" t="str">
        <f>_xlfn.IFNA(VLOOKUP(AM45,Kopā!$A$4:$Q$203,10,),"")</f>
        <v/>
      </c>
      <c r="AU45" s="80" t="str">
        <f>_xlfn.IFNA(VLOOKUP(AM45,Kopā!$A$4:$Q$203,11,),"")</f>
        <v/>
      </c>
      <c r="AV45" s="79" t="str">
        <f>_xlfn.IFNA(VLOOKUP(AM45,Kopā!$A$4:$Q$203,12,),"")</f>
        <v/>
      </c>
      <c r="AW45" s="80" t="str">
        <f>_xlfn.IFNA(VLOOKUP(AM45,Kopā!$A$4:$Q$203,13,),"")</f>
        <v/>
      </c>
      <c r="AX45" s="79" t="str">
        <f>_xlfn.IFNA(VLOOKUP(AM45,Kopā!$A$4:$Q$203,14,),"")</f>
        <v/>
      </c>
      <c r="AY45" s="80" t="str">
        <f>_xlfn.IFNA(VLOOKUP(AM45,Kopā!$A$4:$Q$203,15,),"")</f>
        <v/>
      </c>
      <c r="AZ45" s="81" t="str">
        <f>_xlfn.IFNA(VLOOKUP(AM45,Kopā!$A$4:$Q$203,16,),"")</f>
        <v/>
      </c>
      <c r="BA45" s="80" t="str">
        <f>_xlfn.IFNA(VLOOKUP(AM45,Kopā!$A$4:$Q$203,17,),"")</f>
        <v/>
      </c>
      <c r="BB45" s="26" t="str">
        <f t="shared" si="18"/>
        <v/>
      </c>
      <c r="BC45" s="26" t="str">
        <f t="shared" si="19"/>
        <v/>
      </c>
      <c r="BD45" s="69" t="str">
        <f t="shared" si="20"/>
        <v/>
      </c>
      <c r="BE45" s="26" t="e">
        <f>_xlfn.RANK.EQ(BB45,$BB$4:$BB$93,)+COUNTIF($BB$4:BB45,BB45)-1</f>
        <v>#VALUE!</v>
      </c>
    </row>
    <row r="46" spans="1:57" x14ac:dyDescent="0.25">
      <c r="A46" s="26">
        <v>43</v>
      </c>
      <c r="B46" s="17" t="str">
        <f t="shared" si="2"/>
        <v/>
      </c>
      <c r="C46" s="101" t="str">
        <f t="shared" si="0"/>
        <v/>
      </c>
      <c r="D46" s="28" t="str">
        <f t="shared" si="21"/>
        <v/>
      </c>
      <c r="E46" s="60" t="str">
        <f t="shared" si="4"/>
        <v/>
      </c>
      <c r="F46" s="61" t="str">
        <f t="shared" si="5"/>
        <v/>
      </c>
      <c r="G46" s="62" t="str">
        <f t="shared" si="6"/>
        <v/>
      </c>
      <c r="H46" s="61" t="str">
        <f t="shared" si="7"/>
        <v/>
      </c>
      <c r="I46" s="60" t="str">
        <f t="shared" si="8"/>
        <v/>
      </c>
      <c r="J46" s="61" t="str">
        <f t="shared" si="9"/>
        <v/>
      </c>
      <c r="K46" s="60" t="str">
        <f t="shared" si="10"/>
        <v/>
      </c>
      <c r="L46" s="61" t="str">
        <f t="shared" si="11"/>
        <v/>
      </c>
      <c r="M46" s="72" t="str">
        <f t="shared" si="12"/>
        <v/>
      </c>
      <c r="N46" s="73" t="str">
        <f t="shared" si="13"/>
        <v/>
      </c>
      <c r="O46" s="24" t="str">
        <f t="shared" si="14"/>
        <v/>
      </c>
      <c r="P46" s="18"/>
      <c r="Q46" s="74"/>
      <c r="AD46" s="26">
        <v>45</v>
      </c>
      <c r="AE46" s="26"/>
      <c r="AF46" s="26" t="str">
        <f>IF(Kopā!F46=$R$3,Kopā!A46,"")</f>
        <v/>
      </c>
      <c r="AG46" s="26" t="str">
        <f>_xlfn.IFNA(VLOOKUP(AF46,Kopā!$A$4:$G$203,7,),"")</f>
        <v/>
      </c>
      <c r="AH46" s="26" t="str">
        <f t="shared" si="22"/>
        <v/>
      </c>
      <c r="AI46" s="26" t="e" cm="1">
        <f t="array" ref="AI46">IFERROR(SMALL(IF((COUNTIF($AI$3:AI45, $AH$4:$AH$203)=0)*ISNUMBER($AH$4:$AH$203), $AH$4:$AH$203, "A"), 1),INDEX($AH$4:$AH$203, MATCH(SMALL(IF(ISTEXT($AH$4:$AH$203)*(COUNTIF(AI$3:$AI45,$AH$4:$AH$203)=0), COUNTIF($AH$4:$AH$203, "&lt;"&amp;$AH$4:$AH$203), ""),1),IF(ISTEXT($AH$4:$AH$203), COUNTIF($AH$4:$AH$203, "&lt;"&amp;$AH$4:$AH$203), ""), 0)))</f>
        <v>#NUM!</v>
      </c>
      <c r="AJ46" s="26"/>
      <c r="AK46" s="26"/>
      <c r="AL46" s="26" t="str">
        <f t="shared" si="15"/>
        <v/>
      </c>
      <c r="AM46" s="26" t="str">
        <f t="shared" si="16"/>
        <v/>
      </c>
      <c r="AN46" s="26">
        <v>43</v>
      </c>
      <c r="AO46" s="67" t="str">
        <f t="shared" si="17"/>
        <v/>
      </c>
      <c r="AP46" s="26" t="str">
        <f>_xlfn.IFNA(VLOOKUP(AM46,Kopā!$A$4:$Q$203,2,),"")</f>
        <v/>
      </c>
      <c r="AQ46" s="68" t="str">
        <f>_xlfn.IFNA(VLOOKUP(AM46,Kopā!$A$4:$Q$203,3,),"")</f>
        <v/>
      </c>
      <c r="AR46" s="79" t="str">
        <f>_xlfn.IFNA(VLOOKUP(AM46,Kopā!$A$4:$Q$203,8,),"")</f>
        <v/>
      </c>
      <c r="AS46" s="80" t="str">
        <f>_xlfn.IFNA(VLOOKUP(AM46,Kopā!$A$4:$Q$203,9,),"")</f>
        <v/>
      </c>
      <c r="AT46" s="79" t="str">
        <f>_xlfn.IFNA(VLOOKUP(AM46,Kopā!$A$4:$Q$203,10,),"")</f>
        <v/>
      </c>
      <c r="AU46" s="80" t="str">
        <f>_xlfn.IFNA(VLOOKUP(AM46,Kopā!$A$4:$Q$203,11,),"")</f>
        <v/>
      </c>
      <c r="AV46" s="79" t="str">
        <f>_xlfn.IFNA(VLOOKUP(AM46,Kopā!$A$4:$Q$203,12,),"")</f>
        <v/>
      </c>
      <c r="AW46" s="80" t="str">
        <f>_xlfn.IFNA(VLOOKUP(AM46,Kopā!$A$4:$Q$203,13,),"")</f>
        <v/>
      </c>
      <c r="AX46" s="79" t="str">
        <f>_xlfn.IFNA(VLOOKUP(AM46,Kopā!$A$4:$Q$203,14,),"")</f>
        <v/>
      </c>
      <c r="AY46" s="80" t="str">
        <f>_xlfn.IFNA(VLOOKUP(AM46,Kopā!$A$4:$Q$203,15,),"")</f>
        <v/>
      </c>
      <c r="AZ46" s="81" t="str">
        <f>_xlfn.IFNA(VLOOKUP(AM46,Kopā!$A$4:$Q$203,16,),"")</f>
        <v/>
      </c>
      <c r="BA46" s="80" t="str">
        <f>_xlfn.IFNA(VLOOKUP(AM46,Kopā!$A$4:$Q$203,17,),"")</f>
        <v/>
      </c>
      <c r="BB46" s="26" t="str">
        <f t="shared" si="18"/>
        <v/>
      </c>
      <c r="BC46" s="26" t="str">
        <f t="shared" si="19"/>
        <v/>
      </c>
      <c r="BD46" s="69" t="str">
        <f t="shared" si="20"/>
        <v/>
      </c>
      <c r="BE46" s="26" t="e">
        <f>_xlfn.RANK.EQ(BB46,$BB$4:$BB$93,)+COUNTIF($BB$4:BB46,BB46)-1</f>
        <v>#VALUE!</v>
      </c>
    </row>
    <row r="47" spans="1:57" x14ac:dyDescent="0.25">
      <c r="A47" s="26">
        <v>44</v>
      </c>
      <c r="B47" s="82" t="str">
        <f t="shared" si="2"/>
        <v/>
      </c>
      <c r="C47" s="102" t="str">
        <f t="shared" si="0"/>
        <v/>
      </c>
      <c r="D47" s="83" t="str">
        <f t="shared" si="21"/>
        <v/>
      </c>
      <c r="E47" s="84" t="str">
        <f t="shared" si="4"/>
        <v/>
      </c>
      <c r="F47" s="85" t="str">
        <f t="shared" si="5"/>
        <v/>
      </c>
      <c r="G47" s="86" t="str">
        <f t="shared" si="6"/>
        <v/>
      </c>
      <c r="H47" s="85" t="str">
        <f t="shared" si="7"/>
        <v/>
      </c>
      <c r="I47" s="84" t="str">
        <f t="shared" si="8"/>
        <v/>
      </c>
      <c r="J47" s="85" t="str">
        <f t="shared" si="9"/>
        <v/>
      </c>
      <c r="K47" s="84" t="str">
        <f t="shared" si="10"/>
        <v/>
      </c>
      <c r="L47" s="85" t="str">
        <f t="shared" si="11"/>
        <v/>
      </c>
      <c r="M47" s="87" t="str">
        <f t="shared" si="12"/>
        <v/>
      </c>
      <c r="N47" s="88" t="str">
        <f t="shared" si="13"/>
        <v/>
      </c>
      <c r="O47" s="89" t="str">
        <f t="shared" si="14"/>
        <v/>
      </c>
      <c r="P47" s="90"/>
      <c r="Q47" s="74"/>
      <c r="AD47" s="26">
        <v>46</v>
      </c>
      <c r="AE47" s="26"/>
      <c r="AF47" s="26" t="str">
        <f>IF(Kopā!F47=$R$3,Kopā!A47,"")</f>
        <v/>
      </c>
      <c r="AG47" s="26" t="str">
        <f>_xlfn.IFNA(VLOOKUP(AF47,Kopā!$A$4:$G$203,7,),"")</f>
        <v/>
      </c>
      <c r="AH47" s="26" t="str">
        <f t="shared" si="22"/>
        <v/>
      </c>
      <c r="AI47" s="26" t="e" cm="1">
        <f t="array" ref="AI47">IFERROR(SMALL(IF((COUNTIF($AI$3:AI46, $AH$4:$AH$203)=0)*ISNUMBER($AH$4:$AH$203), $AH$4:$AH$203, "A"), 1),INDEX($AH$4:$AH$203, MATCH(SMALL(IF(ISTEXT($AH$4:$AH$203)*(COUNTIF(AI$3:$AI46,$AH$4:$AH$203)=0), COUNTIF($AH$4:$AH$203, "&lt;"&amp;$AH$4:$AH$203), ""),1),IF(ISTEXT($AH$4:$AH$203), COUNTIF($AH$4:$AH$203, "&lt;"&amp;$AH$4:$AH$203), ""), 0)))</f>
        <v>#NUM!</v>
      </c>
      <c r="AJ47" s="26"/>
      <c r="AK47" s="26"/>
      <c r="AL47" s="26" t="str">
        <f t="shared" si="15"/>
        <v/>
      </c>
      <c r="AM47" s="26" t="str">
        <f t="shared" si="16"/>
        <v/>
      </c>
      <c r="AN47" s="26">
        <v>44</v>
      </c>
      <c r="AO47" s="67" t="str">
        <f t="shared" si="17"/>
        <v/>
      </c>
      <c r="AP47" s="26" t="str">
        <f>_xlfn.IFNA(VLOOKUP(AM47,Kopā!$A$4:$Q$203,2,),"")</f>
        <v/>
      </c>
      <c r="AQ47" s="68" t="str">
        <f>_xlfn.IFNA(VLOOKUP(AM47,Kopā!$A$4:$Q$203,3,),"")</f>
        <v/>
      </c>
      <c r="AR47" s="79" t="str">
        <f>_xlfn.IFNA(VLOOKUP(AM47,Kopā!$A$4:$Q$203,8,),"")</f>
        <v/>
      </c>
      <c r="AS47" s="80" t="str">
        <f>_xlfn.IFNA(VLOOKUP(AM47,Kopā!$A$4:$Q$203,9,),"")</f>
        <v/>
      </c>
      <c r="AT47" s="79" t="str">
        <f>_xlfn.IFNA(VLOOKUP(AM47,Kopā!$A$4:$Q$203,10,),"")</f>
        <v/>
      </c>
      <c r="AU47" s="80" t="str">
        <f>_xlfn.IFNA(VLOOKUP(AM47,Kopā!$A$4:$Q$203,11,),"")</f>
        <v/>
      </c>
      <c r="AV47" s="79" t="str">
        <f>_xlfn.IFNA(VLOOKUP(AM47,Kopā!$A$4:$Q$203,12,),"")</f>
        <v/>
      </c>
      <c r="AW47" s="80" t="str">
        <f>_xlfn.IFNA(VLOOKUP(AM47,Kopā!$A$4:$Q$203,13,),"")</f>
        <v/>
      </c>
      <c r="AX47" s="79" t="str">
        <f>_xlfn.IFNA(VLOOKUP(AM47,Kopā!$A$4:$Q$203,14,),"")</f>
        <v/>
      </c>
      <c r="AY47" s="80" t="str">
        <f>_xlfn.IFNA(VLOOKUP(AM47,Kopā!$A$4:$Q$203,15,),"")</f>
        <v/>
      </c>
      <c r="AZ47" s="81" t="str">
        <f>_xlfn.IFNA(VLOOKUP(AM47,Kopā!$A$4:$Q$203,16,),"")</f>
        <v/>
      </c>
      <c r="BA47" s="80" t="str">
        <f>_xlfn.IFNA(VLOOKUP(AM47,Kopā!$A$4:$Q$203,17,),"")</f>
        <v/>
      </c>
      <c r="BB47" s="26" t="str">
        <f t="shared" si="18"/>
        <v/>
      </c>
      <c r="BC47" s="26" t="str">
        <f t="shared" si="19"/>
        <v/>
      </c>
      <c r="BD47" s="69" t="str">
        <f t="shared" si="20"/>
        <v/>
      </c>
      <c r="BE47" s="26" t="e">
        <f>_xlfn.RANK.EQ(BB47,$BB$4:$BB$93,)+COUNTIF($BB$4:BB47,BB47)-1</f>
        <v>#VALUE!</v>
      </c>
    </row>
    <row r="48" spans="1:57" x14ac:dyDescent="0.25">
      <c r="A48" s="26">
        <v>45</v>
      </c>
      <c r="B48" s="17" t="str">
        <f t="shared" si="2"/>
        <v/>
      </c>
      <c r="C48" s="101" t="str">
        <f t="shared" si="0"/>
        <v/>
      </c>
      <c r="D48" s="28" t="str">
        <f t="shared" si="21"/>
        <v/>
      </c>
      <c r="E48" s="60" t="str">
        <f t="shared" si="4"/>
        <v/>
      </c>
      <c r="F48" s="61" t="str">
        <f t="shared" si="5"/>
        <v/>
      </c>
      <c r="G48" s="62" t="str">
        <f t="shared" si="6"/>
        <v/>
      </c>
      <c r="H48" s="61" t="str">
        <f t="shared" si="7"/>
        <v/>
      </c>
      <c r="I48" s="60" t="str">
        <f t="shared" si="8"/>
        <v/>
      </c>
      <c r="J48" s="61" t="str">
        <f t="shared" si="9"/>
        <v/>
      </c>
      <c r="K48" s="60" t="str">
        <f t="shared" si="10"/>
        <v/>
      </c>
      <c r="L48" s="61" t="str">
        <f t="shared" si="11"/>
        <v/>
      </c>
      <c r="M48" s="72" t="str">
        <f t="shared" si="12"/>
        <v/>
      </c>
      <c r="N48" s="73" t="str">
        <f t="shared" si="13"/>
        <v/>
      </c>
      <c r="O48" s="24" t="str">
        <f t="shared" si="14"/>
        <v/>
      </c>
      <c r="P48" s="18"/>
      <c r="Q48" s="74"/>
      <c r="AD48" s="26">
        <v>47</v>
      </c>
      <c r="AE48" s="26"/>
      <c r="AF48" s="26">
        <f>IF(Kopā!F48=$R$3,Kopā!A48,"")</f>
        <v>45</v>
      </c>
      <c r="AG48" s="26" t="str">
        <f>_xlfn.IFNA(VLOOKUP(AF48,Kopā!$A$4:$G$203,7,),"")</f>
        <v>E</v>
      </c>
      <c r="AH48" s="26" t="str">
        <f t="shared" si="22"/>
        <v/>
      </c>
      <c r="AI48" s="26" t="e" cm="1">
        <f t="array" ref="AI48">IFERROR(SMALL(IF((COUNTIF($AI$3:AI47, $AH$4:$AH$203)=0)*ISNUMBER($AH$4:$AH$203), $AH$4:$AH$203, "A"), 1),INDEX($AH$4:$AH$203, MATCH(SMALL(IF(ISTEXT($AH$4:$AH$203)*(COUNTIF(AI$3:$AI47,$AH$4:$AH$203)=0), COUNTIF($AH$4:$AH$203, "&lt;"&amp;$AH$4:$AH$203), ""),1),IF(ISTEXT($AH$4:$AH$203), COUNTIF($AH$4:$AH$203, "&lt;"&amp;$AH$4:$AH$203), ""), 0)))</f>
        <v>#NUM!</v>
      </c>
      <c r="AJ48" s="26"/>
      <c r="AK48" s="26"/>
      <c r="AL48" s="26" t="str">
        <f t="shared" si="15"/>
        <v/>
      </c>
      <c r="AM48" s="26" t="str">
        <f t="shared" si="16"/>
        <v/>
      </c>
      <c r="AN48" s="26">
        <v>45</v>
      </c>
      <c r="AO48" s="67" t="str">
        <f t="shared" si="17"/>
        <v/>
      </c>
      <c r="AP48" s="26" t="str">
        <f>_xlfn.IFNA(VLOOKUP(AM48,Kopā!$A$4:$Q$203,2,),"")</f>
        <v/>
      </c>
      <c r="AQ48" s="68" t="str">
        <f>_xlfn.IFNA(VLOOKUP(AM48,Kopā!$A$4:$Q$203,3,),"")</f>
        <v/>
      </c>
      <c r="AR48" s="79" t="str">
        <f>_xlfn.IFNA(VLOOKUP(AM48,Kopā!$A$4:$Q$203,8,),"")</f>
        <v/>
      </c>
      <c r="AS48" s="80" t="str">
        <f>_xlfn.IFNA(VLOOKUP(AM48,Kopā!$A$4:$Q$203,9,),"")</f>
        <v/>
      </c>
      <c r="AT48" s="79" t="str">
        <f>_xlfn.IFNA(VLOOKUP(AM48,Kopā!$A$4:$Q$203,10,),"")</f>
        <v/>
      </c>
      <c r="AU48" s="80" t="str">
        <f>_xlfn.IFNA(VLOOKUP(AM48,Kopā!$A$4:$Q$203,11,),"")</f>
        <v/>
      </c>
      <c r="AV48" s="79" t="str">
        <f>_xlfn.IFNA(VLOOKUP(AM48,Kopā!$A$4:$Q$203,12,),"")</f>
        <v/>
      </c>
      <c r="AW48" s="80" t="str">
        <f>_xlfn.IFNA(VLOOKUP(AM48,Kopā!$A$4:$Q$203,13,),"")</f>
        <v/>
      </c>
      <c r="AX48" s="79" t="str">
        <f>_xlfn.IFNA(VLOOKUP(AM48,Kopā!$A$4:$Q$203,14,),"")</f>
        <v/>
      </c>
      <c r="AY48" s="80" t="str">
        <f>_xlfn.IFNA(VLOOKUP(AM48,Kopā!$A$4:$Q$203,15,),"")</f>
        <v/>
      </c>
      <c r="AZ48" s="81" t="str">
        <f>_xlfn.IFNA(VLOOKUP(AM48,Kopā!$A$4:$Q$203,16,),"")</f>
        <v/>
      </c>
      <c r="BA48" s="80" t="str">
        <f>_xlfn.IFNA(VLOOKUP(AM48,Kopā!$A$4:$Q$203,17,),"")</f>
        <v/>
      </c>
      <c r="BB48" s="26" t="str">
        <f t="shared" si="18"/>
        <v/>
      </c>
      <c r="BC48" s="26" t="str">
        <f t="shared" si="19"/>
        <v/>
      </c>
      <c r="BD48" s="69" t="str">
        <f t="shared" si="20"/>
        <v/>
      </c>
      <c r="BE48" s="26" t="e">
        <f>_xlfn.RANK.EQ(BB48,$BB$4:$BB$93,)+COUNTIF($BB$4:BB48,BB48)-1</f>
        <v>#VALUE!</v>
      </c>
    </row>
    <row r="49" spans="1:57" x14ac:dyDescent="0.25">
      <c r="A49" s="26">
        <v>46</v>
      </c>
      <c r="B49" s="82" t="str">
        <f t="shared" si="2"/>
        <v/>
      </c>
      <c r="C49" s="102" t="str">
        <f t="shared" si="0"/>
        <v/>
      </c>
      <c r="D49" s="83" t="str">
        <f t="shared" si="21"/>
        <v/>
      </c>
      <c r="E49" s="84" t="str">
        <f t="shared" si="4"/>
        <v/>
      </c>
      <c r="F49" s="85" t="str">
        <f t="shared" si="5"/>
        <v/>
      </c>
      <c r="G49" s="86" t="str">
        <f t="shared" si="6"/>
        <v/>
      </c>
      <c r="H49" s="85" t="str">
        <f t="shared" si="7"/>
        <v/>
      </c>
      <c r="I49" s="84" t="str">
        <f t="shared" si="8"/>
        <v/>
      </c>
      <c r="J49" s="85" t="str">
        <f t="shared" si="9"/>
        <v/>
      </c>
      <c r="K49" s="84" t="str">
        <f t="shared" si="10"/>
        <v/>
      </c>
      <c r="L49" s="85" t="str">
        <f t="shared" si="11"/>
        <v/>
      </c>
      <c r="M49" s="87" t="str">
        <f t="shared" si="12"/>
        <v/>
      </c>
      <c r="N49" s="88" t="str">
        <f t="shared" si="13"/>
        <v/>
      </c>
      <c r="O49" s="89" t="str">
        <f t="shared" si="14"/>
        <v/>
      </c>
      <c r="P49" s="90"/>
      <c r="Q49" s="74"/>
      <c r="AD49" s="26">
        <v>48</v>
      </c>
      <c r="AE49" s="26"/>
      <c r="AF49" s="26" t="str">
        <f>IF(Kopā!F49=$R$3,Kopā!A49,"")</f>
        <v/>
      </c>
      <c r="AG49" s="26" t="str">
        <f>_xlfn.IFNA(VLOOKUP(AF49,Kopā!$A$4:$G$203,7,),"")</f>
        <v/>
      </c>
      <c r="AH49" s="26" t="str">
        <f t="shared" si="22"/>
        <v/>
      </c>
      <c r="AI49" s="26" t="e" cm="1">
        <f t="array" ref="AI49">IFERROR(SMALL(IF((COUNTIF($AI$3:AI48, $AH$4:$AH$203)=0)*ISNUMBER($AH$4:$AH$203), $AH$4:$AH$203, "A"), 1),INDEX($AH$4:$AH$203, MATCH(SMALL(IF(ISTEXT($AH$4:$AH$203)*(COUNTIF(AI$3:$AI48,$AH$4:$AH$203)=0), COUNTIF($AH$4:$AH$203, "&lt;"&amp;$AH$4:$AH$203), ""),1),IF(ISTEXT($AH$4:$AH$203), COUNTIF($AH$4:$AH$203, "&lt;"&amp;$AH$4:$AH$203), ""), 0)))</f>
        <v>#NUM!</v>
      </c>
      <c r="AJ49" s="26"/>
      <c r="AK49" s="26"/>
      <c r="AL49" s="26" t="str">
        <f t="shared" si="15"/>
        <v/>
      </c>
      <c r="AM49" s="26" t="str">
        <f t="shared" si="16"/>
        <v/>
      </c>
      <c r="AN49" s="26">
        <v>46</v>
      </c>
      <c r="AO49" s="67" t="str">
        <f t="shared" si="17"/>
        <v/>
      </c>
      <c r="AP49" s="26" t="str">
        <f>_xlfn.IFNA(VLOOKUP(AM49,Kopā!$A$4:$Q$203,2,),"")</f>
        <v/>
      </c>
      <c r="AQ49" s="68" t="str">
        <f>_xlfn.IFNA(VLOOKUP(AM49,Kopā!$A$4:$Q$203,3,),"")</f>
        <v/>
      </c>
      <c r="AR49" s="79" t="str">
        <f>_xlfn.IFNA(VLOOKUP(AM49,Kopā!$A$4:$Q$203,8,),"")</f>
        <v/>
      </c>
      <c r="AS49" s="80" t="str">
        <f>_xlfn.IFNA(VLOOKUP(AM49,Kopā!$A$4:$Q$203,9,),"")</f>
        <v/>
      </c>
      <c r="AT49" s="79" t="str">
        <f>_xlfn.IFNA(VLOOKUP(AM49,Kopā!$A$4:$Q$203,10,),"")</f>
        <v/>
      </c>
      <c r="AU49" s="80" t="str">
        <f>_xlfn.IFNA(VLOOKUP(AM49,Kopā!$A$4:$Q$203,11,),"")</f>
        <v/>
      </c>
      <c r="AV49" s="79" t="str">
        <f>_xlfn.IFNA(VLOOKUP(AM49,Kopā!$A$4:$Q$203,12,),"")</f>
        <v/>
      </c>
      <c r="AW49" s="80" t="str">
        <f>_xlfn.IFNA(VLOOKUP(AM49,Kopā!$A$4:$Q$203,13,),"")</f>
        <v/>
      </c>
      <c r="AX49" s="79" t="str">
        <f>_xlfn.IFNA(VLOOKUP(AM49,Kopā!$A$4:$Q$203,14,),"")</f>
        <v/>
      </c>
      <c r="AY49" s="80" t="str">
        <f>_xlfn.IFNA(VLOOKUP(AM49,Kopā!$A$4:$Q$203,15,),"")</f>
        <v/>
      </c>
      <c r="AZ49" s="81" t="str">
        <f>_xlfn.IFNA(VLOOKUP(AM49,Kopā!$A$4:$Q$203,16,),"")</f>
        <v/>
      </c>
      <c r="BA49" s="80" t="str">
        <f>_xlfn.IFNA(VLOOKUP(AM49,Kopā!$A$4:$Q$203,17,),"")</f>
        <v/>
      </c>
      <c r="BB49" s="26" t="str">
        <f t="shared" si="18"/>
        <v/>
      </c>
      <c r="BC49" s="26" t="str">
        <f t="shared" si="19"/>
        <v/>
      </c>
      <c r="BD49" s="69" t="str">
        <f t="shared" si="20"/>
        <v/>
      </c>
      <c r="BE49" s="26" t="e">
        <f>_xlfn.RANK.EQ(BB49,$BB$4:$BB$93,)+COUNTIF($BB$4:BB49,BB49)-1</f>
        <v>#VALUE!</v>
      </c>
    </row>
    <row r="50" spans="1:57" x14ac:dyDescent="0.25">
      <c r="A50" s="26">
        <v>47</v>
      </c>
      <c r="B50" s="17" t="str">
        <f t="shared" si="2"/>
        <v/>
      </c>
      <c r="C50" s="101" t="str">
        <f t="shared" si="0"/>
        <v/>
      </c>
      <c r="D50" s="28" t="str">
        <f t="shared" si="21"/>
        <v/>
      </c>
      <c r="E50" s="60" t="str">
        <f t="shared" si="4"/>
        <v/>
      </c>
      <c r="F50" s="61" t="str">
        <f t="shared" si="5"/>
        <v/>
      </c>
      <c r="G50" s="62" t="str">
        <f t="shared" si="6"/>
        <v/>
      </c>
      <c r="H50" s="61" t="str">
        <f t="shared" si="7"/>
        <v/>
      </c>
      <c r="I50" s="60" t="str">
        <f t="shared" si="8"/>
        <v/>
      </c>
      <c r="J50" s="61" t="str">
        <f t="shared" si="9"/>
        <v/>
      </c>
      <c r="K50" s="60" t="str">
        <f t="shared" si="10"/>
        <v/>
      </c>
      <c r="L50" s="61" t="str">
        <f t="shared" si="11"/>
        <v/>
      </c>
      <c r="M50" s="72" t="str">
        <f t="shared" si="12"/>
        <v/>
      </c>
      <c r="N50" s="73" t="str">
        <f t="shared" si="13"/>
        <v/>
      </c>
      <c r="O50" s="24" t="str">
        <f t="shared" si="14"/>
        <v/>
      </c>
      <c r="P50" s="18"/>
      <c r="Q50" s="74"/>
      <c r="AD50" s="26">
        <v>49</v>
      </c>
      <c r="AE50" s="26"/>
      <c r="AF50" s="26">
        <f>IF(Kopā!F50=$R$3,Kopā!A50,"")</f>
        <v>47</v>
      </c>
      <c r="AG50" s="26" t="str">
        <f>_xlfn.IFNA(VLOOKUP(AF50,Kopā!$A$4:$G$203,7,),"")</f>
        <v>Hm</v>
      </c>
      <c r="AH50" s="26" t="str">
        <f t="shared" si="22"/>
        <v/>
      </c>
      <c r="AI50" s="26" t="e" cm="1">
        <f t="array" ref="AI50">IFERROR(SMALL(IF((COUNTIF($AI$3:AI49, $AH$4:$AH$203)=0)*ISNUMBER($AH$4:$AH$203), $AH$4:$AH$203, "A"), 1),INDEX($AH$4:$AH$203, MATCH(SMALL(IF(ISTEXT($AH$4:$AH$203)*(COUNTIF(AI$3:$AI49,$AH$4:$AH$203)=0), COUNTIF($AH$4:$AH$203, "&lt;"&amp;$AH$4:$AH$203), ""),1),IF(ISTEXT($AH$4:$AH$203), COUNTIF($AH$4:$AH$203, "&lt;"&amp;$AH$4:$AH$203), ""), 0)))</f>
        <v>#NUM!</v>
      </c>
      <c r="AJ50" s="26"/>
      <c r="AK50" s="26"/>
      <c r="AL50" s="26" t="str">
        <f t="shared" si="15"/>
        <v/>
      </c>
      <c r="AM50" s="26" t="str">
        <f t="shared" si="16"/>
        <v/>
      </c>
      <c r="AN50" s="26">
        <v>47</v>
      </c>
      <c r="AO50" s="67" t="str">
        <f t="shared" si="17"/>
        <v/>
      </c>
      <c r="AP50" s="26" t="str">
        <f>_xlfn.IFNA(VLOOKUP(AM50,Kopā!$A$4:$Q$203,2,),"")</f>
        <v/>
      </c>
      <c r="AQ50" s="68" t="str">
        <f>_xlfn.IFNA(VLOOKUP(AM50,Kopā!$A$4:$Q$203,3,),"")</f>
        <v/>
      </c>
      <c r="AR50" s="79" t="str">
        <f>_xlfn.IFNA(VLOOKUP(AM50,Kopā!$A$4:$Q$203,8,),"")</f>
        <v/>
      </c>
      <c r="AS50" s="80" t="str">
        <f>_xlfn.IFNA(VLOOKUP(AM50,Kopā!$A$4:$Q$203,9,),"")</f>
        <v/>
      </c>
      <c r="AT50" s="79" t="str">
        <f>_xlfn.IFNA(VLOOKUP(AM50,Kopā!$A$4:$Q$203,10,),"")</f>
        <v/>
      </c>
      <c r="AU50" s="80" t="str">
        <f>_xlfn.IFNA(VLOOKUP(AM50,Kopā!$A$4:$Q$203,11,),"")</f>
        <v/>
      </c>
      <c r="AV50" s="79" t="str">
        <f>_xlfn.IFNA(VLOOKUP(AM50,Kopā!$A$4:$Q$203,12,),"")</f>
        <v/>
      </c>
      <c r="AW50" s="80" t="str">
        <f>_xlfn.IFNA(VLOOKUP(AM50,Kopā!$A$4:$Q$203,13,),"")</f>
        <v/>
      </c>
      <c r="AX50" s="79" t="str">
        <f>_xlfn.IFNA(VLOOKUP(AM50,Kopā!$A$4:$Q$203,14,),"")</f>
        <v/>
      </c>
      <c r="AY50" s="80" t="str">
        <f>_xlfn.IFNA(VLOOKUP(AM50,Kopā!$A$4:$Q$203,15,),"")</f>
        <v/>
      </c>
      <c r="AZ50" s="81" t="str">
        <f>_xlfn.IFNA(VLOOKUP(AM50,Kopā!$A$4:$Q$203,16,),"")</f>
        <v/>
      </c>
      <c r="BA50" s="80" t="str">
        <f>_xlfn.IFNA(VLOOKUP(AM50,Kopā!$A$4:$Q$203,17,),"")</f>
        <v/>
      </c>
      <c r="BB50" s="26" t="str">
        <f t="shared" si="18"/>
        <v/>
      </c>
      <c r="BC50" s="26" t="str">
        <f t="shared" si="19"/>
        <v/>
      </c>
      <c r="BD50" s="69" t="str">
        <f t="shared" si="20"/>
        <v/>
      </c>
      <c r="BE50" s="26" t="e">
        <f>_xlfn.RANK.EQ(BB50,$BB$4:$BB$93,)+COUNTIF($BB$4:BB50,BB50)-1</f>
        <v>#VALUE!</v>
      </c>
    </row>
    <row r="51" spans="1:57" x14ac:dyDescent="0.25">
      <c r="A51" s="26">
        <v>48</v>
      </c>
      <c r="B51" s="82" t="str">
        <f t="shared" si="2"/>
        <v/>
      </c>
      <c r="C51" s="102" t="str">
        <f t="shared" si="0"/>
        <v/>
      </c>
      <c r="D51" s="83" t="str">
        <f t="shared" si="21"/>
        <v/>
      </c>
      <c r="E51" s="84" t="str">
        <f t="shared" si="4"/>
        <v/>
      </c>
      <c r="F51" s="85" t="str">
        <f t="shared" si="5"/>
        <v/>
      </c>
      <c r="G51" s="86" t="str">
        <f t="shared" si="6"/>
        <v/>
      </c>
      <c r="H51" s="85" t="str">
        <f t="shared" si="7"/>
        <v/>
      </c>
      <c r="I51" s="84" t="str">
        <f t="shared" si="8"/>
        <v/>
      </c>
      <c r="J51" s="85" t="str">
        <f t="shared" si="9"/>
        <v/>
      </c>
      <c r="K51" s="84" t="str">
        <f t="shared" si="10"/>
        <v/>
      </c>
      <c r="L51" s="85" t="str">
        <f t="shared" si="11"/>
        <v/>
      </c>
      <c r="M51" s="87" t="str">
        <f t="shared" si="12"/>
        <v/>
      </c>
      <c r="N51" s="88" t="str">
        <f t="shared" si="13"/>
        <v/>
      </c>
      <c r="O51" s="89" t="str">
        <f t="shared" si="14"/>
        <v/>
      </c>
      <c r="P51" s="90"/>
      <c r="Q51" s="74"/>
      <c r="AD51" s="26">
        <v>50</v>
      </c>
      <c r="AE51" s="26"/>
      <c r="AF51" s="26" t="str">
        <f>IF(Kopā!F51=$R$3,Kopā!A51,"")</f>
        <v/>
      </c>
      <c r="AG51" s="26" t="str">
        <f>_xlfn.IFNA(VLOOKUP(AF51,Kopā!$A$4:$G$203,7,),"")</f>
        <v/>
      </c>
      <c r="AH51" s="26" t="str">
        <f t="shared" si="22"/>
        <v/>
      </c>
      <c r="AI51" s="26" t="e" cm="1">
        <f t="array" ref="AI51">IFERROR(SMALL(IF((COUNTIF($AI$3:AI50, $AH$4:$AH$203)=0)*ISNUMBER($AH$4:$AH$203), $AH$4:$AH$203, "A"), 1),INDEX($AH$4:$AH$203, MATCH(SMALL(IF(ISTEXT($AH$4:$AH$203)*(COUNTIF(AI$3:$AI50,$AH$4:$AH$203)=0), COUNTIF($AH$4:$AH$203, "&lt;"&amp;$AH$4:$AH$203), ""),1),IF(ISTEXT($AH$4:$AH$203), COUNTIF($AH$4:$AH$203, "&lt;"&amp;$AH$4:$AH$203), ""), 0)))</f>
        <v>#NUM!</v>
      </c>
      <c r="AJ51" s="26"/>
      <c r="AK51" s="26"/>
      <c r="AL51" s="26" t="str">
        <f t="shared" si="15"/>
        <v/>
      </c>
      <c r="AM51" s="26" t="str">
        <f t="shared" si="16"/>
        <v/>
      </c>
      <c r="AN51" s="26">
        <v>48</v>
      </c>
      <c r="AO51" s="67" t="str">
        <f t="shared" si="17"/>
        <v/>
      </c>
      <c r="AP51" s="26" t="str">
        <f>_xlfn.IFNA(VLOOKUP(AM51,Kopā!$A$4:$Q$203,2,),"")</f>
        <v/>
      </c>
      <c r="AQ51" s="68" t="str">
        <f>_xlfn.IFNA(VLOOKUP(AM51,Kopā!$A$4:$Q$203,3,),"")</f>
        <v/>
      </c>
      <c r="AR51" s="79" t="str">
        <f>_xlfn.IFNA(VLOOKUP(AM51,Kopā!$A$4:$Q$203,8,),"")</f>
        <v/>
      </c>
      <c r="AS51" s="80" t="str">
        <f>_xlfn.IFNA(VLOOKUP(AM51,Kopā!$A$4:$Q$203,9,),"")</f>
        <v/>
      </c>
      <c r="AT51" s="79" t="str">
        <f>_xlfn.IFNA(VLOOKUP(AM51,Kopā!$A$4:$Q$203,10,),"")</f>
        <v/>
      </c>
      <c r="AU51" s="80" t="str">
        <f>_xlfn.IFNA(VLOOKUP(AM51,Kopā!$A$4:$Q$203,11,),"")</f>
        <v/>
      </c>
      <c r="AV51" s="79" t="str">
        <f>_xlfn.IFNA(VLOOKUP(AM51,Kopā!$A$4:$Q$203,12,),"")</f>
        <v/>
      </c>
      <c r="AW51" s="80" t="str">
        <f>_xlfn.IFNA(VLOOKUP(AM51,Kopā!$A$4:$Q$203,13,),"")</f>
        <v/>
      </c>
      <c r="AX51" s="79" t="str">
        <f>_xlfn.IFNA(VLOOKUP(AM51,Kopā!$A$4:$Q$203,14,),"")</f>
        <v/>
      </c>
      <c r="AY51" s="80" t="str">
        <f>_xlfn.IFNA(VLOOKUP(AM51,Kopā!$A$4:$Q$203,15,),"")</f>
        <v/>
      </c>
      <c r="AZ51" s="81" t="str">
        <f>_xlfn.IFNA(VLOOKUP(AM51,Kopā!$A$4:$Q$203,16,),"")</f>
        <v/>
      </c>
      <c r="BA51" s="80" t="str">
        <f>_xlfn.IFNA(VLOOKUP(AM51,Kopā!$A$4:$Q$203,17,),"")</f>
        <v/>
      </c>
      <c r="BB51" s="26" t="str">
        <f t="shared" si="18"/>
        <v/>
      </c>
      <c r="BC51" s="26" t="str">
        <f t="shared" si="19"/>
        <v/>
      </c>
      <c r="BD51" s="69" t="str">
        <f t="shared" si="20"/>
        <v/>
      </c>
      <c r="BE51" s="26" t="e">
        <f>_xlfn.RANK.EQ(BB51,$BB$4:$BB$93,)+COUNTIF($BB$4:BB51,BB51)-1</f>
        <v>#VALUE!</v>
      </c>
    </row>
    <row r="52" spans="1:57" x14ac:dyDescent="0.25">
      <c r="A52" s="26">
        <v>49</v>
      </c>
      <c r="B52" s="17" t="str">
        <f t="shared" si="2"/>
        <v/>
      </c>
      <c r="C52" s="101" t="str">
        <f t="shared" si="0"/>
        <v/>
      </c>
      <c r="D52" s="28" t="str">
        <f t="shared" si="21"/>
        <v/>
      </c>
      <c r="E52" s="60" t="str">
        <f t="shared" si="4"/>
        <v/>
      </c>
      <c r="F52" s="61" t="str">
        <f t="shared" si="5"/>
        <v/>
      </c>
      <c r="G52" s="62" t="str">
        <f t="shared" si="6"/>
        <v/>
      </c>
      <c r="H52" s="61" t="str">
        <f t="shared" si="7"/>
        <v/>
      </c>
      <c r="I52" s="60" t="str">
        <f t="shared" si="8"/>
        <v/>
      </c>
      <c r="J52" s="61" t="str">
        <f t="shared" si="9"/>
        <v/>
      </c>
      <c r="K52" s="60" t="str">
        <f t="shared" si="10"/>
        <v/>
      </c>
      <c r="L52" s="61" t="str">
        <f t="shared" si="11"/>
        <v/>
      </c>
      <c r="M52" s="72" t="str">
        <f t="shared" si="12"/>
        <v/>
      </c>
      <c r="N52" s="73" t="str">
        <f t="shared" si="13"/>
        <v/>
      </c>
      <c r="O52" s="24" t="str">
        <f t="shared" si="14"/>
        <v/>
      </c>
      <c r="P52" s="18"/>
      <c r="Q52" s="74"/>
      <c r="AD52" s="26">
        <v>51</v>
      </c>
      <c r="AE52" s="26"/>
      <c r="AF52" s="26" t="str">
        <f>IF(Kopā!F52=$R$3,Kopā!A52,"")</f>
        <v/>
      </c>
      <c r="AG52" s="26" t="str">
        <f>_xlfn.IFNA(VLOOKUP(AF52,Kopā!$A$4:$G$203,7,),"")</f>
        <v/>
      </c>
      <c r="AH52" s="26" t="str">
        <f t="shared" si="22"/>
        <v/>
      </c>
      <c r="AI52" s="26" t="e" cm="1">
        <f t="array" ref="AI52">IFERROR(SMALL(IF((COUNTIF($AI$3:AI51, $AH$4:$AH$203)=0)*ISNUMBER($AH$4:$AH$203), $AH$4:$AH$203, "A"), 1),INDEX($AH$4:$AH$203, MATCH(SMALL(IF(ISTEXT($AH$4:$AH$203)*(COUNTIF(AI$3:$AI51,$AH$4:$AH$203)=0), COUNTIF($AH$4:$AH$203, "&lt;"&amp;$AH$4:$AH$203), ""),1),IF(ISTEXT($AH$4:$AH$203), COUNTIF($AH$4:$AH$203, "&lt;"&amp;$AH$4:$AH$203), ""), 0)))</f>
        <v>#NUM!</v>
      </c>
      <c r="AJ52" s="26"/>
      <c r="AK52" s="26"/>
      <c r="AL52" s="26" t="str">
        <f t="shared" si="15"/>
        <v/>
      </c>
      <c r="AM52" s="26" t="str">
        <f t="shared" si="16"/>
        <v/>
      </c>
      <c r="AN52" s="26">
        <v>49</v>
      </c>
      <c r="AO52" s="67" t="str">
        <f t="shared" si="17"/>
        <v/>
      </c>
      <c r="AP52" s="26" t="str">
        <f>_xlfn.IFNA(VLOOKUP(AM52,Kopā!$A$4:$Q$203,2,),"")</f>
        <v/>
      </c>
      <c r="AQ52" s="68" t="str">
        <f>_xlfn.IFNA(VLOOKUP(AM52,Kopā!$A$4:$Q$203,3,),"")</f>
        <v/>
      </c>
      <c r="AR52" s="79" t="str">
        <f>_xlfn.IFNA(VLOOKUP(AM52,Kopā!$A$4:$Q$203,8,),"")</f>
        <v/>
      </c>
      <c r="AS52" s="80" t="str">
        <f>_xlfn.IFNA(VLOOKUP(AM52,Kopā!$A$4:$Q$203,9,),"")</f>
        <v/>
      </c>
      <c r="AT52" s="79" t="str">
        <f>_xlfn.IFNA(VLOOKUP(AM52,Kopā!$A$4:$Q$203,10,),"")</f>
        <v/>
      </c>
      <c r="AU52" s="80" t="str">
        <f>_xlfn.IFNA(VLOOKUP(AM52,Kopā!$A$4:$Q$203,11,),"")</f>
        <v/>
      </c>
      <c r="AV52" s="79" t="str">
        <f>_xlfn.IFNA(VLOOKUP(AM52,Kopā!$A$4:$Q$203,12,),"")</f>
        <v/>
      </c>
      <c r="AW52" s="80" t="str">
        <f>_xlfn.IFNA(VLOOKUP(AM52,Kopā!$A$4:$Q$203,13,),"")</f>
        <v/>
      </c>
      <c r="AX52" s="79" t="str">
        <f>_xlfn.IFNA(VLOOKUP(AM52,Kopā!$A$4:$Q$203,14,),"")</f>
        <v/>
      </c>
      <c r="AY52" s="80" t="str">
        <f>_xlfn.IFNA(VLOOKUP(AM52,Kopā!$A$4:$Q$203,15,),"")</f>
        <v/>
      </c>
      <c r="AZ52" s="81" t="str">
        <f>_xlfn.IFNA(VLOOKUP(AM52,Kopā!$A$4:$Q$203,16,),"")</f>
        <v/>
      </c>
      <c r="BA52" s="80" t="str">
        <f>_xlfn.IFNA(VLOOKUP(AM52,Kopā!$A$4:$Q$203,17,),"")</f>
        <v/>
      </c>
      <c r="BB52" s="26" t="str">
        <f t="shared" si="18"/>
        <v/>
      </c>
      <c r="BC52" s="26" t="str">
        <f t="shared" si="19"/>
        <v/>
      </c>
      <c r="BD52" s="69" t="str">
        <f t="shared" si="20"/>
        <v/>
      </c>
      <c r="BE52" s="26" t="e">
        <f>_xlfn.RANK.EQ(BB52,$BB$4:$BB$93,)+COUNTIF($BB$4:BB52,BB52)-1</f>
        <v>#VALUE!</v>
      </c>
    </row>
    <row r="53" spans="1:57" ht="16.5" thickBot="1" x14ac:dyDescent="0.3">
      <c r="A53" s="26">
        <v>50</v>
      </c>
      <c r="B53" s="91" t="str">
        <f t="shared" si="2"/>
        <v/>
      </c>
      <c r="C53" s="103" t="str">
        <f t="shared" si="0"/>
        <v/>
      </c>
      <c r="D53" s="92" t="str">
        <f t="shared" si="21"/>
        <v/>
      </c>
      <c r="E53" s="93" t="str">
        <f t="shared" si="4"/>
        <v/>
      </c>
      <c r="F53" s="94" t="str">
        <f t="shared" si="5"/>
        <v/>
      </c>
      <c r="G53" s="95" t="str">
        <f t="shared" si="6"/>
        <v/>
      </c>
      <c r="H53" s="96" t="str">
        <f t="shared" si="7"/>
        <v/>
      </c>
      <c r="I53" s="93" t="str">
        <f t="shared" si="8"/>
        <v/>
      </c>
      <c r="J53" s="94" t="str">
        <f t="shared" si="9"/>
        <v/>
      </c>
      <c r="K53" s="95" t="str">
        <f t="shared" si="10"/>
        <v/>
      </c>
      <c r="L53" s="96" t="str">
        <f t="shared" si="11"/>
        <v/>
      </c>
      <c r="M53" s="97" t="str">
        <f t="shared" si="12"/>
        <v/>
      </c>
      <c r="N53" s="98" t="str">
        <f t="shared" si="13"/>
        <v/>
      </c>
      <c r="O53" s="99" t="str">
        <f t="shared" si="14"/>
        <v/>
      </c>
      <c r="P53" s="100"/>
      <c r="Q53" s="74"/>
      <c r="AD53" s="26">
        <v>52</v>
      </c>
      <c r="AE53" s="26"/>
      <c r="AF53" s="26" t="str">
        <f>IF(Kopā!F53=$R$3,Kopā!A53,"")</f>
        <v/>
      </c>
      <c r="AG53" s="26" t="str">
        <f>_xlfn.IFNA(VLOOKUP(AF53,Kopā!$A$4:$G$203,7,),"")</f>
        <v/>
      </c>
      <c r="AH53" s="26" t="str">
        <f t="shared" si="22"/>
        <v/>
      </c>
      <c r="AI53" s="26" t="e" cm="1">
        <f t="array" ref="AI53">IFERROR(SMALL(IF((COUNTIF($AI$3:AI52, $AH$4:$AH$203)=0)*ISNUMBER($AH$4:$AH$203), $AH$4:$AH$203, "A"), 1),INDEX($AH$4:$AH$203, MATCH(SMALL(IF(ISTEXT($AH$4:$AH$203)*(COUNTIF(AI$3:$AI52,$AH$4:$AH$203)=0), COUNTIF($AH$4:$AH$203, "&lt;"&amp;$AH$4:$AH$203), ""),1),IF(ISTEXT($AH$4:$AH$203), COUNTIF($AH$4:$AH$203, "&lt;"&amp;$AH$4:$AH$203), ""), 0)))</f>
        <v>#NUM!</v>
      </c>
      <c r="AJ53" s="26"/>
      <c r="AK53" s="26"/>
      <c r="AL53" s="26" t="str">
        <f t="shared" si="15"/>
        <v/>
      </c>
      <c r="AM53" s="26" t="str">
        <f t="shared" si="16"/>
        <v/>
      </c>
      <c r="AN53" s="26">
        <v>50</v>
      </c>
      <c r="AO53" s="67" t="str">
        <f t="shared" si="17"/>
        <v/>
      </c>
      <c r="AP53" s="26" t="str">
        <f>_xlfn.IFNA(VLOOKUP(AM53,Kopā!$A$4:$Q$203,2,),"")</f>
        <v/>
      </c>
      <c r="AQ53" s="68" t="str">
        <f>_xlfn.IFNA(VLOOKUP(AM53,Kopā!$A$4:$Q$203,3,),"")</f>
        <v/>
      </c>
      <c r="AR53" s="79" t="str">
        <f>_xlfn.IFNA(VLOOKUP(AM53,Kopā!$A$4:$Q$203,8,),"")</f>
        <v/>
      </c>
      <c r="AS53" s="80" t="str">
        <f>_xlfn.IFNA(VLOOKUP(AM53,Kopā!$A$4:$Q$203,9,),"")</f>
        <v/>
      </c>
      <c r="AT53" s="79" t="str">
        <f>_xlfn.IFNA(VLOOKUP(AM53,Kopā!$A$4:$Q$203,10,),"")</f>
        <v/>
      </c>
      <c r="AU53" s="80" t="str">
        <f>_xlfn.IFNA(VLOOKUP(AM53,Kopā!$A$4:$Q$203,11,),"")</f>
        <v/>
      </c>
      <c r="AV53" s="79" t="str">
        <f>_xlfn.IFNA(VLOOKUP(AM53,Kopā!$A$4:$Q$203,12,),"")</f>
        <v/>
      </c>
      <c r="AW53" s="80" t="str">
        <f>_xlfn.IFNA(VLOOKUP(AM53,Kopā!$A$4:$Q$203,13,),"")</f>
        <v/>
      </c>
      <c r="AX53" s="79" t="str">
        <f>_xlfn.IFNA(VLOOKUP(AM53,Kopā!$A$4:$Q$203,14,),"")</f>
        <v/>
      </c>
      <c r="AY53" s="80" t="str">
        <f>_xlfn.IFNA(VLOOKUP(AM53,Kopā!$A$4:$Q$203,15,),"")</f>
        <v/>
      </c>
      <c r="AZ53" s="81" t="str">
        <f>_xlfn.IFNA(VLOOKUP(AM53,Kopā!$A$4:$Q$203,16,),"")</f>
        <v/>
      </c>
      <c r="BA53" s="80" t="str">
        <f>_xlfn.IFNA(VLOOKUP(AM53,Kopā!$A$4:$Q$203,17,),"")</f>
        <v/>
      </c>
      <c r="BB53" s="26" t="str">
        <f t="shared" si="18"/>
        <v/>
      </c>
      <c r="BC53" s="26" t="str">
        <f t="shared" si="19"/>
        <v/>
      </c>
      <c r="BD53" s="69" t="str">
        <f t="shared" si="20"/>
        <v/>
      </c>
      <c r="BE53" s="26" t="e">
        <f>_xlfn.RANK.EQ(BB53,$BB$4:$BB$93,)+COUNTIF($BB$4:BB53,BB53)-1</f>
        <v>#VALUE!</v>
      </c>
    </row>
    <row r="54" spans="1:57" x14ac:dyDescent="0.25">
      <c r="A54" s="26">
        <v>51</v>
      </c>
      <c r="B54" s="37" t="str">
        <f t="shared" si="2"/>
        <v/>
      </c>
      <c r="C54" s="65" t="str">
        <f t="shared" si="0"/>
        <v/>
      </c>
      <c r="D54" s="65" t="str">
        <f t="shared" si="21"/>
        <v/>
      </c>
      <c r="E54" s="70" t="str">
        <f t="shared" si="4"/>
        <v/>
      </c>
      <c r="F54" s="71" t="str">
        <f t="shared" si="5"/>
        <v/>
      </c>
      <c r="G54" s="70" t="str">
        <f t="shared" si="6"/>
        <v/>
      </c>
      <c r="H54" s="71" t="str">
        <f t="shared" si="7"/>
        <v/>
      </c>
      <c r="I54" s="70" t="str">
        <f t="shared" si="8"/>
        <v/>
      </c>
      <c r="J54" s="71" t="str">
        <f t="shared" si="9"/>
        <v/>
      </c>
      <c r="K54" s="70" t="str">
        <f t="shared" si="10"/>
        <v/>
      </c>
      <c r="L54" s="71" t="str">
        <f t="shared" si="11"/>
        <v/>
      </c>
      <c r="M54" s="75" t="str">
        <f t="shared" si="12"/>
        <v/>
      </c>
      <c r="N54" s="71" t="str">
        <f t="shared" si="13"/>
        <v/>
      </c>
      <c r="O54" s="66" t="str">
        <f t="shared" si="14"/>
        <v/>
      </c>
      <c r="P54" s="4"/>
      <c r="Q54" s="74"/>
      <c r="AD54" s="26">
        <v>53</v>
      </c>
      <c r="AE54" s="26"/>
      <c r="AF54" s="26" t="str">
        <f>IF(Kopā!F54=$R$3,Kopā!A54,"")</f>
        <v/>
      </c>
      <c r="AG54" s="26" t="str">
        <f>_xlfn.IFNA(VLOOKUP(AF54,Kopā!$A$4:$G$203,7,),"")</f>
        <v/>
      </c>
      <c r="AH54" s="26" t="str">
        <f t="shared" si="22"/>
        <v/>
      </c>
      <c r="AI54" s="26" t="e" cm="1">
        <f t="array" ref="AI54">IFERROR(SMALL(IF((COUNTIF($AI$3:AI53, $AH$4:$AH$203)=0)*ISNUMBER($AH$4:$AH$203), $AH$4:$AH$203, "A"), 1),INDEX($AH$4:$AH$203, MATCH(SMALL(IF(ISTEXT($AH$4:$AH$203)*(COUNTIF(AI$3:$AI53,$AH$4:$AH$203)=0), COUNTIF($AH$4:$AH$203, "&lt;"&amp;$AH$4:$AH$203), ""),1),IF(ISTEXT($AH$4:$AH$203), COUNTIF($AH$4:$AH$203, "&lt;"&amp;$AH$4:$AH$203), ""), 0)))</f>
        <v>#NUM!</v>
      </c>
      <c r="AJ54" s="26"/>
      <c r="AK54" s="26"/>
      <c r="AL54" s="26" t="str">
        <f t="shared" si="15"/>
        <v/>
      </c>
      <c r="AM54" s="26" t="str">
        <f t="shared" si="16"/>
        <v/>
      </c>
      <c r="AN54" s="26">
        <v>51</v>
      </c>
      <c r="AO54" s="67" t="str">
        <f t="shared" si="17"/>
        <v/>
      </c>
      <c r="AP54" s="26" t="str">
        <f>_xlfn.IFNA(VLOOKUP(AM54,Kopā!$A$4:$Q$203,2,),"")</f>
        <v/>
      </c>
      <c r="AQ54" s="68" t="str">
        <f>_xlfn.IFNA(VLOOKUP(AM54,Kopā!$A$4:$Q$203,3,),"")</f>
        <v/>
      </c>
      <c r="AR54" s="79" t="str">
        <f>_xlfn.IFNA(VLOOKUP(AM54,Kopā!$A$4:$Q$203,8,),"")</f>
        <v/>
      </c>
      <c r="AS54" s="80" t="str">
        <f>_xlfn.IFNA(VLOOKUP(AM54,Kopā!$A$4:$Q$203,9,),"")</f>
        <v/>
      </c>
      <c r="AT54" s="79" t="str">
        <f>_xlfn.IFNA(VLOOKUP(AM54,Kopā!$A$4:$Q$203,10,),"")</f>
        <v/>
      </c>
      <c r="AU54" s="80" t="str">
        <f>_xlfn.IFNA(VLOOKUP(AM54,Kopā!$A$4:$Q$203,11,),"")</f>
        <v/>
      </c>
      <c r="AV54" s="79" t="str">
        <f>_xlfn.IFNA(VLOOKUP(AM54,Kopā!$A$4:$Q$203,12,),"")</f>
        <v/>
      </c>
      <c r="AW54" s="80" t="str">
        <f>_xlfn.IFNA(VLOOKUP(AM54,Kopā!$A$4:$Q$203,13,),"")</f>
        <v/>
      </c>
      <c r="AX54" s="79" t="str">
        <f>_xlfn.IFNA(VLOOKUP(AM54,Kopā!$A$4:$Q$203,14,),"")</f>
        <v/>
      </c>
      <c r="AY54" s="80" t="str">
        <f>_xlfn.IFNA(VLOOKUP(AM54,Kopā!$A$4:$Q$203,15,),"")</f>
        <v/>
      </c>
      <c r="AZ54" s="81" t="str">
        <f>_xlfn.IFNA(VLOOKUP(AM54,Kopā!$A$4:$Q$203,16,),"")</f>
        <v/>
      </c>
      <c r="BA54" s="80" t="str">
        <f>_xlfn.IFNA(VLOOKUP(AM54,Kopā!$A$4:$Q$203,17,),"")</f>
        <v/>
      </c>
      <c r="BB54" s="26" t="str">
        <f t="shared" si="18"/>
        <v/>
      </c>
      <c r="BC54" s="26" t="str">
        <f t="shared" si="19"/>
        <v/>
      </c>
      <c r="BD54" s="69" t="str">
        <f t="shared" si="20"/>
        <v/>
      </c>
      <c r="BE54" s="26" t="e">
        <f>_xlfn.RANK.EQ(BB54,$BB$4:$BB$93,)+COUNTIF($BB$4:BB54,BB54)-1</f>
        <v>#VALUE!</v>
      </c>
    </row>
    <row r="55" spans="1:57" x14ac:dyDescent="0.25">
      <c r="A55" s="26">
        <v>52</v>
      </c>
      <c r="B55" s="37" t="str">
        <f t="shared" si="2"/>
        <v/>
      </c>
      <c r="C55" s="65" t="str">
        <f t="shared" si="0"/>
        <v/>
      </c>
      <c r="D55" s="65" t="str">
        <f t="shared" si="21"/>
        <v/>
      </c>
      <c r="E55" s="70" t="str">
        <f t="shared" si="4"/>
        <v/>
      </c>
      <c r="F55" s="71" t="str">
        <f t="shared" si="5"/>
        <v/>
      </c>
      <c r="G55" s="70" t="str">
        <f t="shared" si="6"/>
        <v/>
      </c>
      <c r="H55" s="71" t="str">
        <f t="shared" si="7"/>
        <v/>
      </c>
      <c r="I55" s="70" t="str">
        <f t="shared" si="8"/>
        <v/>
      </c>
      <c r="J55" s="71" t="str">
        <f t="shared" si="9"/>
        <v/>
      </c>
      <c r="K55" s="70" t="str">
        <f t="shared" si="10"/>
        <v/>
      </c>
      <c r="L55" s="71" t="str">
        <f t="shared" si="11"/>
        <v/>
      </c>
      <c r="M55" s="75" t="str">
        <f t="shared" si="12"/>
        <v/>
      </c>
      <c r="N55" s="71" t="str">
        <f t="shared" si="13"/>
        <v/>
      </c>
      <c r="O55" s="66" t="str">
        <f t="shared" si="14"/>
        <v/>
      </c>
      <c r="P55" s="4"/>
      <c r="Q55" s="4"/>
      <c r="AD55" s="26">
        <v>54</v>
      </c>
      <c r="AE55" s="26"/>
      <c r="AF55" s="26">
        <f>IF(Kopā!F55=$R$3,Kopā!A55,"")</f>
        <v>52</v>
      </c>
      <c r="AG55" s="26" t="str">
        <f>_xlfn.IFNA(VLOOKUP(AF55,Kopā!$A$4:$G$203,7,),"")</f>
        <v>Hm</v>
      </c>
      <c r="AH55" s="26" t="str">
        <f t="shared" si="22"/>
        <v/>
      </c>
      <c r="AI55" s="26" t="e" cm="1">
        <f t="array" ref="AI55">IFERROR(SMALL(IF((COUNTIF($AI$3:AI54, $AH$4:$AH$203)=0)*ISNUMBER($AH$4:$AH$203), $AH$4:$AH$203, "A"), 1),INDEX($AH$4:$AH$203, MATCH(SMALL(IF(ISTEXT($AH$4:$AH$203)*(COUNTIF(AI$3:$AI54,$AH$4:$AH$203)=0), COUNTIF($AH$4:$AH$203, "&lt;"&amp;$AH$4:$AH$203), ""),1),IF(ISTEXT($AH$4:$AH$203), COUNTIF($AH$4:$AH$203, "&lt;"&amp;$AH$4:$AH$203), ""), 0)))</f>
        <v>#NUM!</v>
      </c>
      <c r="AJ55" s="26"/>
      <c r="AK55" s="26"/>
      <c r="AL55" s="26" t="str">
        <f t="shared" si="15"/>
        <v/>
      </c>
      <c r="AM55" s="26" t="str">
        <f t="shared" si="16"/>
        <v/>
      </c>
      <c r="AN55" s="26">
        <v>52</v>
      </c>
      <c r="AO55" s="67" t="str">
        <f t="shared" si="17"/>
        <v/>
      </c>
      <c r="AP55" s="26" t="str">
        <f>_xlfn.IFNA(VLOOKUP(AM55,Kopā!$A$4:$Q$203,2,),"")</f>
        <v/>
      </c>
      <c r="AQ55" s="68" t="str">
        <f>_xlfn.IFNA(VLOOKUP(AM55,Kopā!$A$4:$Q$203,3,),"")</f>
        <v/>
      </c>
      <c r="AR55" s="79" t="str">
        <f>_xlfn.IFNA(VLOOKUP(AM55,Kopā!$A$4:$Q$203,8,),"")</f>
        <v/>
      </c>
      <c r="AS55" s="80" t="str">
        <f>_xlfn.IFNA(VLOOKUP(AM55,Kopā!$A$4:$Q$203,9,),"")</f>
        <v/>
      </c>
      <c r="AT55" s="79" t="str">
        <f>_xlfn.IFNA(VLOOKUP(AM55,Kopā!$A$4:$Q$203,10,),"")</f>
        <v/>
      </c>
      <c r="AU55" s="80" t="str">
        <f>_xlfn.IFNA(VLOOKUP(AM55,Kopā!$A$4:$Q$203,11,),"")</f>
        <v/>
      </c>
      <c r="AV55" s="79" t="str">
        <f>_xlfn.IFNA(VLOOKUP(AM55,Kopā!$A$4:$Q$203,12,),"")</f>
        <v/>
      </c>
      <c r="AW55" s="80" t="str">
        <f>_xlfn.IFNA(VLOOKUP(AM55,Kopā!$A$4:$Q$203,13,),"")</f>
        <v/>
      </c>
      <c r="AX55" s="79" t="str">
        <f>_xlfn.IFNA(VLOOKUP(AM55,Kopā!$A$4:$Q$203,14,),"")</f>
        <v/>
      </c>
      <c r="AY55" s="80" t="str">
        <f>_xlfn.IFNA(VLOOKUP(AM55,Kopā!$A$4:$Q$203,15,),"")</f>
        <v/>
      </c>
      <c r="AZ55" s="81" t="str">
        <f>_xlfn.IFNA(VLOOKUP(AM55,Kopā!$A$4:$Q$203,16,),"")</f>
        <v/>
      </c>
      <c r="BA55" s="80" t="str">
        <f>_xlfn.IFNA(VLOOKUP(AM55,Kopā!$A$4:$Q$203,17,),"")</f>
        <v/>
      </c>
      <c r="BB55" s="26" t="str">
        <f t="shared" si="18"/>
        <v/>
      </c>
      <c r="BC55" s="26" t="str">
        <f t="shared" si="19"/>
        <v/>
      </c>
      <c r="BD55" s="69" t="str">
        <f t="shared" si="20"/>
        <v/>
      </c>
      <c r="BE55" s="26" t="e">
        <f>_xlfn.RANK.EQ(BB55,$BB$4:$BB$93,)+COUNTIF($BB$4:BB55,BB55)-1</f>
        <v>#VALUE!</v>
      </c>
    </row>
    <row r="56" spans="1:57" x14ac:dyDescent="0.25">
      <c r="A56" s="26">
        <v>53</v>
      </c>
      <c r="B56" s="37" t="str">
        <f t="shared" si="2"/>
        <v/>
      </c>
      <c r="C56" s="65" t="str">
        <f t="shared" si="0"/>
        <v/>
      </c>
      <c r="D56" s="65" t="str">
        <f t="shared" si="21"/>
        <v/>
      </c>
      <c r="E56" s="70" t="str">
        <f t="shared" si="4"/>
        <v/>
      </c>
      <c r="F56" s="71" t="str">
        <f t="shared" si="5"/>
        <v/>
      </c>
      <c r="G56" s="70" t="str">
        <f t="shared" si="6"/>
        <v/>
      </c>
      <c r="H56" s="71" t="str">
        <f t="shared" si="7"/>
        <v/>
      </c>
      <c r="I56" s="70" t="str">
        <f t="shared" si="8"/>
        <v/>
      </c>
      <c r="J56" s="71" t="str">
        <f t="shared" si="9"/>
        <v/>
      </c>
      <c r="K56" s="70" t="str">
        <f t="shared" si="10"/>
        <v/>
      </c>
      <c r="L56" s="71" t="str">
        <f t="shared" si="11"/>
        <v/>
      </c>
      <c r="M56" s="75" t="str">
        <f t="shared" si="12"/>
        <v/>
      </c>
      <c r="N56" s="71" t="str">
        <f t="shared" si="13"/>
        <v/>
      </c>
      <c r="O56" s="66" t="str">
        <f t="shared" si="14"/>
        <v/>
      </c>
      <c r="P56" s="4"/>
      <c r="Q56" s="74"/>
      <c r="AD56" s="26">
        <v>55</v>
      </c>
      <c r="AE56" s="26"/>
      <c r="AF56" s="26" t="str">
        <f>IF(Kopā!F56=$R$3,Kopā!A56,"")</f>
        <v/>
      </c>
      <c r="AG56" s="26" t="str">
        <f>_xlfn.IFNA(VLOOKUP(AF56,Kopā!$A$4:$G$203,7,),"")</f>
        <v/>
      </c>
      <c r="AH56" s="26" t="str">
        <f t="shared" si="22"/>
        <v/>
      </c>
      <c r="AI56" s="26" t="e" cm="1">
        <f t="array" ref="AI56">IFERROR(SMALL(IF((COUNTIF($AI$3:AI55, $AH$4:$AH$203)=0)*ISNUMBER($AH$4:$AH$203), $AH$4:$AH$203, "A"), 1),INDEX($AH$4:$AH$203, MATCH(SMALL(IF(ISTEXT($AH$4:$AH$203)*(COUNTIF(AI$3:$AI55,$AH$4:$AH$203)=0), COUNTIF($AH$4:$AH$203, "&lt;"&amp;$AH$4:$AH$203), ""),1),IF(ISTEXT($AH$4:$AH$203), COUNTIF($AH$4:$AH$203, "&lt;"&amp;$AH$4:$AH$203), ""), 0)))</f>
        <v>#NUM!</v>
      </c>
      <c r="AJ56" s="26"/>
      <c r="AK56" s="26"/>
      <c r="AL56" s="26" t="str">
        <f t="shared" si="15"/>
        <v/>
      </c>
      <c r="AM56" s="26" t="str">
        <f t="shared" si="16"/>
        <v/>
      </c>
      <c r="AN56" s="26">
        <v>53</v>
      </c>
      <c r="AO56" s="67" t="str">
        <f t="shared" si="17"/>
        <v/>
      </c>
      <c r="AP56" s="26" t="str">
        <f>_xlfn.IFNA(VLOOKUP(AM56,Kopā!$A$4:$Q$203,2,),"")</f>
        <v/>
      </c>
      <c r="AQ56" s="68" t="str">
        <f>_xlfn.IFNA(VLOOKUP(AM56,Kopā!$A$4:$Q$203,3,),"")</f>
        <v/>
      </c>
      <c r="AR56" s="79" t="str">
        <f>_xlfn.IFNA(VLOOKUP(AM56,Kopā!$A$4:$Q$203,8,),"")</f>
        <v/>
      </c>
      <c r="AS56" s="80" t="str">
        <f>_xlfn.IFNA(VLOOKUP(AM56,Kopā!$A$4:$Q$203,9,),"")</f>
        <v/>
      </c>
      <c r="AT56" s="79" t="str">
        <f>_xlfn.IFNA(VLOOKUP(AM56,Kopā!$A$4:$Q$203,10,),"")</f>
        <v/>
      </c>
      <c r="AU56" s="80" t="str">
        <f>_xlfn.IFNA(VLOOKUP(AM56,Kopā!$A$4:$Q$203,11,),"")</f>
        <v/>
      </c>
      <c r="AV56" s="79" t="str">
        <f>_xlfn.IFNA(VLOOKUP(AM56,Kopā!$A$4:$Q$203,12,),"")</f>
        <v/>
      </c>
      <c r="AW56" s="80" t="str">
        <f>_xlfn.IFNA(VLOOKUP(AM56,Kopā!$A$4:$Q$203,13,),"")</f>
        <v/>
      </c>
      <c r="AX56" s="79" t="str">
        <f>_xlfn.IFNA(VLOOKUP(AM56,Kopā!$A$4:$Q$203,14,),"")</f>
        <v/>
      </c>
      <c r="AY56" s="80" t="str">
        <f>_xlfn.IFNA(VLOOKUP(AM56,Kopā!$A$4:$Q$203,15,),"")</f>
        <v/>
      </c>
      <c r="AZ56" s="81" t="str">
        <f>_xlfn.IFNA(VLOOKUP(AM56,Kopā!$A$4:$Q$203,16,),"")</f>
        <v/>
      </c>
      <c r="BA56" s="80" t="str">
        <f>_xlfn.IFNA(VLOOKUP(AM56,Kopā!$A$4:$Q$203,17,),"")</f>
        <v/>
      </c>
      <c r="BB56" s="26" t="str">
        <f t="shared" si="18"/>
        <v/>
      </c>
      <c r="BC56" s="26" t="str">
        <f t="shared" si="19"/>
        <v/>
      </c>
      <c r="BD56" s="69" t="str">
        <f t="shared" si="20"/>
        <v/>
      </c>
      <c r="BE56" s="26" t="e">
        <f>_xlfn.RANK.EQ(BB56,$BB$4:$BB$93,)+COUNTIF($BB$4:BB56,BB56)-1</f>
        <v>#VALUE!</v>
      </c>
    </row>
    <row r="57" spans="1:57" x14ac:dyDescent="0.25">
      <c r="A57" s="26">
        <v>54</v>
      </c>
      <c r="B57" s="37" t="str">
        <f t="shared" si="2"/>
        <v/>
      </c>
      <c r="C57" s="65" t="str">
        <f t="shared" si="0"/>
        <v/>
      </c>
      <c r="D57" s="65" t="str">
        <f t="shared" si="21"/>
        <v/>
      </c>
      <c r="E57" s="70" t="str">
        <f t="shared" si="4"/>
        <v/>
      </c>
      <c r="F57" s="71" t="str">
        <f t="shared" si="5"/>
        <v/>
      </c>
      <c r="G57" s="70" t="str">
        <f t="shared" si="6"/>
        <v/>
      </c>
      <c r="H57" s="71" t="str">
        <f t="shared" si="7"/>
        <v/>
      </c>
      <c r="I57" s="70" t="str">
        <f t="shared" si="8"/>
        <v/>
      </c>
      <c r="J57" s="71" t="str">
        <f t="shared" si="9"/>
        <v/>
      </c>
      <c r="K57" s="70" t="str">
        <f t="shared" si="10"/>
        <v/>
      </c>
      <c r="L57" s="71" t="str">
        <f t="shared" si="11"/>
        <v/>
      </c>
      <c r="M57" s="75" t="str">
        <f t="shared" si="12"/>
        <v/>
      </c>
      <c r="N57" s="71" t="str">
        <f t="shared" si="13"/>
        <v/>
      </c>
      <c r="O57" s="66" t="str">
        <f t="shared" si="14"/>
        <v/>
      </c>
      <c r="P57" s="4"/>
      <c r="Q57" s="74"/>
      <c r="AD57" s="26">
        <v>56</v>
      </c>
      <c r="AE57" s="26"/>
      <c r="AF57" s="26" t="str">
        <f>IF(Kopā!F57=$R$3,Kopā!A57,"")</f>
        <v/>
      </c>
      <c r="AG57" s="26" t="str">
        <f>_xlfn.IFNA(VLOOKUP(AF57,Kopā!$A$4:$G$203,7,),"")</f>
        <v/>
      </c>
      <c r="AH57" s="26" t="str">
        <f t="shared" si="22"/>
        <v/>
      </c>
      <c r="AI57" s="26" t="e" cm="1">
        <f t="array" ref="AI57">IFERROR(SMALL(IF((COUNTIF($AI$3:AI56, $AH$4:$AH$203)=0)*ISNUMBER($AH$4:$AH$203), $AH$4:$AH$203, "A"), 1),INDEX($AH$4:$AH$203, MATCH(SMALL(IF(ISTEXT($AH$4:$AH$203)*(COUNTIF(AI$3:$AI56,$AH$4:$AH$203)=0), COUNTIF($AH$4:$AH$203, "&lt;"&amp;$AH$4:$AH$203), ""),1),IF(ISTEXT($AH$4:$AH$203), COUNTIF($AH$4:$AH$203, "&lt;"&amp;$AH$4:$AH$203), ""), 0)))</f>
        <v>#NUM!</v>
      </c>
      <c r="AJ57" s="26"/>
      <c r="AK57" s="26"/>
      <c r="AL57" s="26" t="str">
        <f t="shared" si="15"/>
        <v/>
      </c>
      <c r="AM57" s="26" t="str">
        <f t="shared" si="16"/>
        <v/>
      </c>
      <c r="AN57" s="26">
        <v>54</v>
      </c>
      <c r="AO57" s="67" t="str">
        <f t="shared" si="17"/>
        <v/>
      </c>
      <c r="AP57" s="26" t="str">
        <f>_xlfn.IFNA(VLOOKUP(AM57,Kopā!$A$4:$Q$203,2,),"")</f>
        <v/>
      </c>
      <c r="AQ57" s="68" t="str">
        <f>_xlfn.IFNA(VLOOKUP(AM57,Kopā!$A$4:$Q$203,3,),"")</f>
        <v/>
      </c>
      <c r="AR57" s="79" t="str">
        <f>_xlfn.IFNA(VLOOKUP(AM57,Kopā!$A$4:$Q$203,8,),"")</f>
        <v/>
      </c>
      <c r="AS57" s="80" t="str">
        <f>_xlfn.IFNA(VLOOKUP(AM57,Kopā!$A$4:$Q$203,9,),"")</f>
        <v/>
      </c>
      <c r="AT57" s="79" t="str">
        <f>_xlfn.IFNA(VLOOKUP(AM57,Kopā!$A$4:$Q$203,10,),"")</f>
        <v/>
      </c>
      <c r="AU57" s="80" t="str">
        <f>_xlfn.IFNA(VLOOKUP(AM57,Kopā!$A$4:$Q$203,11,),"")</f>
        <v/>
      </c>
      <c r="AV57" s="79" t="str">
        <f>_xlfn.IFNA(VLOOKUP(AM57,Kopā!$A$4:$Q$203,12,),"")</f>
        <v/>
      </c>
      <c r="AW57" s="80" t="str">
        <f>_xlfn.IFNA(VLOOKUP(AM57,Kopā!$A$4:$Q$203,13,),"")</f>
        <v/>
      </c>
      <c r="AX57" s="79" t="str">
        <f>_xlfn.IFNA(VLOOKUP(AM57,Kopā!$A$4:$Q$203,14,),"")</f>
        <v/>
      </c>
      <c r="AY57" s="80" t="str">
        <f>_xlfn.IFNA(VLOOKUP(AM57,Kopā!$A$4:$Q$203,15,),"")</f>
        <v/>
      </c>
      <c r="AZ57" s="81" t="str">
        <f>_xlfn.IFNA(VLOOKUP(AM57,Kopā!$A$4:$Q$203,16,),"")</f>
        <v/>
      </c>
      <c r="BA57" s="80" t="str">
        <f>_xlfn.IFNA(VLOOKUP(AM57,Kopā!$A$4:$Q$203,17,),"")</f>
        <v/>
      </c>
      <c r="BB57" s="26" t="str">
        <f t="shared" si="18"/>
        <v/>
      </c>
      <c r="BC57" s="26" t="str">
        <f t="shared" si="19"/>
        <v/>
      </c>
      <c r="BD57" s="69" t="str">
        <f t="shared" si="20"/>
        <v/>
      </c>
      <c r="BE57" s="26" t="e">
        <f>_xlfn.RANK.EQ(BB57,$BB$4:$BB$93,)+COUNTIF($BB$4:BB57,BB57)-1</f>
        <v>#VALUE!</v>
      </c>
    </row>
    <row r="58" spans="1:57" x14ac:dyDescent="0.25">
      <c r="A58" s="26">
        <v>55</v>
      </c>
      <c r="B58" s="37" t="str">
        <f t="shared" si="2"/>
        <v/>
      </c>
      <c r="C58" s="65" t="str">
        <f t="shared" si="0"/>
        <v/>
      </c>
      <c r="D58" s="65" t="str">
        <f t="shared" si="21"/>
        <v/>
      </c>
      <c r="E58" s="70" t="str">
        <f t="shared" si="4"/>
        <v/>
      </c>
      <c r="F58" s="71" t="str">
        <f t="shared" si="5"/>
        <v/>
      </c>
      <c r="G58" s="70" t="str">
        <f t="shared" si="6"/>
        <v/>
      </c>
      <c r="H58" s="71" t="str">
        <f t="shared" si="7"/>
        <v/>
      </c>
      <c r="I58" s="70" t="str">
        <f t="shared" si="8"/>
        <v/>
      </c>
      <c r="J58" s="71" t="str">
        <f t="shared" si="9"/>
        <v/>
      </c>
      <c r="K58" s="70" t="str">
        <f t="shared" si="10"/>
        <v/>
      </c>
      <c r="L58" s="71" t="str">
        <f t="shared" si="11"/>
        <v/>
      </c>
      <c r="M58" s="75" t="str">
        <f t="shared" si="12"/>
        <v/>
      </c>
      <c r="N58" s="71" t="str">
        <f t="shared" si="13"/>
        <v/>
      </c>
      <c r="O58" s="66" t="str">
        <f t="shared" si="14"/>
        <v/>
      </c>
      <c r="P58" s="4"/>
      <c r="Q58" s="74"/>
      <c r="AD58" s="26">
        <v>57</v>
      </c>
      <c r="AE58" s="26"/>
      <c r="AF58" s="26">
        <f>IF(Kopā!F58=$R$3,Kopā!A58,"")</f>
        <v>55</v>
      </c>
      <c r="AG58" s="26" t="str">
        <f>_xlfn.IFNA(VLOOKUP(AF58,Kopā!$A$4:$G$203,7,),"")</f>
        <v>E</v>
      </c>
      <c r="AH58" s="26" t="str">
        <f t="shared" si="22"/>
        <v/>
      </c>
      <c r="AI58" s="26" t="e" cm="1">
        <f t="array" ref="AI58">IFERROR(SMALL(IF((COUNTIF($AI$3:AI57, $AH$4:$AH$203)=0)*ISNUMBER($AH$4:$AH$203), $AH$4:$AH$203, "A"), 1),INDEX($AH$4:$AH$203, MATCH(SMALL(IF(ISTEXT($AH$4:$AH$203)*(COUNTIF(AI$3:$AI57,$AH$4:$AH$203)=0), COUNTIF($AH$4:$AH$203, "&lt;"&amp;$AH$4:$AH$203), ""),1),IF(ISTEXT($AH$4:$AH$203), COUNTIF($AH$4:$AH$203, "&lt;"&amp;$AH$4:$AH$203), ""), 0)))</f>
        <v>#NUM!</v>
      </c>
      <c r="AJ58" s="26"/>
      <c r="AK58" s="26"/>
      <c r="AL58" s="26" t="str">
        <f t="shared" si="15"/>
        <v/>
      </c>
      <c r="AM58" s="26" t="str">
        <f t="shared" si="16"/>
        <v/>
      </c>
      <c r="AN58" s="26">
        <v>55</v>
      </c>
      <c r="AO58" s="67" t="str">
        <f t="shared" si="17"/>
        <v/>
      </c>
      <c r="AP58" s="26" t="str">
        <f>_xlfn.IFNA(VLOOKUP(AM58,Kopā!$A$4:$Q$203,2,),"")</f>
        <v/>
      </c>
      <c r="AQ58" s="68" t="str">
        <f>_xlfn.IFNA(VLOOKUP(AM58,Kopā!$A$4:$Q$203,3,),"")</f>
        <v/>
      </c>
      <c r="AR58" s="79" t="str">
        <f>_xlfn.IFNA(VLOOKUP(AM58,Kopā!$A$4:$Q$203,8,),"")</f>
        <v/>
      </c>
      <c r="AS58" s="80" t="str">
        <f>_xlfn.IFNA(VLOOKUP(AM58,Kopā!$A$4:$Q$203,9,),"")</f>
        <v/>
      </c>
      <c r="AT58" s="79" t="str">
        <f>_xlfn.IFNA(VLOOKUP(AM58,Kopā!$A$4:$Q$203,10,),"")</f>
        <v/>
      </c>
      <c r="AU58" s="80" t="str">
        <f>_xlfn.IFNA(VLOOKUP(AM58,Kopā!$A$4:$Q$203,11,),"")</f>
        <v/>
      </c>
      <c r="AV58" s="79" t="str">
        <f>_xlfn.IFNA(VLOOKUP(AM58,Kopā!$A$4:$Q$203,12,),"")</f>
        <v/>
      </c>
      <c r="AW58" s="80" t="str">
        <f>_xlfn.IFNA(VLOOKUP(AM58,Kopā!$A$4:$Q$203,13,),"")</f>
        <v/>
      </c>
      <c r="AX58" s="79" t="str">
        <f>_xlfn.IFNA(VLOOKUP(AM58,Kopā!$A$4:$Q$203,14,),"")</f>
        <v/>
      </c>
      <c r="AY58" s="80" t="str">
        <f>_xlfn.IFNA(VLOOKUP(AM58,Kopā!$A$4:$Q$203,15,),"")</f>
        <v/>
      </c>
      <c r="AZ58" s="81" t="str">
        <f>_xlfn.IFNA(VLOOKUP(AM58,Kopā!$A$4:$Q$203,16,),"")</f>
        <v/>
      </c>
      <c r="BA58" s="80" t="str">
        <f>_xlfn.IFNA(VLOOKUP(AM58,Kopā!$A$4:$Q$203,17,),"")</f>
        <v/>
      </c>
      <c r="BB58" s="26" t="str">
        <f t="shared" si="18"/>
        <v/>
      </c>
      <c r="BC58" s="26" t="str">
        <f t="shared" si="19"/>
        <v/>
      </c>
      <c r="BD58" s="69" t="str">
        <f t="shared" si="20"/>
        <v/>
      </c>
      <c r="BE58" s="26" t="e">
        <f>_xlfn.RANK.EQ(BB58,$BB$4:$BB$93,)+COUNTIF($BB$4:BB58,BB58)-1</f>
        <v>#VALUE!</v>
      </c>
    </row>
    <row r="59" spans="1:57" x14ac:dyDescent="0.25">
      <c r="A59" s="26">
        <v>56</v>
      </c>
      <c r="B59" s="37" t="str">
        <f t="shared" si="2"/>
        <v/>
      </c>
      <c r="C59" s="65" t="str">
        <f t="shared" si="0"/>
        <v/>
      </c>
      <c r="D59" s="65" t="str">
        <f t="shared" si="21"/>
        <v/>
      </c>
      <c r="E59" s="70" t="str">
        <f t="shared" si="4"/>
        <v/>
      </c>
      <c r="F59" s="71" t="str">
        <f t="shared" si="5"/>
        <v/>
      </c>
      <c r="G59" s="70" t="str">
        <f t="shared" si="6"/>
        <v/>
      </c>
      <c r="H59" s="71" t="str">
        <f t="shared" si="7"/>
        <v/>
      </c>
      <c r="I59" s="70" t="str">
        <f t="shared" si="8"/>
        <v/>
      </c>
      <c r="J59" s="71" t="str">
        <f t="shared" si="9"/>
        <v/>
      </c>
      <c r="K59" s="70" t="str">
        <f t="shared" si="10"/>
        <v/>
      </c>
      <c r="L59" s="71" t="str">
        <f t="shared" si="11"/>
        <v/>
      </c>
      <c r="M59" s="75" t="str">
        <f t="shared" si="12"/>
        <v/>
      </c>
      <c r="N59" s="71" t="str">
        <f t="shared" si="13"/>
        <v/>
      </c>
      <c r="O59" s="66" t="str">
        <f t="shared" si="14"/>
        <v/>
      </c>
      <c r="P59" s="4"/>
      <c r="Q59" s="74"/>
      <c r="AD59" s="26">
        <v>58</v>
      </c>
      <c r="AE59" s="26"/>
      <c r="AF59" s="26">
        <f>IF(Kopā!F59=$R$3,Kopā!A59,"")</f>
        <v>56</v>
      </c>
      <c r="AG59" s="26" t="str">
        <f>_xlfn.IFNA(VLOOKUP(AF59,Kopā!$A$4:$G$203,7,),"")</f>
        <v>E</v>
      </c>
      <c r="AH59" s="26" t="str">
        <f t="shared" si="22"/>
        <v/>
      </c>
      <c r="AI59" s="26" t="e" cm="1">
        <f t="array" ref="AI59">IFERROR(SMALL(IF((COUNTIF($AI$3:AI58, $AH$4:$AH$203)=0)*ISNUMBER($AH$4:$AH$203), $AH$4:$AH$203, "A"), 1),INDEX($AH$4:$AH$203, MATCH(SMALL(IF(ISTEXT($AH$4:$AH$203)*(COUNTIF(AI$3:$AI58,$AH$4:$AH$203)=0), COUNTIF($AH$4:$AH$203, "&lt;"&amp;$AH$4:$AH$203), ""),1),IF(ISTEXT($AH$4:$AH$203), COUNTIF($AH$4:$AH$203, "&lt;"&amp;$AH$4:$AH$203), ""), 0)))</f>
        <v>#NUM!</v>
      </c>
      <c r="AJ59" s="26"/>
      <c r="AK59" s="26"/>
      <c r="AL59" s="26" t="str">
        <f t="shared" si="15"/>
        <v/>
      </c>
      <c r="AM59" s="26" t="str">
        <f t="shared" si="16"/>
        <v/>
      </c>
      <c r="AN59" s="26">
        <v>56</v>
      </c>
      <c r="AO59" s="67" t="str">
        <f t="shared" si="17"/>
        <v/>
      </c>
      <c r="AP59" s="26" t="str">
        <f>_xlfn.IFNA(VLOOKUP(AM59,Kopā!$A$4:$Q$203,2,),"")</f>
        <v/>
      </c>
      <c r="AQ59" s="68" t="str">
        <f>_xlfn.IFNA(VLOOKUP(AM59,Kopā!$A$4:$Q$203,3,),"")</f>
        <v/>
      </c>
      <c r="AR59" s="79" t="str">
        <f>_xlfn.IFNA(VLOOKUP(AM59,Kopā!$A$4:$Q$203,8,),"")</f>
        <v/>
      </c>
      <c r="AS59" s="80" t="str">
        <f>_xlfn.IFNA(VLOOKUP(AM59,Kopā!$A$4:$Q$203,9,),"")</f>
        <v/>
      </c>
      <c r="AT59" s="79" t="str">
        <f>_xlfn.IFNA(VLOOKUP(AM59,Kopā!$A$4:$Q$203,10,),"")</f>
        <v/>
      </c>
      <c r="AU59" s="80" t="str">
        <f>_xlfn.IFNA(VLOOKUP(AM59,Kopā!$A$4:$Q$203,11,),"")</f>
        <v/>
      </c>
      <c r="AV59" s="79" t="str">
        <f>_xlfn.IFNA(VLOOKUP(AM59,Kopā!$A$4:$Q$203,12,),"")</f>
        <v/>
      </c>
      <c r="AW59" s="80" t="str">
        <f>_xlfn.IFNA(VLOOKUP(AM59,Kopā!$A$4:$Q$203,13,),"")</f>
        <v/>
      </c>
      <c r="AX59" s="79" t="str">
        <f>_xlfn.IFNA(VLOOKUP(AM59,Kopā!$A$4:$Q$203,14,),"")</f>
        <v/>
      </c>
      <c r="AY59" s="80" t="str">
        <f>_xlfn.IFNA(VLOOKUP(AM59,Kopā!$A$4:$Q$203,15,),"")</f>
        <v/>
      </c>
      <c r="AZ59" s="81" t="str">
        <f>_xlfn.IFNA(VLOOKUP(AM59,Kopā!$A$4:$Q$203,16,),"")</f>
        <v/>
      </c>
      <c r="BA59" s="80" t="str">
        <f>_xlfn.IFNA(VLOOKUP(AM59,Kopā!$A$4:$Q$203,17,),"")</f>
        <v/>
      </c>
      <c r="BB59" s="26" t="str">
        <f t="shared" si="18"/>
        <v/>
      </c>
      <c r="BC59" s="26" t="str">
        <f t="shared" si="19"/>
        <v/>
      </c>
      <c r="BD59" s="69" t="str">
        <f t="shared" si="20"/>
        <v/>
      </c>
      <c r="BE59" s="26" t="e">
        <f>_xlfn.RANK.EQ(BB59,$BB$4:$BB$93,)+COUNTIF($BB$4:BB59,BB59)-1</f>
        <v>#VALUE!</v>
      </c>
    </row>
    <row r="60" spans="1:57" x14ac:dyDescent="0.25">
      <c r="A60" s="26">
        <v>57</v>
      </c>
      <c r="B60" s="37" t="str">
        <f t="shared" si="2"/>
        <v/>
      </c>
      <c r="C60" s="65" t="str">
        <f t="shared" si="0"/>
        <v/>
      </c>
      <c r="D60" s="65" t="str">
        <f t="shared" si="21"/>
        <v/>
      </c>
      <c r="E60" s="70" t="str">
        <f t="shared" si="4"/>
        <v/>
      </c>
      <c r="F60" s="71" t="str">
        <f t="shared" si="5"/>
        <v/>
      </c>
      <c r="G60" s="70" t="str">
        <f t="shared" si="6"/>
        <v/>
      </c>
      <c r="H60" s="71" t="str">
        <f t="shared" si="7"/>
        <v/>
      </c>
      <c r="I60" s="70" t="str">
        <f t="shared" si="8"/>
        <v/>
      </c>
      <c r="J60" s="71" t="str">
        <f t="shared" si="9"/>
        <v/>
      </c>
      <c r="K60" s="70" t="str">
        <f t="shared" si="10"/>
        <v/>
      </c>
      <c r="L60" s="71" t="str">
        <f t="shared" si="11"/>
        <v/>
      </c>
      <c r="M60" s="75" t="str">
        <f t="shared" si="12"/>
        <v/>
      </c>
      <c r="N60" s="71" t="str">
        <f t="shared" si="13"/>
        <v/>
      </c>
      <c r="O60" s="66" t="str">
        <f t="shared" si="14"/>
        <v/>
      </c>
      <c r="P60" s="4"/>
      <c r="Q60" s="74"/>
      <c r="AD60" s="26">
        <v>59</v>
      </c>
      <c r="AE60" s="26"/>
      <c r="AF60" s="26">
        <f>IF(Kopā!F60=$R$3,Kopā!A60,"")</f>
        <v>57</v>
      </c>
      <c r="AG60" s="26" t="str">
        <f>_xlfn.IFNA(VLOOKUP(AF60,Kopā!$A$4:$G$203,7,),"")</f>
        <v>Hm</v>
      </c>
      <c r="AH60" s="26" t="str">
        <f t="shared" si="22"/>
        <v/>
      </c>
      <c r="AI60" s="26" t="e" cm="1">
        <f t="array" ref="AI60">IFERROR(SMALL(IF((COUNTIF($AI$3:AI59, $AH$4:$AH$203)=0)*ISNUMBER($AH$4:$AH$203), $AH$4:$AH$203, "A"), 1),INDEX($AH$4:$AH$203, MATCH(SMALL(IF(ISTEXT($AH$4:$AH$203)*(COUNTIF(AI$3:$AI59,$AH$4:$AH$203)=0), COUNTIF($AH$4:$AH$203, "&lt;"&amp;$AH$4:$AH$203), ""),1),IF(ISTEXT($AH$4:$AH$203), COUNTIF($AH$4:$AH$203, "&lt;"&amp;$AH$4:$AH$203), ""), 0)))</f>
        <v>#NUM!</v>
      </c>
      <c r="AJ60" s="26"/>
      <c r="AK60" s="26"/>
      <c r="AL60" s="26" t="str">
        <f t="shared" si="15"/>
        <v/>
      </c>
      <c r="AM60" s="26" t="str">
        <f t="shared" si="16"/>
        <v/>
      </c>
      <c r="AN60" s="26">
        <v>57</v>
      </c>
      <c r="AO60" s="67" t="str">
        <f t="shared" si="17"/>
        <v/>
      </c>
      <c r="AP60" s="26" t="str">
        <f>_xlfn.IFNA(VLOOKUP(AM60,Kopā!$A$4:$Q$203,2,),"")</f>
        <v/>
      </c>
      <c r="AQ60" s="68" t="str">
        <f>_xlfn.IFNA(VLOOKUP(AM60,Kopā!$A$4:$Q$203,3,),"")</f>
        <v/>
      </c>
      <c r="AR60" s="79" t="str">
        <f>_xlfn.IFNA(VLOOKUP(AM60,Kopā!$A$4:$Q$203,8,),"")</f>
        <v/>
      </c>
      <c r="AS60" s="80" t="str">
        <f>_xlfn.IFNA(VLOOKUP(AM60,Kopā!$A$4:$Q$203,9,),"")</f>
        <v/>
      </c>
      <c r="AT60" s="79" t="str">
        <f>_xlfn.IFNA(VLOOKUP(AM60,Kopā!$A$4:$Q$203,10,),"")</f>
        <v/>
      </c>
      <c r="AU60" s="80" t="str">
        <f>_xlfn.IFNA(VLOOKUP(AM60,Kopā!$A$4:$Q$203,11,),"")</f>
        <v/>
      </c>
      <c r="AV60" s="79" t="str">
        <f>_xlfn.IFNA(VLOOKUP(AM60,Kopā!$A$4:$Q$203,12,),"")</f>
        <v/>
      </c>
      <c r="AW60" s="80" t="str">
        <f>_xlfn.IFNA(VLOOKUP(AM60,Kopā!$A$4:$Q$203,13,),"")</f>
        <v/>
      </c>
      <c r="AX60" s="79" t="str">
        <f>_xlfn.IFNA(VLOOKUP(AM60,Kopā!$A$4:$Q$203,14,),"")</f>
        <v/>
      </c>
      <c r="AY60" s="80" t="str">
        <f>_xlfn.IFNA(VLOOKUP(AM60,Kopā!$A$4:$Q$203,15,),"")</f>
        <v/>
      </c>
      <c r="AZ60" s="81" t="str">
        <f>_xlfn.IFNA(VLOOKUP(AM60,Kopā!$A$4:$Q$203,16,),"")</f>
        <v/>
      </c>
      <c r="BA60" s="80" t="str">
        <f>_xlfn.IFNA(VLOOKUP(AM60,Kopā!$A$4:$Q$203,17,),"")</f>
        <v/>
      </c>
      <c r="BB60" s="26" t="str">
        <f t="shared" si="18"/>
        <v/>
      </c>
      <c r="BC60" s="26" t="str">
        <f t="shared" si="19"/>
        <v/>
      </c>
      <c r="BD60" s="69" t="str">
        <f t="shared" si="20"/>
        <v/>
      </c>
      <c r="BE60" s="26" t="e">
        <f>_xlfn.RANK.EQ(BB60,$BB$4:$BB$93,)+COUNTIF($BB$4:BB60,BB60)-1</f>
        <v>#VALUE!</v>
      </c>
    </row>
    <row r="61" spans="1:57" x14ac:dyDescent="0.25">
      <c r="A61" s="26">
        <v>58</v>
      </c>
      <c r="B61" s="37" t="str">
        <f t="shared" si="2"/>
        <v/>
      </c>
      <c r="C61" s="65" t="str">
        <f t="shared" si="0"/>
        <v/>
      </c>
      <c r="D61" s="65" t="str">
        <f t="shared" si="21"/>
        <v/>
      </c>
      <c r="E61" s="70" t="str">
        <f t="shared" si="4"/>
        <v/>
      </c>
      <c r="F61" s="71" t="str">
        <f t="shared" si="5"/>
        <v/>
      </c>
      <c r="G61" s="70" t="str">
        <f t="shared" si="6"/>
        <v/>
      </c>
      <c r="H61" s="71" t="str">
        <f t="shared" si="7"/>
        <v/>
      </c>
      <c r="I61" s="70" t="str">
        <f t="shared" si="8"/>
        <v/>
      </c>
      <c r="J61" s="71" t="str">
        <f t="shared" si="9"/>
        <v/>
      </c>
      <c r="K61" s="70" t="str">
        <f t="shared" si="10"/>
        <v/>
      </c>
      <c r="L61" s="71" t="str">
        <f t="shared" si="11"/>
        <v/>
      </c>
      <c r="M61" s="75" t="str">
        <f t="shared" si="12"/>
        <v/>
      </c>
      <c r="N61" s="71" t="str">
        <f t="shared" si="13"/>
        <v/>
      </c>
      <c r="O61" s="66" t="str">
        <f t="shared" si="14"/>
        <v/>
      </c>
      <c r="P61" s="4"/>
      <c r="Q61" s="74"/>
      <c r="AD61" s="26">
        <v>60</v>
      </c>
      <c r="AE61" s="26"/>
      <c r="AF61" s="26">
        <f>IF(Kopā!F61=$R$3,Kopā!A61,"")</f>
        <v>58</v>
      </c>
      <c r="AG61" s="26" t="str">
        <f>_xlfn.IFNA(VLOOKUP(AF61,Kopā!$A$4:$G$203,7,),"")</f>
        <v>H</v>
      </c>
      <c r="AH61" s="26">
        <f t="shared" si="22"/>
        <v>58</v>
      </c>
      <c r="AI61" s="26" t="e" cm="1">
        <f t="array" ref="AI61">IFERROR(SMALL(IF((COUNTIF($AI$3:AI60, $AH$4:$AH$203)=0)*ISNUMBER($AH$4:$AH$203), $AH$4:$AH$203, "A"), 1),INDEX($AH$4:$AH$203, MATCH(SMALL(IF(ISTEXT($AH$4:$AH$203)*(COUNTIF(AI$3:$AI60,$AH$4:$AH$203)=0), COUNTIF($AH$4:$AH$203, "&lt;"&amp;$AH$4:$AH$203), ""),1),IF(ISTEXT($AH$4:$AH$203), COUNTIF($AH$4:$AH$203, "&lt;"&amp;$AH$4:$AH$203), ""), 0)))</f>
        <v>#NUM!</v>
      </c>
      <c r="AJ61" s="26"/>
      <c r="AK61" s="26"/>
      <c r="AL61" s="26" t="str">
        <f t="shared" si="15"/>
        <v/>
      </c>
      <c r="AM61" s="26" t="str">
        <f t="shared" si="16"/>
        <v/>
      </c>
      <c r="AN61" s="26">
        <v>58</v>
      </c>
      <c r="AO61" s="67" t="str">
        <f t="shared" si="17"/>
        <v/>
      </c>
      <c r="AP61" s="26" t="str">
        <f>_xlfn.IFNA(VLOOKUP(AM61,Kopā!$A$4:$Q$203,2,),"")</f>
        <v/>
      </c>
      <c r="AQ61" s="68" t="str">
        <f>_xlfn.IFNA(VLOOKUP(AM61,Kopā!$A$4:$Q$203,3,),"")</f>
        <v/>
      </c>
      <c r="AR61" s="79" t="str">
        <f>_xlfn.IFNA(VLOOKUP(AM61,Kopā!$A$4:$Q$203,8,),"")</f>
        <v/>
      </c>
      <c r="AS61" s="80" t="str">
        <f>_xlfn.IFNA(VLOOKUP(AM61,Kopā!$A$4:$Q$203,9,),"")</f>
        <v/>
      </c>
      <c r="AT61" s="79" t="str">
        <f>_xlfn.IFNA(VLOOKUP(AM61,Kopā!$A$4:$Q$203,10,),"")</f>
        <v/>
      </c>
      <c r="AU61" s="80" t="str">
        <f>_xlfn.IFNA(VLOOKUP(AM61,Kopā!$A$4:$Q$203,11,),"")</f>
        <v/>
      </c>
      <c r="AV61" s="79" t="str">
        <f>_xlfn.IFNA(VLOOKUP(AM61,Kopā!$A$4:$Q$203,12,),"")</f>
        <v/>
      </c>
      <c r="AW61" s="80" t="str">
        <f>_xlfn.IFNA(VLOOKUP(AM61,Kopā!$A$4:$Q$203,13,),"")</f>
        <v/>
      </c>
      <c r="AX61" s="79" t="str">
        <f>_xlfn.IFNA(VLOOKUP(AM61,Kopā!$A$4:$Q$203,14,),"")</f>
        <v/>
      </c>
      <c r="AY61" s="80" t="str">
        <f>_xlfn.IFNA(VLOOKUP(AM61,Kopā!$A$4:$Q$203,15,),"")</f>
        <v/>
      </c>
      <c r="AZ61" s="81" t="str">
        <f>_xlfn.IFNA(VLOOKUP(AM61,Kopā!$A$4:$Q$203,16,),"")</f>
        <v/>
      </c>
      <c r="BA61" s="80" t="str">
        <f>_xlfn.IFNA(VLOOKUP(AM61,Kopā!$A$4:$Q$203,17,),"")</f>
        <v/>
      </c>
      <c r="BB61" s="26" t="str">
        <f t="shared" si="18"/>
        <v/>
      </c>
      <c r="BC61" s="26" t="str">
        <f t="shared" si="19"/>
        <v/>
      </c>
      <c r="BD61" s="69" t="str">
        <f t="shared" si="20"/>
        <v/>
      </c>
      <c r="BE61" s="26" t="e">
        <f>_xlfn.RANK.EQ(BB61,$BB$4:$BB$93,)+COUNTIF($BB$4:BB61,BB61)-1</f>
        <v>#VALUE!</v>
      </c>
    </row>
    <row r="62" spans="1:57" x14ac:dyDescent="0.25">
      <c r="A62" s="26">
        <v>59</v>
      </c>
      <c r="B62" s="37" t="str">
        <f t="shared" si="2"/>
        <v/>
      </c>
      <c r="C62" s="65" t="str">
        <f t="shared" si="0"/>
        <v/>
      </c>
      <c r="D62" s="65" t="str">
        <f t="shared" si="21"/>
        <v/>
      </c>
      <c r="E62" s="70" t="str">
        <f t="shared" si="4"/>
        <v/>
      </c>
      <c r="F62" s="71" t="str">
        <f t="shared" si="5"/>
        <v/>
      </c>
      <c r="G62" s="70" t="str">
        <f t="shared" si="6"/>
        <v/>
      </c>
      <c r="H62" s="71" t="str">
        <f t="shared" si="7"/>
        <v/>
      </c>
      <c r="I62" s="70" t="str">
        <f t="shared" si="8"/>
        <v/>
      </c>
      <c r="J62" s="71" t="str">
        <f t="shared" si="9"/>
        <v/>
      </c>
      <c r="K62" s="70" t="str">
        <f t="shared" si="10"/>
        <v/>
      </c>
      <c r="L62" s="71" t="str">
        <f t="shared" si="11"/>
        <v/>
      </c>
      <c r="M62" s="75" t="str">
        <f t="shared" si="12"/>
        <v/>
      </c>
      <c r="N62" s="71" t="str">
        <f t="shared" si="13"/>
        <v/>
      </c>
      <c r="O62" s="66" t="str">
        <f t="shared" si="14"/>
        <v/>
      </c>
      <c r="P62" s="4"/>
      <c r="Q62" s="74"/>
      <c r="AD62" s="26">
        <v>61</v>
      </c>
      <c r="AE62" s="26"/>
      <c r="AF62" s="26" t="str">
        <f>IF(Kopā!F62=$R$3,Kopā!A62,"")</f>
        <v/>
      </c>
      <c r="AG62" s="26" t="str">
        <f>_xlfn.IFNA(VLOOKUP(AF62,Kopā!$A$4:$G$203,7,),"")</f>
        <v/>
      </c>
      <c r="AH62" s="26" t="str">
        <f t="shared" si="22"/>
        <v/>
      </c>
      <c r="AI62" s="26" t="e" cm="1">
        <f t="array" ref="AI62">IFERROR(SMALL(IF((COUNTIF($AI$3:AI61, $AH$4:$AH$203)=0)*ISNUMBER($AH$4:$AH$203), $AH$4:$AH$203, "A"), 1),INDEX($AH$4:$AH$203, MATCH(SMALL(IF(ISTEXT($AH$4:$AH$203)*(COUNTIF(AI$3:$AI61,$AH$4:$AH$203)=0), COUNTIF($AH$4:$AH$203, "&lt;"&amp;$AH$4:$AH$203), ""),1),IF(ISTEXT($AH$4:$AH$203), COUNTIF($AH$4:$AH$203, "&lt;"&amp;$AH$4:$AH$203), ""), 0)))</f>
        <v>#NUM!</v>
      </c>
      <c r="AJ62" s="26"/>
      <c r="AK62" s="26"/>
      <c r="AL62" s="26" t="str">
        <f t="shared" si="15"/>
        <v/>
      </c>
      <c r="AM62" s="26" t="str">
        <f t="shared" si="16"/>
        <v/>
      </c>
      <c r="AN62" s="26">
        <v>59</v>
      </c>
      <c r="AO62" s="67" t="str">
        <f t="shared" si="17"/>
        <v/>
      </c>
      <c r="AP62" s="26" t="str">
        <f>_xlfn.IFNA(VLOOKUP(AM62,Kopā!$A$4:$Q$203,2,),"")</f>
        <v/>
      </c>
      <c r="AQ62" s="68" t="str">
        <f>_xlfn.IFNA(VLOOKUP(AM62,Kopā!$A$4:$Q$203,3,),"")</f>
        <v/>
      </c>
      <c r="AR62" s="79" t="str">
        <f>_xlfn.IFNA(VLOOKUP(AM62,Kopā!$A$4:$Q$203,8,),"")</f>
        <v/>
      </c>
      <c r="AS62" s="80" t="str">
        <f>_xlfn.IFNA(VLOOKUP(AM62,Kopā!$A$4:$Q$203,9,),"")</f>
        <v/>
      </c>
      <c r="AT62" s="79" t="str">
        <f>_xlfn.IFNA(VLOOKUP(AM62,Kopā!$A$4:$Q$203,10,),"")</f>
        <v/>
      </c>
      <c r="AU62" s="80" t="str">
        <f>_xlfn.IFNA(VLOOKUP(AM62,Kopā!$A$4:$Q$203,11,),"")</f>
        <v/>
      </c>
      <c r="AV62" s="79" t="str">
        <f>_xlfn.IFNA(VLOOKUP(AM62,Kopā!$A$4:$Q$203,12,),"")</f>
        <v/>
      </c>
      <c r="AW62" s="80" t="str">
        <f>_xlfn.IFNA(VLOOKUP(AM62,Kopā!$A$4:$Q$203,13,),"")</f>
        <v/>
      </c>
      <c r="AX62" s="79" t="str">
        <f>_xlfn.IFNA(VLOOKUP(AM62,Kopā!$A$4:$Q$203,14,),"")</f>
        <v/>
      </c>
      <c r="AY62" s="80" t="str">
        <f>_xlfn.IFNA(VLOOKUP(AM62,Kopā!$A$4:$Q$203,15,),"")</f>
        <v/>
      </c>
      <c r="AZ62" s="81" t="str">
        <f>_xlfn.IFNA(VLOOKUP(AM62,Kopā!$A$4:$Q$203,16,),"")</f>
        <v/>
      </c>
      <c r="BA62" s="80" t="str">
        <f>_xlfn.IFNA(VLOOKUP(AM62,Kopā!$A$4:$Q$203,17,),"")</f>
        <v/>
      </c>
      <c r="BB62" s="26" t="str">
        <f t="shared" si="18"/>
        <v/>
      </c>
      <c r="BC62" s="26" t="str">
        <f t="shared" si="19"/>
        <v/>
      </c>
      <c r="BD62" s="69" t="str">
        <f t="shared" si="20"/>
        <v/>
      </c>
      <c r="BE62" s="26" t="e">
        <f>_xlfn.RANK.EQ(BB62,$BB$4:$BB$93,)+COUNTIF($BB$4:BB62,BB62)-1</f>
        <v>#VALUE!</v>
      </c>
    </row>
    <row r="63" spans="1:57" x14ac:dyDescent="0.25">
      <c r="A63" s="26">
        <v>60</v>
      </c>
      <c r="B63" s="37" t="str">
        <f t="shared" si="2"/>
        <v/>
      </c>
      <c r="C63" s="65" t="str">
        <f t="shared" si="0"/>
        <v/>
      </c>
      <c r="D63" s="65" t="str">
        <f t="shared" si="21"/>
        <v/>
      </c>
      <c r="E63" s="70" t="str">
        <f t="shared" si="4"/>
        <v/>
      </c>
      <c r="F63" s="71" t="str">
        <f t="shared" si="5"/>
        <v/>
      </c>
      <c r="G63" s="70" t="str">
        <f t="shared" si="6"/>
        <v/>
      </c>
      <c r="H63" s="71" t="str">
        <f t="shared" si="7"/>
        <v/>
      </c>
      <c r="I63" s="70" t="str">
        <f t="shared" si="8"/>
        <v/>
      </c>
      <c r="J63" s="71" t="str">
        <f t="shared" si="9"/>
        <v/>
      </c>
      <c r="K63" s="70" t="str">
        <f t="shared" si="10"/>
        <v/>
      </c>
      <c r="L63" s="71" t="str">
        <f t="shared" si="11"/>
        <v/>
      </c>
      <c r="M63" s="75" t="str">
        <f t="shared" si="12"/>
        <v/>
      </c>
      <c r="N63" s="71" t="str">
        <f t="shared" si="13"/>
        <v/>
      </c>
      <c r="O63" s="66" t="str">
        <f t="shared" si="14"/>
        <v/>
      </c>
      <c r="P63" s="4"/>
      <c r="Q63" s="74"/>
      <c r="AD63" s="26">
        <v>62</v>
      </c>
      <c r="AE63" s="26"/>
      <c r="AF63" s="26">
        <f>IF(Kopā!F63=$R$3,Kopā!A63,"")</f>
        <v>60</v>
      </c>
      <c r="AG63" s="26" t="str">
        <f>_xlfn.IFNA(VLOOKUP(AF63,Kopā!$A$4:$G$203,7,),"")</f>
        <v>Hm</v>
      </c>
      <c r="AH63" s="26" t="str">
        <f t="shared" si="22"/>
        <v/>
      </c>
      <c r="AI63" s="26" t="e" cm="1">
        <f t="array" ref="AI63">IFERROR(SMALL(IF((COUNTIF($AI$3:AI62, $AH$4:$AH$203)=0)*ISNUMBER($AH$4:$AH$203), $AH$4:$AH$203, "A"), 1),INDEX($AH$4:$AH$203, MATCH(SMALL(IF(ISTEXT($AH$4:$AH$203)*(COUNTIF(AI$3:$AI62,$AH$4:$AH$203)=0), COUNTIF($AH$4:$AH$203, "&lt;"&amp;$AH$4:$AH$203), ""),1),IF(ISTEXT($AH$4:$AH$203), COUNTIF($AH$4:$AH$203, "&lt;"&amp;$AH$4:$AH$203), ""), 0)))</f>
        <v>#NUM!</v>
      </c>
      <c r="AJ63" s="26"/>
      <c r="AK63" s="26"/>
      <c r="AL63" s="26" t="str">
        <f t="shared" si="15"/>
        <v/>
      </c>
      <c r="AM63" s="26" t="str">
        <f t="shared" si="16"/>
        <v/>
      </c>
      <c r="AN63" s="26">
        <v>60</v>
      </c>
      <c r="AO63" s="67" t="str">
        <f t="shared" si="17"/>
        <v/>
      </c>
      <c r="AP63" s="26" t="str">
        <f>_xlfn.IFNA(VLOOKUP(AM63,Kopā!$A$4:$Q$203,2,),"")</f>
        <v/>
      </c>
      <c r="AQ63" s="68" t="str">
        <f>_xlfn.IFNA(VLOOKUP(AM63,Kopā!$A$4:$Q$203,3,),"")</f>
        <v/>
      </c>
      <c r="AR63" s="79" t="str">
        <f>_xlfn.IFNA(VLOOKUP(AM63,Kopā!$A$4:$Q$203,8,),"")</f>
        <v/>
      </c>
      <c r="AS63" s="80" t="str">
        <f>_xlfn.IFNA(VLOOKUP(AM63,Kopā!$A$4:$Q$203,9,),"")</f>
        <v/>
      </c>
      <c r="AT63" s="79" t="str">
        <f>_xlfn.IFNA(VLOOKUP(AM63,Kopā!$A$4:$Q$203,10,),"")</f>
        <v/>
      </c>
      <c r="AU63" s="80" t="str">
        <f>_xlfn.IFNA(VLOOKUP(AM63,Kopā!$A$4:$Q$203,11,),"")</f>
        <v/>
      </c>
      <c r="AV63" s="79" t="str">
        <f>_xlfn.IFNA(VLOOKUP(AM63,Kopā!$A$4:$Q$203,12,),"")</f>
        <v/>
      </c>
      <c r="AW63" s="80" t="str">
        <f>_xlfn.IFNA(VLOOKUP(AM63,Kopā!$A$4:$Q$203,13,),"")</f>
        <v/>
      </c>
      <c r="AX63" s="79" t="str">
        <f>_xlfn.IFNA(VLOOKUP(AM63,Kopā!$A$4:$Q$203,14,),"")</f>
        <v/>
      </c>
      <c r="AY63" s="80" t="str">
        <f>_xlfn.IFNA(VLOOKUP(AM63,Kopā!$A$4:$Q$203,15,),"")</f>
        <v/>
      </c>
      <c r="AZ63" s="81" t="str">
        <f>_xlfn.IFNA(VLOOKUP(AM63,Kopā!$A$4:$Q$203,16,),"")</f>
        <v/>
      </c>
      <c r="BA63" s="80" t="str">
        <f>_xlfn.IFNA(VLOOKUP(AM63,Kopā!$A$4:$Q$203,17,),"")</f>
        <v/>
      </c>
      <c r="BB63" s="26" t="str">
        <f t="shared" si="18"/>
        <v/>
      </c>
      <c r="BC63" s="26" t="str">
        <f t="shared" si="19"/>
        <v/>
      </c>
      <c r="BD63" s="69" t="str">
        <f t="shared" si="20"/>
        <v/>
      </c>
      <c r="BE63" s="26" t="e">
        <f>_xlfn.RANK.EQ(BB63,$BB$4:$BB$93,)+COUNTIF($BB$4:BB63,BB63)-1</f>
        <v>#VALUE!</v>
      </c>
    </row>
    <row r="64" spans="1:57" x14ac:dyDescent="0.25">
      <c r="A64" s="26">
        <v>61</v>
      </c>
      <c r="B64" s="37" t="str">
        <f t="shared" si="2"/>
        <v/>
      </c>
      <c r="C64" s="65" t="str">
        <f t="shared" si="0"/>
        <v/>
      </c>
      <c r="D64" s="65" t="str">
        <f t="shared" si="21"/>
        <v/>
      </c>
      <c r="E64" s="70" t="str">
        <f t="shared" si="4"/>
        <v/>
      </c>
      <c r="F64" s="71" t="str">
        <f t="shared" si="5"/>
        <v/>
      </c>
      <c r="G64" s="70" t="str">
        <f t="shared" si="6"/>
        <v/>
      </c>
      <c r="H64" s="71" t="str">
        <f t="shared" si="7"/>
        <v/>
      </c>
      <c r="I64" s="70" t="str">
        <f t="shared" si="8"/>
        <v/>
      </c>
      <c r="J64" s="71" t="str">
        <f t="shared" si="9"/>
        <v/>
      </c>
      <c r="K64" s="70" t="str">
        <f t="shared" si="10"/>
        <v/>
      </c>
      <c r="L64" s="71" t="str">
        <f t="shared" si="11"/>
        <v/>
      </c>
      <c r="M64" s="75" t="str">
        <f t="shared" si="12"/>
        <v/>
      </c>
      <c r="N64" s="71" t="str">
        <f t="shared" si="13"/>
        <v/>
      </c>
      <c r="O64" s="66" t="str">
        <f t="shared" si="14"/>
        <v/>
      </c>
      <c r="P64" s="4"/>
      <c r="Q64" s="74"/>
      <c r="AD64" s="26">
        <v>63</v>
      </c>
      <c r="AE64" s="26"/>
      <c r="AF64" s="26" t="str">
        <f>IF(Kopā!F64=$R$3,Kopā!A64,"")</f>
        <v/>
      </c>
      <c r="AG64" s="26" t="str">
        <f>_xlfn.IFNA(VLOOKUP(AF64,Kopā!$A$4:$G$203,7,),"")</f>
        <v/>
      </c>
      <c r="AH64" s="26" t="str">
        <f t="shared" si="22"/>
        <v/>
      </c>
      <c r="AI64" s="26" t="e" cm="1">
        <f t="array" ref="AI64">IFERROR(SMALL(IF((COUNTIF($AI$3:AI63, $AH$4:$AH$203)=0)*ISNUMBER($AH$4:$AH$203), $AH$4:$AH$203, "A"), 1),INDEX($AH$4:$AH$203, MATCH(SMALL(IF(ISTEXT($AH$4:$AH$203)*(COUNTIF(AI$3:$AI63,$AH$4:$AH$203)=0), COUNTIF($AH$4:$AH$203, "&lt;"&amp;$AH$4:$AH$203), ""),1),IF(ISTEXT($AH$4:$AH$203), COUNTIF($AH$4:$AH$203, "&lt;"&amp;$AH$4:$AH$203), ""), 0)))</f>
        <v>#NUM!</v>
      </c>
      <c r="AJ64" s="26"/>
      <c r="AK64" s="26"/>
      <c r="AL64" s="26" t="str">
        <f t="shared" si="15"/>
        <v/>
      </c>
      <c r="AM64" s="26" t="str">
        <f t="shared" si="16"/>
        <v/>
      </c>
      <c r="AN64" s="26">
        <v>61</v>
      </c>
      <c r="AO64" s="67" t="str">
        <f t="shared" si="17"/>
        <v/>
      </c>
      <c r="AP64" s="26" t="str">
        <f>_xlfn.IFNA(VLOOKUP(AM64,Kopā!$A$4:$Q$203,2,),"")</f>
        <v/>
      </c>
      <c r="AQ64" s="68" t="str">
        <f>_xlfn.IFNA(VLOOKUP(AM64,Kopā!$A$4:$Q$203,3,),"")</f>
        <v/>
      </c>
      <c r="AR64" s="79" t="str">
        <f>_xlfn.IFNA(VLOOKUP(AM64,Kopā!$A$4:$Q$203,8,),"")</f>
        <v/>
      </c>
      <c r="AS64" s="80" t="str">
        <f>_xlfn.IFNA(VLOOKUP(AM64,Kopā!$A$4:$Q$203,9,),"")</f>
        <v/>
      </c>
      <c r="AT64" s="79" t="str">
        <f>_xlfn.IFNA(VLOOKUP(AM64,Kopā!$A$4:$Q$203,10,),"")</f>
        <v/>
      </c>
      <c r="AU64" s="80" t="str">
        <f>_xlfn.IFNA(VLOOKUP(AM64,Kopā!$A$4:$Q$203,11,),"")</f>
        <v/>
      </c>
      <c r="AV64" s="79" t="str">
        <f>_xlfn.IFNA(VLOOKUP(AM64,Kopā!$A$4:$Q$203,12,),"")</f>
        <v/>
      </c>
      <c r="AW64" s="80" t="str">
        <f>_xlfn.IFNA(VLOOKUP(AM64,Kopā!$A$4:$Q$203,13,),"")</f>
        <v/>
      </c>
      <c r="AX64" s="79" t="str">
        <f>_xlfn.IFNA(VLOOKUP(AM64,Kopā!$A$4:$Q$203,14,),"")</f>
        <v/>
      </c>
      <c r="AY64" s="80" t="str">
        <f>_xlfn.IFNA(VLOOKUP(AM64,Kopā!$A$4:$Q$203,15,),"")</f>
        <v/>
      </c>
      <c r="AZ64" s="81" t="str">
        <f>_xlfn.IFNA(VLOOKUP(AM64,Kopā!$A$4:$Q$203,16,),"")</f>
        <v/>
      </c>
      <c r="BA64" s="80" t="str">
        <f>_xlfn.IFNA(VLOOKUP(AM64,Kopā!$A$4:$Q$203,17,),"")</f>
        <v/>
      </c>
      <c r="BB64" s="26" t="str">
        <f t="shared" si="18"/>
        <v/>
      </c>
      <c r="BC64" s="26" t="str">
        <f t="shared" si="19"/>
        <v/>
      </c>
      <c r="BD64" s="69" t="str">
        <f t="shared" si="20"/>
        <v/>
      </c>
      <c r="BE64" s="26" t="e">
        <f>_xlfn.RANK.EQ(BB64,$BB$4:$BB$93,)+COUNTIF($BB$4:BB64,BB64)-1</f>
        <v>#VALUE!</v>
      </c>
    </row>
    <row r="65" spans="1:57" x14ac:dyDescent="0.25">
      <c r="A65" s="26">
        <v>62</v>
      </c>
      <c r="B65" s="37" t="str">
        <f t="shared" si="2"/>
        <v/>
      </c>
      <c r="C65" s="65" t="str">
        <f t="shared" si="0"/>
        <v/>
      </c>
      <c r="D65" s="65" t="str">
        <f t="shared" si="21"/>
        <v/>
      </c>
      <c r="E65" s="70" t="str">
        <f t="shared" si="4"/>
        <v/>
      </c>
      <c r="F65" s="71" t="str">
        <f t="shared" si="5"/>
        <v/>
      </c>
      <c r="G65" s="70" t="str">
        <f t="shared" si="6"/>
        <v/>
      </c>
      <c r="H65" s="71" t="str">
        <f t="shared" si="7"/>
        <v/>
      </c>
      <c r="I65" s="70" t="str">
        <f t="shared" si="8"/>
        <v/>
      </c>
      <c r="J65" s="71" t="str">
        <f t="shared" si="9"/>
        <v/>
      </c>
      <c r="K65" s="70" t="str">
        <f t="shared" si="10"/>
        <v/>
      </c>
      <c r="L65" s="71" t="str">
        <f t="shared" si="11"/>
        <v/>
      </c>
      <c r="M65" s="75" t="str">
        <f t="shared" si="12"/>
        <v/>
      </c>
      <c r="N65" s="71" t="str">
        <f t="shared" si="13"/>
        <v/>
      </c>
      <c r="O65" s="66" t="str">
        <f t="shared" si="14"/>
        <v/>
      </c>
      <c r="P65" s="4"/>
      <c r="Q65" s="74"/>
      <c r="AD65" s="26">
        <v>64</v>
      </c>
      <c r="AE65" s="26"/>
      <c r="AF65" s="26">
        <f>IF(Kopā!F65=$R$3,Kopā!A65,"")</f>
        <v>62</v>
      </c>
      <c r="AG65" s="26" t="str">
        <f>_xlfn.IFNA(VLOOKUP(AF65,Kopā!$A$4:$G$203,7,),"")</f>
        <v>E</v>
      </c>
      <c r="AH65" s="26" t="str">
        <f t="shared" si="22"/>
        <v/>
      </c>
      <c r="AI65" s="26" t="e" cm="1">
        <f t="array" ref="AI65">IFERROR(SMALL(IF((COUNTIF($AI$3:AI64, $AH$4:$AH$203)=0)*ISNUMBER($AH$4:$AH$203), $AH$4:$AH$203, "A"), 1),INDEX($AH$4:$AH$203, MATCH(SMALL(IF(ISTEXT($AH$4:$AH$203)*(COUNTIF(AI$3:$AI64,$AH$4:$AH$203)=0), COUNTIF($AH$4:$AH$203, "&lt;"&amp;$AH$4:$AH$203), ""),1),IF(ISTEXT($AH$4:$AH$203), COUNTIF($AH$4:$AH$203, "&lt;"&amp;$AH$4:$AH$203), ""), 0)))</f>
        <v>#NUM!</v>
      </c>
      <c r="AJ65" s="26"/>
      <c r="AK65" s="26"/>
      <c r="AL65" s="26" t="str">
        <f t="shared" si="15"/>
        <v/>
      </c>
      <c r="AM65" s="26" t="str">
        <f t="shared" si="16"/>
        <v/>
      </c>
      <c r="AN65" s="26">
        <v>62</v>
      </c>
      <c r="AO65" s="67" t="str">
        <f t="shared" si="17"/>
        <v/>
      </c>
      <c r="AP65" s="26" t="str">
        <f>_xlfn.IFNA(VLOOKUP(AM65,Kopā!$A$4:$Q$203,2,),"")</f>
        <v/>
      </c>
      <c r="AQ65" s="68" t="str">
        <f>_xlfn.IFNA(VLOOKUP(AM65,Kopā!$A$4:$Q$203,3,),"")</f>
        <v/>
      </c>
      <c r="AR65" s="79" t="str">
        <f>_xlfn.IFNA(VLOOKUP(AM65,Kopā!$A$4:$Q$203,8,),"")</f>
        <v/>
      </c>
      <c r="AS65" s="80" t="str">
        <f>_xlfn.IFNA(VLOOKUP(AM65,Kopā!$A$4:$Q$203,9,),"")</f>
        <v/>
      </c>
      <c r="AT65" s="79" t="str">
        <f>_xlfn.IFNA(VLOOKUP(AM65,Kopā!$A$4:$Q$203,10,),"")</f>
        <v/>
      </c>
      <c r="AU65" s="80" t="str">
        <f>_xlfn.IFNA(VLOOKUP(AM65,Kopā!$A$4:$Q$203,11,),"")</f>
        <v/>
      </c>
      <c r="AV65" s="79" t="str">
        <f>_xlfn.IFNA(VLOOKUP(AM65,Kopā!$A$4:$Q$203,12,),"")</f>
        <v/>
      </c>
      <c r="AW65" s="80" t="str">
        <f>_xlfn.IFNA(VLOOKUP(AM65,Kopā!$A$4:$Q$203,13,),"")</f>
        <v/>
      </c>
      <c r="AX65" s="79" t="str">
        <f>_xlfn.IFNA(VLOOKUP(AM65,Kopā!$A$4:$Q$203,14,),"")</f>
        <v/>
      </c>
      <c r="AY65" s="80" t="str">
        <f>_xlfn.IFNA(VLOOKUP(AM65,Kopā!$A$4:$Q$203,15,),"")</f>
        <v/>
      </c>
      <c r="AZ65" s="81" t="str">
        <f>_xlfn.IFNA(VLOOKUP(AM65,Kopā!$A$4:$Q$203,16,),"")</f>
        <v/>
      </c>
      <c r="BA65" s="80" t="str">
        <f>_xlfn.IFNA(VLOOKUP(AM65,Kopā!$A$4:$Q$203,17,),"")</f>
        <v/>
      </c>
      <c r="BB65" s="26" t="str">
        <f t="shared" si="18"/>
        <v/>
      </c>
      <c r="BC65" s="26" t="str">
        <f t="shared" si="19"/>
        <v/>
      </c>
      <c r="BD65" s="69" t="str">
        <f t="shared" si="20"/>
        <v/>
      </c>
      <c r="BE65" s="26" t="e">
        <f>_xlfn.RANK.EQ(BB65,$BB$4:$BB$93,)+COUNTIF($BB$4:BB65,BB65)-1</f>
        <v>#VALUE!</v>
      </c>
    </row>
    <row r="66" spans="1:57" x14ac:dyDescent="0.25">
      <c r="A66" s="26">
        <v>63</v>
      </c>
      <c r="B66" s="37" t="str">
        <f t="shared" si="2"/>
        <v/>
      </c>
      <c r="C66" s="65" t="str">
        <f t="shared" si="0"/>
        <v/>
      </c>
      <c r="D66" s="65" t="str">
        <f t="shared" si="21"/>
        <v/>
      </c>
      <c r="E66" s="70" t="str">
        <f t="shared" si="4"/>
        <v/>
      </c>
      <c r="F66" s="71" t="str">
        <f t="shared" si="5"/>
        <v/>
      </c>
      <c r="G66" s="70" t="str">
        <f t="shared" si="6"/>
        <v/>
      </c>
      <c r="H66" s="71" t="str">
        <f t="shared" si="7"/>
        <v/>
      </c>
      <c r="I66" s="70" t="str">
        <f t="shared" si="8"/>
        <v/>
      </c>
      <c r="J66" s="71" t="str">
        <f t="shared" si="9"/>
        <v/>
      </c>
      <c r="K66" s="70" t="str">
        <f t="shared" si="10"/>
        <v/>
      </c>
      <c r="L66" s="71" t="str">
        <f t="shared" si="11"/>
        <v/>
      </c>
      <c r="M66" s="75" t="str">
        <f t="shared" si="12"/>
        <v/>
      </c>
      <c r="N66" s="71" t="str">
        <f t="shared" si="13"/>
        <v/>
      </c>
      <c r="O66" s="66" t="str">
        <f t="shared" si="14"/>
        <v/>
      </c>
      <c r="P66" s="4"/>
      <c r="Q66" s="74"/>
      <c r="AD66" s="26">
        <v>65</v>
      </c>
      <c r="AE66" s="26"/>
      <c r="AF66" s="26">
        <f>IF(Kopā!F66=$R$3,Kopā!A66,"")</f>
        <v>63</v>
      </c>
      <c r="AG66" s="26" t="str">
        <f>_xlfn.IFNA(VLOOKUP(AF66,Kopā!$A$4:$G$203,7,),"")</f>
        <v>Hm</v>
      </c>
      <c r="AH66" s="26" t="str">
        <f t="shared" si="22"/>
        <v/>
      </c>
      <c r="AI66" s="26" t="e" cm="1">
        <f t="array" ref="AI66">IFERROR(SMALL(IF((COUNTIF($AI$3:AI65, $AH$4:$AH$203)=0)*ISNUMBER($AH$4:$AH$203), $AH$4:$AH$203, "A"), 1),INDEX($AH$4:$AH$203, MATCH(SMALL(IF(ISTEXT($AH$4:$AH$203)*(COUNTIF(AI$3:$AI65,$AH$4:$AH$203)=0), COUNTIF($AH$4:$AH$203, "&lt;"&amp;$AH$4:$AH$203), ""),1),IF(ISTEXT($AH$4:$AH$203), COUNTIF($AH$4:$AH$203, "&lt;"&amp;$AH$4:$AH$203), ""), 0)))</f>
        <v>#NUM!</v>
      </c>
      <c r="AJ66" s="26"/>
      <c r="AK66" s="26"/>
      <c r="AL66" s="26" t="str">
        <f t="shared" si="15"/>
        <v/>
      </c>
      <c r="AM66" s="26" t="str">
        <f t="shared" si="16"/>
        <v/>
      </c>
      <c r="AN66" s="26">
        <v>63</v>
      </c>
      <c r="AO66" s="67" t="str">
        <f t="shared" si="17"/>
        <v/>
      </c>
      <c r="AP66" s="26" t="str">
        <f>_xlfn.IFNA(VLOOKUP(AM66,Kopā!$A$4:$Q$203,2,),"")</f>
        <v/>
      </c>
      <c r="AQ66" s="68" t="str">
        <f>_xlfn.IFNA(VLOOKUP(AM66,Kopā!$A$4:$Q$203,3,),"")</f>
        <v/>
      </c>
      <c r="AR66" s="79" t="str">
        <f>_xlfn.IFNA(VLOOKUP(AM66,Kopā!$A$4:$Q$203,8,),"")</f>
        <v/>
      </c>
      <c r="AS66" s="80" t="str">
        <f>_xlfn.IFNA(VLOOKUP(AM66,Kopā!$A$4:$Q$203,9,),"")</f>
        <v/>
      </c>
      <c r="AT66" s="79" t="str">
        <f>_xlfn.IFNA(VLOOKUP(AM66,Kopā!$A$4:$Q$203,10,),"")</f>
        <v/>
      </c>
      <c r="AU66" s="80" t="str">
        <f>_xlfn.IFNA(VLOOKUP(AM66,Kopā!$A$4:$Q$203,11,),"")</f>
        <v/>
      </c>
      <c r="AV66" s="79" t="str">
        <f>_xlfn.IFNA(VLOOKUP(AM66,Kopā!$A$4:$Q$203,12,),"")</f>
        <v/>
      </c>
      <c r="AW66" s="80" t="str">
        <f>_xlfn.IFNA(VLOOKUP(AM66,Kopā!$A$4:$Q$203,13,),"")</f>
        <v/>
      </c>
      <c r="AX66" s="79" t="str">
        <f>_xlfn.IFNA(VLOOKUP(AM66,Kopā!$A$4:$Q$203,14,),"")</f>
        <v/>
      </c>
      <c r="AY66" s="80" t="str">
        <f>_xlfn.IFNA(VLOOKUP(AM66,Kopā!$A$4:$Q$203,15,),"")</f>
        <v/>
      </c>
      <c r="AZ66" s="81" t="str">
        <f>_xlfn.IFNA(VLOOKUP(AM66,Kopā!$A$4:$Q$203,16,),"")</f>
        <v/>
      </c>
      <c r="BA66" s="80" t="str">
        <f>_xlfn.IFNA(VLOOKUP(AM66,Kopā!$A$4:$Q$203,17,),"")</f>
        <v/>
      </c>
      <c r="BB66" s="26" t="str">
        <f t="shared" si="18"/>
        <v/>
      </c>
      <c r="BC66" s="26" t="str">
        <f t="shared" si="19"/>
        <v/>
      </c>
      <c r="BD66" s="69" t="str">
        <f t="shared" si="20"/>
        <v/>
      </c>
      <c r="BE66" s="26" t="e">
        <f>_xlfn.RANK.EQ(BB66,$BB$4:$BB$93,)+COUNTIF($BB$4:BB66,BB66)-1</f>
        <v>#VALUE!</v>
      </c>
    </row>
    <row r="67" spans="1:57" x14ac:dyDescent="0.25">
      <c r="A67" s="26">
        <v>64</v>
      </c>
      <c r="B67" s="37" t="str">
        <f t="shared" si="2"/>
        <v/>
      </c>
      <c r="C67" s="65" t="str">
        <f t="shared" si="0"/>
        <v/>
      </c>
      <c r="D67" s="65" t="str">
        <f t="shared" si="21"/>
        <v/>
      </c>
      <c r="E67" s="70" t="str">
        <f t="shared" si="4"/>
        <v/>
      </c>
      <c r="F67" s="71" t="str">
        <f t="shared" si="5"/>
        <v/>
      </c>
      <c r="G67" s="70" t="str">
        <f t="shared" si="6"/>
        <v/>
      </c>
      <c r="H67" s="71" t="str">
        <f t="shared" si="7"/>
        <v/>
      </c>
      <c r="I67" s="70" t="str">
        <f t="shared" si="8"/>
        <v/>
      </c>
      <c r="J67" s="71" t="str">
        <f t="shared" si="9"/>
        <v/>
      </c>
      <c r="K67" s="70" t="str">
        <f t="shared" si="10"/>
        <v/>
      </c>
      <c r="L67" s="71" t="str">
        <f t="shared" si="11"/>
        <v/>
      </c>
      <c r="M67" s="75" t="str">
        <f t="shared" si="12"/>
        <v/>
      </c>
      <c r="N67" s="71" t="str">
        <f t="shared" si="13"/>
        <v/>
      </c>
      <c r="O67" s="66" t="str">
        <f t="shared" si="14"/>
        <v/>
      </c>
      <c r="P67" s="4"/>
      <c r="Q67" s="74"/>
      <c r="AD67" s="26">
        <v>66</v>
      </c>
      <c r="AE67" s="26"/>
      <c r="AF67" s="26" t="str">
        <f>IF(Kopā!F67=$R$3,Kopā!A67,"")</f>
        <v/>
      </c>
      <c r="AG67" s="26" t="str">
        <f>_xlfn.IFNA(VLOOKUP(AF67,Kopā!$A$4:$G$203,7,),"")</f>
        <v/>
      </c>
      <c r="AH67" s="26" t="str">
        <f t="shared" si="22"/>
        <v/>
      </c>
      <c r="AI67" s="26" t="e" cm="1">
        <f t="array" ref="AI67">IFERROR(SMALL(IF((COUNTIF($AI$3:AI66, $AH$4:$AH$203)=0)*ISNUMBER($AH$4:$AH$203), $AH$4:$AH$203, "A"), 1),INDEX($AH$4:$AH$203, MATCH(SMALL(IF(ISTEXT($AH$4:$AH$203)*(COUNTIF(AI$3:$AI66,$AH$4:$AH$203)=0), COUNTIF($AH$4:$AH$203, "&lt;"&amp;$AH$4:$AH$203), ""),1),IF(ISTEXT($AH$4:$AH$203), COUNTIF($AH$4:$AH$203, "&lt;"&amp;$AH$4:$AH$203), ""), 0)))</f>
        <v>#NUM!</v>
      </c>
      <c r="AJ67" s="26"/>
      <c r="AK67" s="26"/>
      <c r="AL67" s="26" t="str">
        <f t="shared" si="15"/>
        <v/>
      </c>
      <c r="AM67" s="26" t="str">
        <f t="shared" si="16"/>
        <v/>
      </c>
      <c r="AN67" s="26">
        <v>64</v>
      </c>
      <c r="AO67" s="67" t="str">
        <f t="shared" si="17"/>
        <v/>
      </c>
      <c r="AP67" s="26" t="str">
        <f>_xlfn.IFNA(VLOOKUP(AM67,Kopā!$A$4:$Q$203,2,),"")</f>
        <v/>
      </c>
      <c r="AQ67" s="68" t="str">
        <f>_xlfn.IFNA(VLOOKUP(AM67,Kopā!$A$4:$Q$203,3,),"")</f>
        <v/>
      </c>
      <c r="AR67" s="79" t="str">
        <f>_xlfn.IFNA(VLOOKUP(AM67,Kopā!$A$4:$Q$203,8,),"")</f>
        <v/>
      </c>
      <c r="AS67" s="80" t="str">
        <f>_xlfn.IFNA(VLOOKUP(AM67,Kopā!$A$4:$Q$203,9,),"")</f>
        <v/>
      </c>
      <c r="AT67" s="79" t="str">
        <f>_xlfn.IFNA(VLOOKUP(AM67,Kopā!$A$4:$Q$203,10,),"")</f>
        <v/>
      </c>
      <c r="AU67" s="80" t="str">
        <f>_xlfn.IFNA(VLOOKUP(AM67,Kopā!$A$4:$Q$203,11,),"")</f>
        <v/>
      </c>
      <c r="AV67" s="79" t="str">
        <f>_xlfn.IFNA(VLOOKUP(AM67,Kopā!$A$4:$Q$203,12,),"")</f>
        <v/>
      </c>
      <c r="AW67" s="80" t="str">
        <f>_xlfn.IFNA(VLOOKUP(AM67,Kopā!$A$4:$Q$203,13,),"")</f>
        <v/>
      </c>
      <c r="AX67" s="79" t="str">
        <f>_xlfn.IFNA(VLOOKUP(AM67,Kopā!$A$4:$Q$203,14,),"")</f>
        <v/>
      </c>
      <c r="AY67" s="80" t="str">
        <f>_xlfn.IFNA(VLOOKUP(AM67,Kopā!$A$4:$Q$203,15,),"")</f>
        <v/>
      </c>
      <c r="AZ67" s="81" t="str">
        <f>_xlfn.IFNA(VLOOKUP(AM67,Kopā!$A$4:$Q$203,16,),"")</f>
        <v/>
      </c>
      <c r="BA67" s="80" t="str">
        <f>_xlfn.IFNA(VLOOKUP(AM67,Kopā!$A$4:$Q$203,17,),"")</f>
        <v/>
      </c>
      <c r="BB67" s="26" t="str">
        <f t="shared" si="18"/>
        <v/>
      </c>
      <c r="BC67" s="26" t="str">
        <f t="shared" si="19"/>
        <v/>
      </c>
      <c r="BD67" s="69" t="str">
        <f t="shared" si="20"/>
        <v/>
      </c>
      <c r="BE67" s="26" t="e">
        <f>_xlfn.RANK.EQ(BB67,$BB$4:$BB$93,)+COUNTIF($BB$4:BB67,BB67)-1</f>
        <v>#VALUE!</v>
      </c>
    </row>
    <row r="68" spans="1:57" x14ac:dyDescent="0.25">
      <c r="A68" s="26">
        <v>65</v>
      </c>
      <c r="B68" s="37" t="str">
        <f t="shared" si="2"/>
        <v/>
      </c>
      <c r="C68" s="65" t="str">
        <f t="shared" ref="C68:C93" si="23">_xlfn.IFNA(VLOOKUP(O68,$AL$4:$BA$93,5,0),"")</f>
        <v/>
      </c>
      <c r="D68" s="65" t="str">
        <f t="shared" si="21"/>
        <v/>
      </c>
      <c r="E68" s="70" t="str">
        <f t="shared" si="4"/>
        <v/>
      </c>
      <c r="F68" s="71" t="str">
        <f t="shared" si="5"/>
        <v/>
      </c>
      <c r="G68" s="70" t="str">
        <f t="shared" si="6"/>
        <v/>
      </c>
      <c r="H68" s="71" t="str">
        <f t="shared" si="7"/>
        <v/>
      </c>
      <c r="I68" s="70" t="str">
        <f t="shared" si="8"/>
        <v/>
      </c>
      <c r="J68" s="71" t="str">
        <f t="shared" si="9"/>
        <v/>
      </c>
      <c r="K68" s="70" t="str">
        <f t="shared" si="10"/>
        <v/>
      </c>
      <c r="L68" s="71" t="str">
        <f t="shared" si="11"/>
        <v/>
      </c>
      <c r="M68" s="75" t="str">
        <f t="shared" si="12"/>
        <v/>
      </c>
      <c r="N68" s="71" t="str">
        <f t="shared" si="13"/>
        <v/>
      </c>
      <c r="O68" s="66" t="str">
        <f t="shared" si="14"/>
        <v/>
      </c>
      <c r="P68" s="4"/>
      <c r="Q68" s="74"/>
      <c r="AD68" s="26">
        <v>67</v>
      </c>
      <c r="AE68" s="26"/>
      <c r="AF68" s="26" t="str">
        <f>IF(Kopā!F68=$R$3,Kopā!A68,"")</f>
        <v/>
      </c>
      <c r="AG68" s="26" t="str">
        <f>_xlfn.IFNA(VLOOKUP(AF68,Kopā!$A$4:$G$203,7,),"")</f>
        <v/>
      </c>
      <c r="AH68" s="26" t="str">
        <f t="shared" ref="AH68:AH99" si="24">IF(AG68=$S$3,AF68,"")</f>
        <v/>
      </c>
      <c r="AI68" s="26" t="e" cm="1">
        <f t="array" ref="AI68">IFERROR(SMALL(IF((COUNTIF($AI$3:AI67, $AH$4:$AH$203)=0)*ISNUMBER($AH$4:$AH$203), $AH$4:$AH$203, "A"), 1),INDEX($AH$4:$AH$203, MATCH(SMALL(IF(ISTEXT($AH$4:$AH$203)*(COUNTIF(AI$3:$AI67,$AH$4:$AH$203)=0), COUNTIF($AH$4:$AH$203, "&lt;"&amp;$AH$4:$AH$203), ""),1),IF(ISTEXT($AH$4:$AH$203), COUNTIF($AH$4:$AH$203, "&lt;"&amp;$AH$4:$AH$203), ""), 0)))</f>
        <v>#NUM!</v>
      </c>
      <c r="AJ68" s="26"/>
      <c r="AK68" s="26"/>
      <c r="AL68" s="26" t="str">
        <f t="shared" si="15"/>
        <v/>
      </c>
      <c r="AM68" s="26" t="str">
        <f t="shared" si="16"/>
        <v/>
      </c>
      <c r="AN68" s="26">
        <v>65</v>
      </c>
      <c r="AO68" s="67" t="str">
        <f t="shared" si="17"/>
        <v/>
      </c>
      <c r="AP68" s="26" t="str">
        <f>_xlfn.IFNA(VLOOKUP(AM68,Kopā!$A$4:$Q$203,2,),"")</f>
        <v/>
      </c>
      <c r="AQ68" s="68" t="str">
        <f>_xlfn.IFNA(VLOOKUP(AM68,Kopā!$A$4:$Q$203,3,),"")</f>
        <v/>
      </c>
      <c r="AR68" s="79" t="str">
        <f>_xlfn.IFNA(VLOOKUP(AM68,Kopā!$A$4:$Q$203,8,),"")</f>
        <v/>
      </c>
      <c r="AS68" s="80" t="str">
        <f>_xlfn.IFNA(VLOOKUP(AM68,Kopā!$A$4:$Q$203,9,),"")</f>
        <v/>
      </c>
      <c r="AT68" s="79" t="str">
        <f>_xlfn.IFNA(VLOOKUP(AM68,Kopā!$A$4:$Q$203,10,),"")</f>
        <v/>
      </c>
      <c r="AU68" s="80" t="str">
        <f>_xlfn.IFNA(VLOOKUP(AM68,Kopā!$A$4:$Q$203,11,),"")</f>
        <v/>
      </c>
      <c r="AV68" s="79" t="str">
        <f>_xlfn.IFNA(VLOOKUP(AM68,Kopā!$A$4:$Q$203,12,),"")</f>
        <v/>
      </c>
      <c r="AW68" s="80" t="str">
        <f>_xlfn.IFNA(VLOOKUP(AM68,Kopā!$A$4:$Q$203,13,),"")</f>
        <v/>
      </c>
      <c r="AX68" s="79" t="str">
        <f>_xlfn.IFNA(VLOOKUP(AM68,Kopā!$A$4:$Q$203,14,),"")</f>
        <v/>
      </c>
      <c r="AY68" s="80" t="str">
        <f>_xlfn.IFNA(VLOOKUP(AM68,Kopā!$A$4:$Q$203,15,),"")</f>
        <v/>
      </c>
      <c r="AZ68" s="81" t="str">
        <f>_xlfn.IFNA(VLOOKUP(AM68,Kopā!$A$4:$Q$203,16,),"")</f>
        <v/>
      </c>
      <c r="BA68" s="80" t="str">
        <f>_xlfn.IFNA(VLOOKUP(AM68,Kopā!$A$4:$Q$203,17,),"")</f>
        <v/>
      </c>
      <c r="BB68" s="26" t="str">
        <f t="shared" si="18"/>
        <v/>
      </c>
      <c r="BC68" s="26" t="str">
        <f t="shared" si="19"/>
        <v/>
      </c>
      <c r="BD68" s="69" t="str">
        <f t="shared" si="20"/>
        <v/>
      </c>
      <c r="BE68" s="26" t="e">
        <f>_xlfn.RANK.EQ(BB68,$BB$4:$BB$93,)+COUNTIF($BB$4:BB68,BB68)-1</f>
        <v>#VALUE!</v>
      </c>
    </row>
    <row r="69" spans="1:57" x14ac:dyDescent="0.25">
      <c r="A69" s="26">
        <v>66</v>
      </c>
      <c r="B69" s="37" t="str">
        <f t="shared" ref="B69:B93" si="25">IF(C69=$C$2,"",A69)</f>
        <v/>
      </c>
      <c r="C69" s="65" t="str">
        <f t="shared" si="23"/>
        <v/>
      </c>
      <c r="D69" s="65" t="str">
        <f t="shared" si="21"/>
        <v/>
      </c>
      <c r="E69" s="70" t="str">
        <f t="shared" ref="E69:E93" si="26">_xlfn.IFNA(VLOOKUP(O69,$AL$4:$BA$93,7,0),"")</f>
        <v/>
      </c>
      <c r="F69" s="71" t="str">
        <f t="shared" ref="F69:F93" si="27">_xlfn.IFNA(VLOOKUP(O69,$AL$4:$BA$93,8,0),"")</f>
        <v/>
      </c>
      <c r="G69" s="70" t="str">
        <f t="shared" ref="G69:G93" si="28">_xlfn.IFNA(VLOOKUP(O69,$AL$4:$BA$93,9,0),"")</f>
        <v/>
      </c>
      <c r="H69" s="71" t="str">
        <f t="shared" ref="H69:H93" si="29">_xlfn.IFNA(VLOOKUP(O69,$AL$4:$BA$93,10,0),"")</f>
        <v/>
      </c>
      <c r="I69" s="70" t="str">
        <f t="shared" ref="I69:I93" si="30">_xlfn.IFNA(VLOOKUP(O69,$AL$4:$BA$93,11,0),"")</f>
        <v/>
      </c>
      <c r="J69" s="71" t="str">
        <f t="shared" ref="J69:J93" si="31">_xlfn.IFNA(VLOOKUP(O69,$AL$4:$BA$93,12,0),"")</f>
        <v/>
      </c>
      <c r="K69" s="70" t="str">
        <f t="shared" ref="K69:K93" si="32">_xlfn.IFNA(VLOOKUP(O69,$AL$4:$BA$93,13,0),"")</f>
        <v/>
      </c>
      <c r="L69" s="71" t="str">
        <f t="shared" ref="L69:L93" si="33">_xlfn.IFNA(VLOOKUP(O69,$AL$4:$BA$93,14,0),"")</f>
        <v/>
      </c>
      <c r="M69" s="75" t="str">
        <f t="shared" ref="M69:M93" si="34">IFERROR(IF((E69+G69+I69+K69)=VLOOKUP(O69,$AL$4:$BA$93,15,0),VLOOKUP(O69,$AL$4:$BA$93,15,0),""),"")</f>
        <v/>
      </c>
      <c r="N69" s="71" t="str">
        <f t="shared" ref="N69:N93" si="35">_xlfn.IFNA(VLOOKUP(O69,$AL$4:$BA$93,16,0),"")</f>
        <v/>
      </c>
      <c r="O69" s="66" t="str">
        <f t="shared" ref="O69:O93" si="36">IF(AP69=$AP$2,"",A69)</f>
        <v/>
      </c>
      <c r="P69" s="4"/>
      <c r="Q69" s="74"/>
      <c r="AD69" s="26">
        <v>68</v>
      </c>
      <c r="AE69" s="26"/>
      <c r="AF69" s="26" t="str">
        <f>IF(Kopā!F69=$R$3,Kopā!A69,"")</f>
        <v/>
      </c>
      <c r="AG69" s="26" t="str">
        <f>_xlfn.IFNA(VLOOKUP(AF69,Kopā!$A$4:$G$203,7,),"")</f>
        <v/>
      </c>
      <c r="AH69" s="26" t="str">
        <f t="shared" si="24"/>
        <v/>
      </c>
      <c r="AI69" s="26" t="e" cm="1">
        <f t="array" ref="AI69">IFERROR(SMALL(IF((COUNTIF($AI$3:AI68, $AH$4:$AH$203)=0)*ISNUMBER($AH$4:$AH$203), $AH$4:$AH$203, "A"), 1),INDEX($AH$4:$AH$203, MATCH(SMALL(IF(ISTEXT($AH$4:$AH$203)*(COUNTIF(AI$3:$AI68,$AH$4:$AH$203)=0), COUNTIF($AH$4:$AH$203, "&lt;"&amp;$AH$4:$AH$203), ""),1),IF(ISTEXT($AH$4:$AH$203), COUNTIF($AH$4:$AH$203, "&lt;"&amp;$AH$4:$AH$203), ""), 0)))</f>
        <v>#NUM!</v>
      </c>
      <c r="AJ69" s="26"/>
      <c r="AK69" s="26"/>
      <c r="AL69" s="26" t="str">
        <f t="shared" ref="AL69:AL93" si="37">BD69</f>
        <v/>
      </c>
      <c r="AM69" s="26" t="str">
        <f t="shared" ref="AM69:AM93" si="38">IFERROR(AI69,"")</f>
        <v/>
      </c>
      <c r="AN69" s="26">
        <v>66</v>
      </c>
      <c r="AO69" s="67" t="str">
        <f t="shared" ref="AO69:AO93" si="39">IF(AP69=$C$2,"",AN69)</f>
        <v/>
      </c>
      <c r="AP69" s="26" t="str">
        <f>_xlfn.IFNA(VLOOKUP(AM69,Kopā!$A$4:$Q$203,2,),"")</f>
        <v/>
      </c>
      <c r="AQ69" s="68" t="str">
        <f>_xlfn.IFNA(VLOOKUP(AM69,Kopā!$A$4:$Q$203,3,),"")</f>
        <v/>
      </c>
      <c r="AR69" s="79" t="str">
        <f>_xlfn.IFNA(VLOOKUP(AM69,Kopā!$A$4:$Q$203,8,),"")</f>
        <v/>
      </c>
      <c r="AS69" s="80" t="str">
        <f>_xlfn.IFNA(VLOOKUP(AM69,Kopā!$A$4:$Q$203,9,),"")</f>
        <v/>
      </c>
      <c r="AT69" s="79" t="str">
        <f>_xlfn.IFNA(VLOOKUP(AM69,Kopā!$A$4:$Q$203,10,),"")</f>
        <v/>
      </c>
      <c r="AU69" s="80" t="str">
        <f>_xlfn.IFNA(VLOOKUP(AM69,Kopā!$A$4:$Q$203,11,),"")</f>
        <v/>
      </c>
      <c r="AV69" s="79" t="str">
        <f>_xlfn.IFNA(VLOOKUP(AM69,Kopā!$A$4:$Q$203,12,),"")</f>
        <v/>
      </c>
      <c r="AW69" s="80" t="str">
        <f>_xlfn.IFNA(VLOOKUP(AM69,Kopā!$A$4:$Q$203,13,),"")</f>
        <v/>
      </c>
      <c r="AX69" s="79" t="str">
        <f>_xlfn.IFNA(VLOOKUP(AM69,Kopā!$A$4:$Q$203,14,),"")</f>
        <v/>
      </c>
      <c r="AY69" s="80" t="str">
        <f>_xlfn.IFNA(VLOOKUP(AM69,Kopā!$A$4:$Q$203,15,),"")</f>
        <v/>
      </c>
      <c r="AZ69" s="81" t="str">
        <f>_xlfn.IFNA(VLOOKUP(AM69,Kopā!$A$4:$Q$203,16,),"")</f>
        <v/>
      </c>
      <c r="BA69" s="80" t="str">
        <f>_xlfn.IFNA(VLOOKUP(AM69,Kopā!$A$4:$Q$203,17,),"")</f>
        <v/>
      </c>
      <c r="BB69" s="26" t="str">
        <f t="shared" ref="BB69:BB93" si="40">IFERROR(_xlfn.RANK.EQ(AZ69,$AZ$4:$AZ$93,1),"")</f>
        <v/>
      </c>
      <c r="BC69" s="26" t="str">
        <f t="shared" ref="BC69:BC93" si="41">IFERROR(_xlfn.RANK.EQ(BA69,$BA$4:$BA$93),"")</f>
        <v/>
      </c>
      <c r="BD69" s="69" t="str">
        <f t="shared" ref="BD69:BD93" si="42">IFERROR(IF(BA69=AZ69,BE69,_xlfn.RANK.EQ($BB69,$BB$4:$BB$93)+COUNTIFS($BB$4:$BB$93,$BB69,$BC$4:$BC$93,"&gt;"&amp;$BC69)),"")</f>
        <v/>
      </c>
      <c r="BE69" s="26" t="e">
        <f>_xlfn.RANK.EQ(BB69,$BB$4:$BB$93,)+COUNTIF($BB$4:BB69,BB69)-1</f>
        <v>#VALUE!</v>
      </c>
    </row>
    <row r="70" spans="1:57" x14ac:dyDescent="0.25">
      <c r="A70" s="26">
        <v>67</v>
      </c>
      <c r="B70" s="37" t="str">
        <f t="shared" si="25"/>
        <v/>
      </c>
      <c r="C70" s="65" t="str">
        <f t="shared" si="23"/>
        <v/>
      </c>
      <c r="D70" s="65" t="str">
        <f t="shared" si="21"/>
        <v/>
      </c>
      <c r="E70" s="70" t="str">
        <f t="shared" si="26"/>
        <v/>
      </c>
      <c r="F70" s="71" t="str">
        <f t="shared" si="27"/>
        <v/>
      </c>
      <c r="G70" s="70" t="str">
        <f t="shared" si="28"/>
        <v/>
      </c>
      <c r="H70" s="71" t="str">
        <f t="shared" si="29"/>
        <v/>
      </c>
      <c r="I70" s="70" t="str">
        <f t="shared" si="30"/>
        <v/>
      </c>
      <c r="J70" s="71" t="str">
        <f t="shared" si="31"/>
        <v/>
      </c>
      <c r="K70" s="70" t="str">
        <f t="shared" si="32"/>
        <v/>
      </c>
      <c r="L70" s="71" t="str">
        <f t="shared" si="33"/>
        <v/>
      </c>
      <c r="M70" s="75" t="str">
        <f t="shared" si="34"/>
        <v/>
      </c>
      <c r="N70" s="71" t="str">
        <f t="shared" si="35"/>
        <v/>
      </c>
      <c r="O70" s="66" t="str">
        <f t="shared" si="36"/>
        <v/>
      </c>
      <c r="P70" s="4"/>
      <c r="Q70" s="74"/>
      <c r="AD70" s="26">
        <v>69</v>
      </c>
      <c r="AE70" s="26"/>
      <c r="AF70" s="26" t="str">
        <f>IF(Kopā!F70=$R$3,Kopā!A70,"")</f>
        <v/>
      </c>
      <c r="AG70" s="26" t="str">
        <f>_xlfn.IFNA(VLOOKUP(AF70,Kopā!$A$4:$G$203,7,),"")</f>
        <v/>
      </c>
      <c r="AH70" s="26" t="str">
        <f t="shared" si="24"/>
        <v/>
      </c>
      <c r="AI70" s="26" t="e" cm="1">
        <f t="array" ref="AI70">IFERROR(SMALL(IF((COUNTIF($AI$3:AI69, $AH$4:$AH$203)=0)*ISNUMBER($AH$4:$AH$203), $AH$4:$AH$203, "A"), 1),INDEX($AH$4:$AH$203, MATCH(SMALL(IF(ISTEXT($AH$4:$AH$203)*(COUNTIF(AI$3:$AI69,$AH$4:$AH$203)=0), COUNTIF($AH$4:$AH$203, "&lt;"&amp;$AH$4:$AH$203), ""),1),IF(ISTEXT($AH$4:$AH$203), COUNTIF($AH$4:$AH$203, "&lt;"&amp;$AH$4:$AH$203), ""), 0)))</f>
        <v>#NUM!</v>
      </c>
      <c r="AJ70" s="26"/>
      <c r="AK70" s="26"/>
      <c r="AL70" s="26" t="str">
        <f t="shared" si="37"/>
        <v/>
      </c>
      <c r="AM70" s="26" t="str">
        <f t="shared" si="38"/>
        <v/>
      </c>
      <c r="AN70" s="26">
        <v>67</v>
      </c>
      <c r="AO70" s="67" t="str">
        <f t="shared" si="39"/>
        <v/>
      </c>
      <c r="AP70" s="26" t="str">
        <f>_xlfn.IFNA(VLOOKUP(AM70,Kopā!$A$4:$Q$203,2,),"")</f>
        <v/>
      </c>
      <c r="AQ70" s="68" t="str">
        <f>_xlfn.IFNA(VLOOKUP(AM70,Kopā!$A$4:$Q$203,3,),"")</f>
        <v/>
      </c>
      <c r="AR70" s="79" t="str">
        <f>_xlfn.IFNA(VLOOKUP(AM70,Kopā!$A$4:$Q$203,8,),"")</f>
        <v/>
      </c>
      <c r="AS70" s="80" t="str">
        <f>_xlfn.IFNA(VLOOKUP(AM70,Kopā!$A$4:$Q$203,9,),"")</f>
        <v/>
      </c>
      <c r="AT70" s="79" t="str">
        <f>_xlfn.IFNA(VLOOKUP(AM70,Kopā!$A$4:$Q$203,10,),"")</f>
        <v/>
      </c>
      <c r="AU70" s="80" t="str">
        <f>_xlfn.IFNA(VLOOKUP(AM70,Kopā!$A$4:$Q$203,11,),"")</f>
        <v/>
      </c>
      <c r="AV70" s="79" t="str">
        <f>_xlfn.IFNA(VLOOKUP(AM70,Kopā!$A$4:$Q$203,12,),"")</f>
        <v/>
      </c>
      <c r="AW70" s="80" t="str">
        <f>_xlfn.IFNA(VLOOKUP(AM70,Kopā!$A$4:$Q$203,13,),"")</f>
        <v/>
      </c>
      <c r="AX70" s="79" t="str">
        <f>_xlfn.IFNA(VLOOKUP(AM70,Kopā!$A$4:$Q$203,14,),"")</f>
        <v/>
      </c>
      <c r="AY70" s="80" t="str">
        <f>_xlfn.IFNA(VLOOKUP(AM70,Kopā!$A$4:$Q$203,15,),"")</f>
        <v/>
      </c>
      <c r="AZ70" s="81" t="str">
        <f>_xlfn.IFNA(VLOOKUP(AM70,Kopā!$A$4:$Q$203,16,),"")</f>
        <v/>
      </c>
      <c r="BA70" s="80" t="str">
        <f>_xlfn.IFNA(VLOOKUP(AM70,Kopā!$A$4:$Q$203,17,),"")</f>
        <v/>
      </c>
      <c r="BB70" s="26" t="str">
        <f t="shared" si="40"/>
        <v/>
      </c>
      <c r="BC70" s="26" t="str">
        <f t="shared" si="41"/>
        <v/>
      </c>
      <c r="BD70" s="69" t="str">
        <f t="shared" si="42"/>
        <v/>
      </c>
      <c r="BE70" s="26" t="e">
        <f>_xlfn.RANK.EQ(BB70,$BB$4:$BB$93,)+COUNTIF($BB$4:BB70,BB70)-1</f>
        <v>#VALUE!</v>
      </c>
    </row>
    <row r="71" spans="1:57" x14ac:dyDescent="0.25">
      <c r="A71" s="26">
        <v>68</v>
      </c>
      <c r="B71" s="37" t="str">
        <f t="shared" si="25"/>
        <v/>
      </c>
      <c r="C71" s="65" t="str">
        <f t="shared" si="23"/>
        <v/>
      </c>
      <c r="D71" s="65" t="str">
        <f t="shared" si="21"/>
        <v/>
      </c>
      <c r="E71" s="70" t="str">
        <f t="shared" si="26"/>
        <v/>
      </c>
      <c r="F71" s="71" t="str">
        <f t="shared" si="27"/>
        <v/>
      </c>
      <c r="G71" s="70" t="str">
        <f t="shared" si="28"/>
        <v/>
      </c>
      <c r="H71" s="71" t="str">
        <f t="shared" si="29"/>
        <v/>
      </c>
      <c r="I71" s="70" t="str">
        <f t="shared" si="30"/>
        <v/>
      </c>
      <c r="J71" s="71" t="str">
        <f t="shared" si="31"/>
        <v/>
      </c>
      <c r="K71" s="70" t="str">
        <f t="shared" si="32"/>
        <v/>
      </c>
      <c r="L71" s="71" t="str">
        <f t="shared" si="33"/>
        <v/>
      </c>
      <c r="M71" s="75" t="str">
        <f t="shared" si="34"/>
        <v/>
      </c>
      <c r="N71" s="71" t="str">
        <f t="shared" si="35"/>
        <v/>
      </c>
      <c r="O71" s="66" t="str">
        <f t="shared" si="36"/>
        <v/>
      </c>
      <c r="P71" s="4"/>
      <c r="Q71" s="74"/>
      <c r="AD71" s="26">
        <v>70</v>
      </c>
      <c r="AE71" s="26"/>
      <c r="AF71" s="26" t="str">
        <f>IF(Kopā!F71=$R$3,Kopā!A71,"")</f>
        <v/>
      </c>
      <c r="AG71" s="26" t="str">
        <f>_xlfn.IFNA(VLOOKUP(AF71,Kopā!$A$4:$G$203,7,),"")</f>
        <v/>
      </c>
      <c r="AH71" s="26" t="str">
        <f t="shared" si="24"/>
        <v/>
      </c>
      <c r="AI71" s="26" t="e" cm="1">
        <f t="array" ref="AI71">IFERROR(SMALL(IF((COUNTIF($AI$3:AI70, $AH$4:$AH$203)=0)*ISNUMBER($AH$4:$AH$203), $AH$4:$AH$203, "A"), 1),INDEX($AH$4:$AH$203, MATCH(SMALL(IF(ISTEXT($AH$4:$AH$203)*(COUNTIF(AI$3:$AI70,$AH$4:$AH$203)=0), COUNTIF($AH$4:$AH$203, "&lt;"&amp;$AH$4:$AH$203), ""),1),IF(ISTEXT($AH$4:$AH$203), COUNTIF($AH$4:$AH$203, "&lt;"&amp;$AH$4:$AH$203), ""), 0)))</f>
        <v>#NUM!</v>
      </c>
      <c r="AJ71" s="26"/>
      <c r="AK71" s="26"/>
      <c r="AL71" s="26" t="str">
        <f t="shared" si="37"/>
        <v/>
      </c>
      <c r="AM71" s="26" t="str">
        <f t="shared" si="38"/>
        <v/>
      </c>
      <c r="AN71" s="26">
        <v>68</v>
      </c>
      <c r="AO71" s="67" t="str">
        <f t="shared" si="39"/>
        <v/>
      </c>
      <c r="AP71" s="26" t="str">
        <f>_xlfn.IFNA(VLOOKUP(AM71,Kopā!$A$4:$Q$203,2,),"")</f>
        <v/>
      </c>
      <c r="AQ71" s="68" t="str">
        <f>_xlfn.IFNA(VLOOKUP(AM71,Kopā!$A$4:$Q$203,3,),"")</f>
        <v/>
      </c>
      <c r="AR71" s="79" t="str">
        <f>_xlfn.IFNA(VLOOKUP(AM71,Kopā!$A$4:$Q$203,8,),"")</f>
        <v/>
      </c>
      <c r="AS71" s="80" t="str">
        <f>_xlfn.IFNA(VLOOKUP(AM71,Kopā!$A$4:$Q$203,9,),"")</f>
        <v/>
      </c>
      <c r="AT71" s="79" t="str">
        <f>_xlfn.IFNA(VLOOKUP(AM71,Kopā!$A$4:$Q$203,10,),"")</f>
        <v/>
      </c>
      <c r="AU71" s="80" t="str">
        <f>_xlfn.IFNA(VLOOKUP(AM71,Kopā!$A$4:$Q$203,11,),"")</f>
        <v/>
      </c>
      <c r="AV71" s="79" t="str">
        <f>_xlfn.IFNA(VLOOKUP(AM71,Kopā!$A$4:$Q$203,12,),"")</f>
        <v/>
      </c>
      <c r="AW71" s="80" t="str">
        <f>_xlfn.IFNA(VLOOKUP(AM71,Kopā!$A$4:$Q$203,13,),"")</f>
        <v/>
      </c>
      <c r="AX71" s="79" t="str">
        <f>_xlfn.IFNA(VLOOKUP(AM71,Kopā!$A$4:$Q$203,14,),"")</f>
        <v/>
      </c>
      <c r="AY71" s="80" t="str">
        <f>_xlfn.IFNA(VLOOKUP(AM71,Kopā!$A$4:$Q$203,15,),"")</f>
        <v/>
      </c>
      <c r="AZ71" s="81" t="str">
        <f>_xlfn.IFNA(VLOOKUP(AM71,Kopā!$A$4:$Q$203,16,),"")</f>
        <v/>
      </c>
      <c r="BA71" s="80" t="str">
        <f>_xlfn.IFNA(VLOOKUP(AM71,Kopā!$A$4:$Q$203,17,),"")</f>
        <v/>
      </c>
      <c r="BB71" s="26" t="str">
        <f t="shared" si="40"/>
        <v/>
      </c>
      <c r="BC71" s="26" t="str">
        <f t="shared" si="41"/>
        <v/>
      </c>
      <c r="BD71" s="69" t="str">
        <f t="shared" si="42"/>
        <v/>
      </c>
      <c r="BE71" s="26" t="e">
        <f>_xlfn.RANK.EQ(BB71,$BB$4:$BB$93,)+COUNTIF($BB$4:BB71,BB71)-1</f>
        <v>#VALUE!</v>
      </c>
    </row>
    <row r="72" spans="1:57" x14ac:dyDescent="0.25">
      <c r="A72" s="26">
        <v>69</v>
      </c>
      <c r="B72" s="37" t="str">
        <f t="shared" si="25"/>
        <v/>
      </c>
      <c r="C72" s="65" t="str">
        <f t="shared" si="23"/>
        <v/>
      </c>
      <c r="D72" s="65" t="str">
        <f t="shared" ref="D72:D93" si="43">_xlfn.IFNA(VLOOKUP(O72,$AL$4:$BA$93,6,0),"")</f>
        <v/>
      </c>
      <c r="E72" s="70" t="str">
        <f t="shared" si="26"/>
        <v/>
      </c>
      <c r="F72" s="71" t="str">
        <f t="shared" si="27"/>
        <v/>
      </c>
      <c r="G72" s="70" t="str">
        <f t="shared" si="28"/>
        <v/>
      </c>
      <c r="H72" s="71" t="str">
        <f t="shared" si="29"/>
        <v/>
      </c>
      <c r="I72" s="70" t="str">
        <f t="shared" si="30"/>
        <v/>
      </c>
      <c r="J72" s="71" t="str">
        <f t="shared" si="31"/>
        <v/>
      </c>
      <c r="K72" s="70" t="str">
        <f t="shared" si="32"/>
        <v/>
      </c>
      <c r="L72" s="71" t="str">
        <f t="shared" si="33"/>
        <v/>
      </c>
      <c r="M72" s="75" t="str">
        <f t="shared" si="34"/>
        <v/>
      </c>
      <c r="N72" s="71" t="str">
        <f t="shared" si="35"/>
        <v/>
      </c>
      <c r="O72" s="66" t="str">
        <f t="shared" si="36"/>
        <v/>
      </c>
      <c r="P72" s="4"/>
      <c r="Q72" s="74"/>
      <c r="AD72" s="26">
        <v>71</v>
      </c>
      <c r="AE72" s="26"/>
      <c r="AF72" s="26" t="str">
        <f>IF(Kopā!F72=$R$3,Kopā!A72,"")</f>
        <v/>
      </c>
      <c r="AG72" s="26" t="str">
        <f>_xlfn.IFNA(VLOOKUP(AF72,Kopā!$A$4:$G$203,7,),"")</f>
        <v/>
      </c>
      <c r="AH72" s="26" t="str">
        <f t="shared" si="24"/>
        <v/>
      </c>
      <c r="AI72" s="26" t="e" cm="1">
        <f t="array" ref="AI72">IFERROR(SMALL(IF((COUNTIF($AI$3:AI71, $AH$4:$AH$203)=0)*ISNUMBER($AH$4:$AH$203), $AH$4:$AH$203, "A"), 1),INDEX($AH$4:$AH$203, MATCH(SMALL(IF(ISTEXT($AH$4:$AH$203)*(COUNTIF(AI$3:$AI71,$AH$4:$AH$203)=0), COUNTIF($AH$4:$AH$203, "&lt;"&amp;$AH$4:$AH$203), ""),1),IF(ISTEXT($AH$4:$AH$203), COUNTIF($AH$4:$AH$203, "&lt;"&amp;$AH$4:$AH$203), ""), 0)))</f>
        <v>#NUM!</v>
      </c>
      <c r="AJ72" s="26"/>
      <c r="AK72" s="26"/>
      <c r="AL72" s="26" t="str">
        <f t="shared" si="37"/>
        <v/>
      </c>
      <c r="AM72" s="26" t="str">
        <f t="shared" si="38"/>
        <v/>
      </c>
      <c r="AN72" s="26">
        <v>69</v>
      </c>
      <c r="AO72" s="67" t="str">
        <f t="shared" si="39"/>
        <v/>
      </c>
      <c r="AP72" s="26" t="str">
        <f>_xlfn.IFNA(VLOOKUP(AM72,Kopā!$A$4:$Q$203,2,),"")</f>
        <v/>
      </c>
      <c r="AQ72" s="68" t="str">
        <f>_xlfn.IFNA(VLOOKUP(AM72,Kopā!$A$4:$Q$203,3,),"")</f>
        <v/>
      </c>
      <c r="AR72" s="79" t="str">
        <f>_xlfn.IFNA(VLOOKUP(AM72,Kopā!$A$4:$Q$203,8,),"")</f>
        <v/>
      </c>
      <c r="AS72" s="80" t="str">
        <f>_xlfn.IFNA(VLOOKUP(AM72,Kopā!$A$4:$Q$203,9,),"")</f>
        <v/>
      </c>
      <c r="AT72" s="79" t="str">
        <f>_xlfn.IFNA(VLOOKUP(AM72,Kopā!$A$4:$Q$203,10,),"")</f>
        <v/>
      </c>
      <c r="AU72" s="80" t="str">
        <f>_xlfn.IFNA(VLOOKUP(AM72,Kopā!$A$4:$Q$203,11,),"")</f>
        <v/>
      </c>
      <c r="AV72" s="79" t="str">
        <f>_xlfn.IFNA(VLOOKUP(AM72,Kopā!$A$4:$Q$203,12,),"")</f>
        <v/>
      </c>
      <c r="AW72" s="80" t="str">
        <f>_xlfn.IFNA(VLOOKUP(AM72,Kopā!$A$4:$Q$203,13,),"")</f>
        <v/>
      </c>
      <c r="AX72" s="79" t="str">
        <f>_xlfn.IFNA(VLOOKUP(AM72,Kopā!$A$4:$Q$203,14,),"")</f>
        <v/>
      </c>
      <c r="AY72" s="80" t="str">
        <f>_xlfn.IFNA(VLOOKUP(AM72,Kopā!$A$4:$Q$203,15,),"")</f>
        <v/>
      </c>
      <c r="AZ72" s="81" t="str">
        <f>_xlfn.IFNA(VLOOKUP(AM72,Kopā!$A$4:$Q$203,16,),"")</f>
        <v/>
      </c>
      <c r="BA72" s="80" t="str">
        <f>_xlfn.IFNA(VLOOKUP(AM72,Kopā!$A$4:$Q$203,17,),"")</f>
        <v/>
      </c>
      <c r="BB72" s="26" t="str">
        <f t="shared" si="40"/>
        <v/>
      </c>
      <c r="BC72" s="26" t="str">
        <f t="shared" si="41"/>
        <v/>
      </c>
      <c r="BD72" s="69" t="str">
        <f t="shared" si="42"/>
        <v/>
      </c>
      <c r="BE72" s="26" t="e">
        <f>_xlfn.RANK.EQ(BB72,$BB$4:$BB$93,)+COUNTIF($BB$4:BB72,BB72)-1</f>
        <v>#VALUE!</v>
      </c>
    </row>
    <row r="73" spans="1:57" x14ac:dyDescent="0.25">
      <c r="A73" s="26">
        <v>70</v>
      </c>
      <c r="B73" s="37" t="str">
        <f t="shared" si="25"/>
        <v/>
      </c>
      <c r="C73" s="65" t="str">
        <f t="shared" si="23"/>
        <v/>
      </c>
      <c r="D73" s="65" t="str">
        <f t="shared" si="43"/>
        <v/>
      </c>
      <c r="E73" s="70" t="str">
        <f t="shared" si="26"/>
        <v/>
      </c>
      <c r="F73" s="71" t="str">
        <f t="shared" si="27"/>
        <v/>
      </c>
      <c r="G73" s="70" t="str">
        <f t="shared" si="28"/>
        <v/>
      </c>
      <c r="H73" s="71" t="str">
        <f t="shared" si="29"/>
        <v/>
      </c>
      <c r="I73" s="70" t="str">
        <f t="shared" si="30"/>
        <v/>
      </c>
      <c r="J73" s="71" t="str">
        <f t="shared" si="31"/>
        <v/>
      </c>
      <c r="K73" s="70" t="str">
        <f t="shared" si="32"/>
        <v/>
      </c>
      <c r="L73" s="71" t="str">
        <f t="shared" si="33"/>
        <v/>
      </c>
      <c r="M73" s="75" t="str">
        <f t="shared" si="34"/>
        <v/>
      </c>
      <c r="N73" s="71" t="str">
        <f t="shared" si="35"/>
        <v/>
      </c>
      <c r="O73" s="66" t="str">
        <f t="shared" si="36"/>
        <v/>
      </c>
      <c r="P73" s="4"/>
      <c r="Q73" s="74"/>
      <c r="AD73" s="26">
        <v>72</v>
      </c>
      <c r="AE73" s="26"/>
      <c r="AF73" s="26">
        <f>IF(Kopā!F73=$R$3,Kopā!A73,"")</f>
        <v>70</v>
      </c>
      <c r="AG73" s="26" t="str">
        <f>_xlfn.IFNA(VLOOKUP(AF73,Kopā!$A$4:$G$203,7,),"")</f>
        <v>E</v>
      </c>
      <c r="AH73" s="26" t="str">
        <f t="shared" si="24"/>
        <v/>
      </c>
      <c r="AI73" s="26" t="e" cm="1">
        <f t="array" ref="AI73">IFERROR(SMALL(IF((COUNTIF($AI$3:AI72, $AH$4:$AH$203)=0)*ISNUMBER($AH$4:$AH$203), $AH$4:$AH$203, "A"), 1),INDEX($AH$4:$AH$203, MATCH(SMALL(IF(ISTEXT($AH$4:$AH$203)*(COUNTIF(AI$3:$AI72,$AH$4:$AH$203)=0), COUNTIF($AH$4:$AH$203, "&lt;"&amp;$AH$4:$AH$203), ""),1),IF(ISTEXT($AH$4:$AH$203), COUNTIF($AH$4:$AH$203, "&lt;"&amp;$AH$4:$AH$203), ""), 0)))</f>
        <v>#NUM!</v>
      </c>
      <c r="AJ73" s="26"/>
      <c r="AK73" s="26"/>
      <c r="AL73" s="26" t="str">
        <f t="shared" si="37"/>
        <v/>
      </c>
      <c r="AM73" s="26" t="str">
        <f t="shared" si="38"/>
        <v/>
      </c>
      <c r="AN73" s="26">
        <v>70</v>
      </c>
      <c r="AO73" s="67" t="str">
        <f t="shared" si="39"/>
        <v/>
      </c>
      <c r="AP73" s="26" t="str">
        <f>_xlfn.IFNA(VLOOKUP(AM73,Kopā!$A$4:$Q$203,2,),"")</f>
        <v/>
      </c>
      <c r="AQ73" s="68" t="str">
        <f>_xlfn.IFNA(VLOOKUP(AM73,Kopā!$A$4:$Q$203,3,),"")</f>
        <v/>
      </c>
      <c r="AR73" s="79" t="str">
        <f>_xlfn.IFNA(VLOOKUP(AM73,Kopā!$A$4:$Q$203,8,),"")</f>
        <v/>
      </c>
      <c r="AS73" s="80" t="str">
        <f>_xlfn.IFNA(VLOOKUP(AM73,Kopā!$A$4:$Q$203,9,),"")</f>
        <v/>
      </c>
      <c r="AT73" s="79" t="str">
        <f>_xlfn.IFNA(VLOOKUP(AM73,Kopā!$A$4:$Q$203,10,),"")</f>
        <v/>
      </c>
      <c r="AU73" s="80" t="str">
        <f>_xlfn.IFNA(VLOOKUP(AM73,Kopā!$A$4:$Q$203,11,),"")</f>
        <v/>
      </c>
      <c r="AV73" s="79" t="str">
        <f>_xlfn.IFNA(VLOOKUP(AM73,Kopā!$A$4:$Q$203,12,),"")</f>
        <v/>
      </c>
      <c r="AW73" s="80" t="str">
        <f>_xlfn.IFNA(VLOOKUP(AM73,Kopā!$A$4:$Q$203,13,),"")</f>
        <v/>
      </c>
      <c r="AX73" s="79" t="str">
        <f>_xlfn.IFNA(VLOOKUP(AM73,Kopā!$A$4:$Q$203,14,),"")</f>
        <v/>
      </c>
      <c r="AY73" s="80" t="str">
        <f>_xlfn.IFNA(VLOOKUP(AM73,Kopā!$A$4:$Q$203,15,),"")</f>
        <v/>
      </c>
      <c r="AZ73" s="81" t="str">
        <f>_xlfn.IFNA(VLOOKUP(AM73,Kopā!$A$4:$Q$203,16,),"")</f>
        <v/>
      </c>
      <c r="BA73" s="80" t="str">
        <f>_xlfn.IFNA(VLOOKUP(AM73,Kopā!$A$4:$Q$203,17,),"")</f>
        <v/>
      </c>
      <c r="BB73" s="26" t="str">
        <f t="shared" si="40"/>
        <v/>
      </c>
      <c r="BC73" s="26" t="str">
        <f t="shared" si="41"/>
        <v/>
      </c>
      <c r="BD73" s="69" t="str">
        <f t="shared" si="42"/>
        <v/>
      </c>
      <c r="BE73" s="26" t="e">
        <f>_xlfn.RANK.EQ(BB73,$BB$4:$BB$93,)+COUNTIF($BB$4:BB73,BB73)-1</f>
        <v>#VALUE!</v>
      </c>
    </row>
    <row r="74" spans="1:57" x14ac:dyDescent="0.25">
      <c r="A74" s="26">
        <v>71</v>
      </c>
      <c r="B74" s="37" t="str">
        <f t="shared" si="25"/>
        <v/>
      </c>
      <c r="C74" s="65" t="str">
        <f t="shared" si="23"/>
        <v/>
      </c>
      <c r="D74" s="65" t="str">
        <f t="shared" si="43"/>
        <v/>
      </c>
      <c r="E74" s="70" t="str">
        <f t="shared" si="26"/>
        <v/>
      </c>
      <c r="F74" s="71" t="str">
        <f t="shared" si="27"/>
        <v/>
      </c>
      <c r="G74" s="70" t="str">
        <f t="shared" si="28"/>
        <v/>
      </c>
      <c r="H74" s="71" t="str">
        <f t="shared" si="29"/>
        <v/>
      </c>
      <c r="I74" s="70" t="str">
        <f t="shared" si="30"/>
        <v/>
      </c>
      <c r="J74" s="71" t="str">
        <f t="shared" si="31"/>
        <v/>
      </c>
      <c r="K74" s="70" t="str">
        <f t="shared" si="32"/>
        <v/>
      </c>
      <c r="L74" s="71" t="str">
        <f t="shared" si="33"/>
        <v/>
      </c>
      <c r="M74" s="75" t="str">
        <f t="shared" si="34"/>
        <v/>
      </c>
      <c r="N74" s="71" t="str">
        <f t="shared" si="35"/>
        <v/>
      </c>
      <c r="O74" s="66" t="str">
        <f t="shared" si="36"/>
        <v/>
      </c>
      <c r="P74" s="4"/>
      <c r="Q74" s="74"/>
      <c r="AD74" s="26">
        <v>73</v>
      </c>
      <c r="AE74" s="26"/>
      <c r="AF74" s="26" t="str">
        <f>IF(Kopā!F74=$R$3,Kopā!A74,"")</f>
        <v/>
      </c>
      <c r="AG74" s="26" t="str">
        <f>_xlfn.IFNA(VLOOKUP(AF74,Kopā!$A$4:$G$203,7,),"")</f>
        <v/>
      </c>
      <c r="AH74" s="26" t="str">
        <f t="shared" si="24"/>
        <v/>
      </c>
      <c r="AI74" s="26" t="e" cm="1">
        <f t="array" ref="AI74">IFERROR(SMALL(IF((COUNTIF($AI$3:AI73, $AH$4:$AH$203)=0)*ISNUMBER($AH$4:$AH$203), $AH$4:$AH$203, "A"), 1),INDEX($AH$4:$AH$203, MATCH(SMALL(IF(ISTEXT($AH$4:$AH$203)*(COUNTIF(AI$3:$AI73,$AH$4:$AH$203)=0), COUNTIF($AH$4:$AH$203, "&lt;"&amp;$AH$4:$AH$203), ""),1),IF(ISTEXT($AH$4:$AH$203), COUNTIF($AH$4:$AH$203, "&lt;"&amp;$AH$4:$AH$203), ""), 0)))</f>
        <v>#NUM!</v>
      </c>
      <c r="AJ74" s="26"/>
      <c r="AK74" s="26"/>
      <c r="AL74" s="26" t="str">
        <f t="shared" si="37"/>
        <v/>
      </c>
      <c r="AM74" s="26" t="str">
        <f t="shared" si="38"/>
        <v/>
      </c>
      <c r="AN74" s="26">
        <v>71</v>
      </c>
      <c r="AO74" s="67" t="str">
        <f t="shared" si="39"/>
        <v/>
      </c>
      <c r="AP74" s="26" t="str">
        <f>_xlfn.IFNA(VLOOKUP(AM74,Kopā!$A$4:$Q$203,2,),"")</f>
        <v/>
      </c>
      <c r="AQ74" s="68" t="str">
        <f>_xlfn.IFNA(VLOOKUP(AM74,Kopā!$A$4:$Q$203,3,),"")</f>
        <v/>
      </c>
      <c r="AR74" s="79" t="str">
        <f>_xlfn.IFNA(VLOOKUP(AM74,Kopā!$A$4:$Q$203,8,),"")</f>
        <v/>
      </c>
      <c r="AS74" s="80" t="str">
        <f>_xlfn.IFNA(VLOOKUP(AM74,Kopā!$A$4:$Q$203,9,),"")</f>
        <v/>
      </c>
      <c r="AT74" s="79" t="str">
        <f>_xlfn.IFNA(VLOOKUP(AM74,Kopā!$A$4:$Q$203,10,),"")</f>
        <v/>
      </c>
      <c r="AU74" s="80" t="str">
        <f>_xlfn.IFNA(VLOOKUP(AM74,Kopā!$A$4:$Q$203,11,),"")</f>
        <v/>
      </c>
      <c r="AV74" s="79" t="str">
        <f>_xlfn.IFNA(VLOOKUP(AM74,Kopā!$A$4:$Q$203,12,),"")</f>
        <v/>
      </c>
      <c r="AW74" s="80" t="str">
        <f>_xlfn.IFNA(VLOOKUP(AM74,Kopā!$A$4:$Q$203,13,),"")</f>
        <v/>
      </c>
      <c r="AX74" s="79" t="str">
        <f>_xlfn.IFNA(VLOOKUP(AM74,Kopā!$A$4:$Q$203,14,),"")</f>
        <v/>
      </c>
      <c r="AY74" s="80" t="str">
        <f>_xlfn.IFNA(VLOOKUP(AM74,Kopā!$A$4:$Q$203,15,),"")</f>
        <v/>
      </c>
      <c r="AZ74" s="81" t="str">
        <f>_xlfn.IFNA(VLOOKUP(AM74,Kopā!$A$4:$Q$203,16,),"")</f>
        <v/>
      </c>
      <c r="BA74" s="80" t="str">
        <f>_xlfn.IFNA(VLOOKUP(AM74,Kopā!$A$4:$Q$203,17,),"")</f>
        <v/>
      </c>
      <c r="BB74" s="26" t="str">
        <f t="shared" si="40"/>
        <v/>
      </c>
      <c r="BC74" s="26" t="str">
        <f t="shared" si="41"/>
        <v/>
      </c>
      <c r="BD74" s="69" t="str">
        <f t="shared" si="42"/>
        <v/>
      </c>
      <c r="BE74" s="26" t="e">
        <f>_xlfn.RANK.EQ(BB74,$BB$4:$BB$93,)+COUNTIF($BB$4:BB74,BB74)-1</f>
        <v>#VALUE!</v>
      </c>
    </row>
    <row r="75" spans="1:57" x14ac:dyDescent="0.25">
      <c r="A75" s="26">
        <v>72</v>
      </c>
      <c r="B75" s="37" t="str">
        <f t="shared" si="25"/>
        <v/>
      </c>
      <c r="C75" s="65" t="str">
        <f t="shared" si="23"/>
        <v/>
      </c>
      <c r="D75" s="65" t="str">
        <f t="shared" si="43"/>
        <v/>
      </c>
      <c r="E75" s="70" t="str">
        <f t="shared" si="26"/>
        <v/>
      </c>
      <c r="F75" s="71" t="str">
        <f t="shared" si="27"/>
        <v/>
      </c>
      <c r="G75" s="70" t="str">
        <f t="shared" si="28"/>
        <v/>
      </c>
      <c r="H75" s="71" t="str">
        <f t="shared" si="29"/>
        <v/>
      </c>
      <c r="I75" s="70" t="str">
        <f t="shared" si="30"/>
        <v/>
      </c>
      <c r="J75" s="71" t="str">
        <f t="shared" si="31"/>
        <v/>
      </c>
      <c r="K75" s="70" t="str">
        <f t="shared" si="32"/>
        <v/>
      </c>
      <c r="L75" s="71" t="str">
        <f t="shared" si="33"/>
        <v/>
      </c>
      <c r="M75" s="75" t="str">
        <f t="shared" si="34"/>
        <v/>
      </c>
      <c r="N75" s="71" t="str">
        <f t="shared" si="35"/>
        <v/>
      </c>
      <c r="O75" s="66" t="str">
        <f t="shared" si="36"/>
        <v/>
      </c>
      <c r="P75" s="4"/>
      <c r="Q75" s="74"/>
      <c r="AD75" s="26">
        <v>74</v>
      </c>
      <c r="AE75" s="26"/>
      <c r="AF75" s="26" t="str">
        <f>IF(Kopā!F75=$R$3,Kopā!A75,"")</f>
        <v/>
      </c>
      <c r="AG75" s="26" t="str">
        <f>_xlfn.IFNA(VLOOKUP(AF75,Kopā!$A$4:$G$203,7,),"")</f>
        <v/>
      </c>
      <c r="AH75" s="26" t="str">
        <f t="shared" si="24"/>
        <v/>
      </c>
      <c r="AI75" s="26" t="e" cm="1">
        <f t="array" ref="AI75">IFERROR(SMALL(IF((COUNTIF($AI$3:AI74, $AH$4:$AH$203)=0)*ISNUMBER($AH$4:$AH$203), $AH$4:$AH$203, "A"), 1),INDEX($AH$4:$AH$203, MATCH(SMALL(IF(ISTEXT($AH$4:$AH$203)*(COUNTIF(AI$3:$AI74,$AH$4:$AH$203)=0), COUNTIF($AH$4:$AH$203, "&lt;"&amp;$AH$4:$AH$203), ""),1),IF(ISTEXT($AH$4:$AH$203), COUNTIF($AH$4:$AH$203, "&lt;"&amp;$AH$4:$AH$203), ""), 0)))</f>
        <v>#NUM!</v>
      </c>
      <c r="AJ75" s="26"/>
      <c r="AK75" s="26"/>
      <c r="AL75" s="26" t="str">
        <f t="shared" si="37"/>
        <v/>
      </c>
      <c r="AM75" s="26" t="str">
        <f t="shared" si="38"/>
        <v/>
      </c>
      <c r="AN75" s="26">
        <v>72</v>
      </c>
      <c r="AO75" s="67" t="str">
        <f t="shared" si="39"/>
        <v/>
      </c>
      <c r="AP75" s="26" t="str">
        <f>_xlfn.IFNA(VLOOKUP(AM75,Kopā!$A$4:$Q$203,2,),"")</f>
        <v/>
      </c>
      <c r="AQ75" s="68" t="str">
        <f>_xlfn.IFNA(VLOOKUP(AM75,Kopā!$A$4:$Q$203,3,),"")</f>
        <v/>
      </c>
      <c r="AR75" s="79" t="str">
        <f>_xlfn.IFNA(VLOOKUP(AM75,Kopā!$A$4:$Q$203,8,),"")</f>
        <v/>
      </c>
      <c r="AS75" s="80" t="str">
        <f>_xlfn.IFNA(VLOOKUP(AM75,Kopā!$A$4:$Q$203,9,),"")</f>
        <v/>
      </c>
      <c r="AT75" s="79" t="str">
        <f>_xlfn.IFNA(VLOOKUP(AM75,Kopā!$A$4:$Q$203,10,),"")</f>
        <v/>
      </c>
      <c r="AU75" s="80" t="str">
        <f>_xlfn.IFNA(VLOOKUP(AM75,Kopā!$A$4:$Q$203,11,),"")</f>
        <v/>
      </c>
      <c r="AV75" s="79" t="str">
        <f>_xlfn.IFNA(VLOOKUP(AM75,Kopā!$A$4:$Q$203,12,),"")</f>
        <v/>
      </c>
      <c r="AW75" s="80" t="str">
        <f>_xlfn.IFNA(VLOOKUP(AM75,Kopā!$A$4:$Q$203,13,),"")</f>
        <v/>
      </c>
      <c r="AX75" s="79" t="str">
        <f>_xlfn.IFNA(VLOOKUP(AM75,Kopā!$A$4:$Q$203,14,),"")</f>
        <v/>
      </c>
      <c r="AY75" s="80" t="str">
        <f>_xlfn.IFNA(VLOOKUP(AM75,Kopā!$A$4:$Q$203,15,),"")</f>
        <v/>
      </c>
      <c r="AZ75" s="81" t="str">
        <f>_xlfn.IFNA(VLOOKUP(AM75,Kopā!$A$4:$Q$203,16,),"")</f>
        <v/>
      </c>
      <c r="BA75" s="80" t="str">
        <f>_xlfn.IFNA(VLOOKUP(AM75,Kopā!$A$4:$Q$203,17,),"")</f>
        <v/>
      </c>
      <c r="BB75" s="26" t="str">
        <f t="shared" si="40"/>
        <v/>
      </c>
      <c r="BC75" s="26" t="str">
        <f t="shared" si="41"/>
        <v/>
      </c>
      <c r="BD75" s="69" t="str">
        <f t="shared" si="42"/>
        <v/>
      </c>
      <c r="BE75" s="26" t="e">
        <f>_xlfn.RANK.EQ(BB75,$BB$4:$BB$93,)+COUNTIF($BB$4:BB75,BB75)-1</f>
        <v>#VALUE!</v>
      </c>
    </row>
    <row r="76" spans="1:57" x14ac:dyDescent="0.25">
      <c r="A76" s="26">
        <v>73</v>
      </c>
      <c r="B76" s="37" t="str">
        <f t="shared" si="25"/>
        <v/>
      </c>
      <c r="C76" s="65" t="str">
        <f t="shared" si="23"/>
        <v/>
      </c>
      <c r="D76" s="65" t="str">
        <f t="shared" si="43"/>
        <v/>
      </c>
      <c r="E76" s="70" t="str">
        <f t="shared" si="26"/>
        <v/>
      </c>
      <c r="F76" s="71" t="str">
        <f t="shared" si="27"/>
        <v/>
      </c>
      <c r="G76" s="70" t="str">
        <f t="shared" si="28"/>
        <v/>
      </c>
      <c r="H76" s="71" t="str">
        <f t="shared" si="29"/>
        <v/>
      </c>
      <c r="I76" s="70" t="str">
        <f t="shared" si="30"/>
        <v/>
      </c>
      <c r="J76" s="71" t="str">
        <f t="shared" si="31"/>
        <v/>
      </c>
      <c r="K76" s="70" t="str">
        <f t="shared" si="32"/>
        <v/>
      </c>
      <c r="L76" s="71" t="str">
        <f t="shared" si="33"/>
        <v/>
      </c>
      <c r="M76" s="75" t="str">
        <f t="shared" si="34"/>
        <v/>
      </c>
      <c r="N76" s="71" t="str">
        <f t="shared" si="35"/>
        <v/>
      </c>
      <c r="O76" s="66" t="str">
        <f t="shared" si="36"/>
        <v/>
      </c>
      <c r="P76" s="4"/>
      <c r="Q76" s="74"/>
      <c r="AD76" s="26">
        <v>75</v>
      </c>
      <c r="AE76" s="26"/>
      <c r="AF76" s="26" t="str">
        <f>IF(Kopā!F76=$R$3,Kopā!A76,"")</f>
        <v/>
      </c>
      <c r="AG76" s="26" t="str">
        <f>_xlfn.IFNA(VLOOKUP(AF76,Kopā!$A$4:$G$203,7,),"")</f>
        <v/>
      </c>
      <c r="AH76" s="26" t="str">
        <f t="shared" si="24"/>
        <v/>
      </c>
      <c r="AI76" s="26" t="e" cm="1">
        <f t="array" ref="AI76">IFERROR(SMALL(IF((COUNTIF($AI$3:AI75, $AH$4:$AH$203)=0)*ISNUMBER($AH$4:$AH$203), $AH$4:$AH$203, "A"), 1),INDEX($AH$4:$AH$203, MATCH(SMALL(IF(ISTEXT($AH$4:$AH$203)*(COUNTIF(AI$3:$AI75,$AH$4:$AH$203)=0), COUNTIF($AH$4:$AH$203, "&lt;"&amp;$AH$4:$AH$203), ""),1),IF(ISTEXT($AH$4:$AH$203), COUNTIF($AH$4:$AH$203, "&lt;"&amp;$AH$4:$AH$203), ""), 0)))</f>
        <v>#NUM!</v>
      </c>
      <c r="AJ76" s="26"/>
      <c r="AK76" s="26"/>
      <c r="AL76" s="26" t="str">
        <f t="shared" si="37"/>
        <v/>
      </c>
      <c r="AM76" s="26" t="str">
        <f t="shared" si="38"/>
        <v/>
      </c>
      <c r="AN76" s="26">
        <v>73</v>
      </c>
      <c r="AO76" s="67" t="str">
        <f t="shared" si="39"/>
        <v/>
      </c>
      <c r="AP76" s="26" t="str">
        <f>_xlfn.IFNA(VLOOKUP(AM76,Kopā!$A$4:$Q$203,2,),"")</f>
        <v/>
      </c>
      <c r="AQ76" s="68" t="str">
        <f>_xlfn.IFNA(VLOOKUP(AM76,Kopā!$A$4:$Q$203,3,),"")</f>
        <v/>
      </c>
      <c r="AR76" s="79" t="str">
        <f>_xlfn.IFNA(VLOOKUP(AM76,Kopā!$A$4:$Q$203,8,),"")</f>
        <v/>
      </c>
      <c r="AS76" s="80" t="str">
        <f>_xlfn.IFNA(VLOOKUP(AM76,Kopā!$A$4:$Q$203,9,),"")</f>
        <v/>
      </c>
      <c r="AT76" s="79" t="str">
        <f>_xlfn.IFNA(VLOOKUP(AM76,Kopā!$A$4:$Q$203,10,),"")</f>
        <v/>
      </c>
      <c r="AU76" s="80" t="str">
        <f>_xlfn.IFNA(VLOOKUP(AM76,Kopā!$A$4:$Q$203,11,),"")</f>
        <v/>
      </c>
      <c r="AV76" s="79" t="str">
        <f>_xlfn.IFNA(VLOOKUP(AM76,Kopā!$A$4:$Q$203,12,),"")</f>
        <v/>
      </c>
      <c r="AW76" s="80" t="str">
        <f>_xlfn.IFNA(VLOOKUP(AM76,Kopā!$A$4:$Q$203,13,),"")</f>
        <v/>
      </c>
      <c r="AX76" s="79" t="str">
        <f>_xlfn.IFNA(VLOOKUP(AM76,Kopā!$A$4:$Q$203,14,),"")</f>
        <v/>
      </c>
      <c r="AY76" s="80" t="str">
        <f>_xlfn.IFNA(VLOOKUP(AM76,Kopā!$A$4:$Q$203,15,),"")</f>
        <v/>
      </c>
      <c r="AZ76" s="81" t="str">
        <f>_xlfn.IFNA(VLOOKUP(AM76,Kopā!$A$4:$Q$203,16,),"")</f>
        <v/>
      </c>
      <c r="BA76" s="80" t="str">
        <f>_xlfn.IFNA(VLOOKUP(AM76,Kopā!$A$4:$Q$203,17,),"")</f>
        <v/>
      </c>
      <c r="BB76" s="26" t="str">
        <f t="shared" si="40"/>
        <v/>
      </c>
      <c r="BC76" s="26" t="str">
        <f t="shared" si="41"/>
        <v/>
      </c>
      <c r="BD76" s="69" t="str">
        <f t="shared" si="42"/>
        <v/>
      </c>
      <c r="BE76" s="26" t="e">
        <f>_xlfn.RANK.EQ(BB76,$BB$4:$BB$93,)+COUNTIF($BB$4:BB76,BB76)-1</f>
        <v>#VALUE!</v>
      </c>
    </row>
    <row r="77" spans="1:57" x14ac:dyDescent="0.25">
      <c r="A77" s="26">
        <v>74</v>
      </c>
      <c r="B77" s="37" t="str">
        <f t="shared" si="25"/>
        <v/>
      </c>
      <c r="C77" s="65" t="str">
        <f t="shared" si="23"/>
        <v/>
      </c>
      <c r="D77" s="65" t="str">
        <f t="shared" si="43"/>
        <v/>
      </c>
      <c r="E77" s="70" t="str">
        <f t="shared" si="26"/>
        <v/>
      </c>
      <c r="F77" s="71" t="str">
        <f t="shared" si="27"/>
        <v/>
      </c>
      <c r="G77" s="70" t="str">
        <f t="shared" si="28"/>
        <v/>
      </c>
      <c r="H77" s="71" t="str">
        <f t="shared" si="29"/>
        <v/>
      </c>
      <c r="I77" s="70" t="str">
        <f t="shared" si="30"/>
        <v/>
      </c>
      <c r="J77" s="71" t="str">
        <f t="shared" si="31"/>
        <v/>
      </c>
      <c r="K77" s="70" t="str">
        <f t="shared" si="32"/>
        <v/>
      </c>
      <c r="L77" s="71" t="str">
        <f t="shared" si="33"/>
        <v/>
      </c>
      <c r="M77" s="75" t="str">
        <f t="shared" si="34"/>
        <v/>
      </c>
      <c r="N77" s="71" t="str">
        <f t="shared" si="35"/>
        <v/>
      </c>
      <c r="O77" s="66" t="str">
        <f t="shared" si="36"/>
        <v/>
      </c>
      <c r="P77" s="4"/>
      <c r="Q77" s="74"/>
      <c r="AD77" s="26">
        <v>76</v>
      </c>
      <c r="AE77" s="26"/>
      <c r="AF77" s="26" t="str">
        <f>IF(Kopā!F77=$R$3,Kopā!A77,"")</f>
        <v/>
      </c>
      <c r="AG77" s="26" t="str">
        <f>_xlfn.IFNA(VLOOKUP(AF77,Kopā!$A$4:$G$203,7,),"")</f>
        <v/>
      </c>
      <c r="AH77" s="26" t="str">
        <f t="shared" si="24"/>
        <v/>
      </c>
      <c r="AI77" s="26" t="e" cm="1">
        <f t="array" ref="AI77">IFERROR(SMALL(IF((COUNTIF($AI$3:AI76, $AH$4:$AH$203)=0)*ISNUMBER($AH$4:$AH$203), $AH$4:$AH$203, "A"), 1),INDEX($AH$4:$AH$203, MATCH(SMALL(IF(ISTEXT($AH$4:$AH$203)*(COUNTIF(AI$3:$AI76,$AH$4:$AH$203)=0), COUNTIF($AH$4:$AH$203, "&lt;"&amp;$AH$4:$AH$203), ""),1),IF(ISTEXT($AH$4:$AH$203), COUNTIF($AH$4:$AH$203, "&lt;"&amp;$AH$4:$AH$203), ""), 0)))</f>
        <v>#NUM!</v>
      </c>
      <c r="AJ77" s="26"/>
      <c r="AK77" s="26"/>
      <c r="AL77" s="26" t="str">
        <f t="shared" si="37"/>
        <v/>
      </c>
      <c r="AM77" s="26" t="str">
        <f t="shared" si="38"/>
        <v/>
      </c>
      <c r="AN77" s="26">
        <v>74</v>
      </c>
      <c r="AO77" s="67" t="str">
        <f t="shared" si="39"/>
        <v/>
      </c>
      <c r="AP77" s="26" t="str">
        <f>_xlfn.IFNA(VLOOKUP(AM77,Kopā!$A$4:$Q$203,2,),"")</f>
        <v/>
      </c>
      <c r="AQ77" s="68" t="str">
        <f>_xlfn.IFNA(VLOOKUP(AM77,Kopā!$A$4:$Q$203,3,),"")</f>
        <v/>
      </c>
      <c r="AR77" s="79" t="str">
        <f>_xlfn.IFNA(VLOOKUP(AM77,Kopā!$A$4:$Q$203,8,),"")</f>
        <v/>
      </c>
      <c r="AS77" s="80" t="str">
        <f>_xlfn.IFNA(VLOOKUP(AM77,Kopā!$A$4:$Q$203,9,),"")</f>
        <v/>
      </c>
      <c r="AT77" s="79" t="str">
        <f>_xlfn.IFNA(VLOOKUP(AM77,Kopā!$A$4:$Q$203,10,),"")</f>
        <v/>
      </c>
      <c r="AU77" s="80" t="str">
        <f>_xlfn.IFNA(VLOOKUP(AM77,Kopā!$A$4:$Q$203,11,),"")</f>
        <v/>
      </c>
      <c r="AV77" s="79" t="str">
        <f>_xlfn.IFNA(VLOOKUP(AM77,Kopā!$A$4:$Q$203,12,),"")</f>
        <v/>
      </c>
      <c r="AW77" s="80" t="str">
        <f>_xlfn.IFNA(VLOOKUP(AM77,Kopā!$A$4:$Q$203,13,),"")</f>
        <v/>
      </c>
      <c r="AX77" s="79" t="str">
        <f>_xlfn.IFNA(VLOOKUP(AM77,Kopā!$A$4:$Q$203,14,),"")</f>
        <v/>
      </c>
      <c r="AY77" s="80" t="str">
        <f>_xlfn.IFNA(VLOOKUP(AM77,Kopā!$A$4:$Q$203,15,),"")</f>
        <v/>
      </c>
      <c r="AZ77" s="81" t="str">
        <f>_xlfn.IFNA(VLOOKUP(AM77,Kopā!$A$4:$Q$203,16,),"")</f>
        <v/>
      </c>
      <c r="BA77" s="80" t="str">
        <f>_xlfn.IFNA(VLOOKUP(AM77,Kopā!$A$4:$Q$203,17,),"")</f>
        <v/>
      </c>
      <c r="BB77" s="26" t="str">
        <f t="shared" si="40"/>
        <v/>
      </c>
      <c r="BC77" s="26" t="str">
        <f t="shared" si="41"/>
        <v/>
      </c>
      <c r="BD77" s="69" t="str">
        <f t="shared" si="42"/>
        <v/>
      </c>
      <c r="BE77" s="26" t="e">
        <f>_xlfn.RANK.EQ(BB77,$BB$4:$BB$93,)+COUNTIF($BB$4:BB77,BB77)-1</f>
        <v>#VALUE!</v>
      </c>
    </row>
    <row r="78" spans="1:57" x14ac:dyDescent="0.25">
      <c r="A78" s="26">
        <v>75</v>
      </c>
      <c r="B78" s="37" t="str">
        <f t="shared" si="25"/>
        <v/>
      </c>
      <c r="C78" s="65" t="str">
        <f t="shared" si="23"/>
        <v/>
      </c>
      <c r="D78" s="65" t="str">
        <f t="shared" si="43"/>
        <v/>
      </c>
      <c r="E78" s="70" t="str">
        <f t="shared" si="26"/>
        <v/>
      </c>
      <c r="F78" s="71" t="str">
        <f t="shared" si="27"/>
        <v/>
      </c>
      <c r="G78" s="70" t="str">
        <f t="shared" si="28"/>
        <v/>
      </c>
      <c r="H78" s="71" t="str">
        <f t="shared" si="29"/>
        <v/>
      </c>
      <c r="I78" s="70" t="str">
        <f t="shared" si="30"/>
        <v/>
      </c>
      <c r="J78" s="71" t="str">
        <f t="shared" si="31"/>
        <v/>
      </c>
      <c r="K78" s="70" t="str">
        <f t="shared" si="32"/>
        <v/>
      </c>
      <c r="L78" s="71" t="str">
        <f t="shared" si="33"/>
        <v/>
      </c>
      <c r="M78" s="75" t="str">
        <f t="shared" si="34"/>
        <v/>
      </c>
      <c r="N78" s="71" t="str">
        <f t="shared" si="35"/>
        <v/>
      </c>
      <c r="O78" s="66" t="str">
        <f t="shared" si="36"/>
        <v/>
      </c>
      <c r="P78" s="4"/>
      <c r="Q78" s="74"/>
      <c r="AD78" s="26">
        <v>77</v>
      </c>
      <c r="AE78" s="26"/>
      <c r="AF78" s="26" t="str">
        <f>IF(Kopā!F78=$R$3,Kopā!A78,"")</f>
        <v/>
      </c>
      <c r="AG78" s="26" t="str">
        <f>_xlfn.IFNA(VLOOKUP(AF78,Kopā!$A$4:$G$203,7,),"")</f>
        <v/>
      </c>
      <c r="AH78" s="26" t="str">
        <f t="shared" si="24"/>
        <v/>
      </c>
      <c r="AI78" s="26" t="e" cm="1">
        <f t="array" ref="AI78">IFERROR(SMALL(IF((COUNTIF($AI$3:AI77, $AH$4:$AH$203)=0)*ISNUMBER($AH$4:$AH$203), $AH$4:$AH$203, "A"), 1),INDEX($AH$4:$AH$203, MATCH(SMALL(IF(ISTEXT($AH$4:$AH$203)*(COUNTIF(AI$3:$AI77,$AH$4:$AH$203)=0), COUNTIF($AH$4:$AH$203, "&lt;"&amp;$AH$4:$AH$203), ""),1),IF(ISTEXT($AH$4:$AH$203), COUNTIF($AH$4:$AH$203, "&lt;"&amp;$AH$4:$AH$203), ""), 0)))</f>
        <v>#NUM!</v>
      </c>
      <c r="AJ78" s="26"/>
      <c r="AK78" s="26"/>
      <c r="AL78" s="26" t="str">
        <f t="shared" si="37"/>
        <v/>
      </c>
      <c r="AM78" s="26" t="str">
        <f t="shared" si="38"/>
        <v/>
      </c>
      <c r="AN78" s="26">
        <v>75</v>
      </c>
      <c r="AO78" s="67" t="str">
        <f t="shared" si="39"/>
        <v/>
      </c>
      <c r="AP78" s="26" t="str">
        <f>_xlfn.IFNA(VLOOKUP(AM78,Kopā!$A$4:$Q$203,2,),"")</f>
        <v/>
      </c>
      <c r="AQ78" s="68" t="str">
        <f>_xlfn.IFNA(VLOOKUP(AM78,Kopā!$A$4:$Q$203,3,),"")</f>
        <v/>
      </c>
      <c r="AR78" s="79" t="str">
        <f>_xlfn.IFNA(VLOOKUP(AM78,Kopā!$A$4:$Q$203,8,),"")</f>
        <v/>
      </c>
      <c r="AS78" s="80" t="str">
        <f>_xlfn.IFNA(VLOOKUP(AM78,Kopā!$A$4:$Q$203,9,),"")</f>
        <v/>
      </c>
      <c r="AT78" s="79" t="str">
        <f>_xlfn.IFNA(VLOOKUP(AM78,Kopā!$A$4:$Q$203,10,),"")</f>
        <v/>
      </c>
      <c r="AU78" s="80" t="str">
        <f>_xlfn.IFNA(VLOOKUP(AM78,Kopā!$A$4:$Q$203,11,),"")</f>
        <v/>
      </c>
      <c r="AV78" s="79" t="str">
        <f>_xlfn.IFNA(VLOOKUP(AM78,Kopā!$A$4:$Q$203,12,),"")</f>
        <v/>
      </c>
      <c r="AW78" s="80" t="str">
        <f>_xlfn.IFNA(VLOOKUP(AM78,Kopā!$A$4:$Q$203,13,),"")</f>
        <v/>
      </c>
      <c r="AX78" s="79" t="str">
        <f>_xlfn.IFNA(VLOOKUP(AM78,Kopā!$A$4:$Q$203,14,),"")</f>
        <v/>
      </c>
      <c r="AY78" s="80" t="str">
        <f>_xlfn.IFNA(VLOOKUP(AM78,Kopā!$A$4:$Q$203,15,),"")</f>
        <v/>
      </c>
      <c r="AZ78" s="81" t="str">
        <f>_xlfn.IFNA(VLOOKUP(AM78,Kopā!$A$4:$Q$203,16,),"")</f>
        <v/>
      </c>
      <c r="BA78" s="80" t="str">
        <f>_xlfn.IFNA(VLOOKUP(AM78,Kopā!$A$4:$Q$203,17,),"")</f>
        <v/>
      </c>
      <c r="BB78" s="26" t="str">
        <f t="shared" si="40"/>
        <v/>
      </c>
      <c r="BC78" s="26" t="str">
        <f t="shared" si="41"/>
        <v/>
      </c>
      <c r="BD78" s="69" t="str">
        <f t="shared" si="42"/>
        <v/>
      </c>
      <c r="BE78" s="26" t="e">
        <f>_xlfn.RANK.EQ(BB78,$BB$4:$BB$93,)+COUNTIF($BB$4:BB78,BB78)-1</f>
        <v>#VALUE!</v>
      </c>
    </row>
    <row r="79" spans="1:57" x14ac:dyDescent="0.25">
      <c r="A79" s="26">
        <v>76</v>
      </c>
      <c r="B79" s="37" t="str">
        <f t="shared" si="25"/>
        <v/>
      </c>
      <c r="C79" s="65" t="str">
        <f t="shared" si="23"/>
        <v/>
      </c>
      <c r="D79" s="65" t="str">
        <f t="shared" si="43"/>
        <v/>
      </c>
      <c r="E79" s="70" t="str">
        <f t="shared" si="26"/>
        <v/>
      </c>
      <c r="F79" s="71" t="str">
        <f t="shared" si="27"/>
        <v/>
      </c>
      <c r="G79" s="70" t="str">
        <f t="shared" si="28"/>
        <v/>
      </c>
      <c r="H79" s="71" t="str">
        <f t="shared" si="29"/>
        <v/>
      </c>
      <c r="I79" s="70" t="str">
        <f t="shared" si="30"/>
        <v/>
      </c>
      <c r="J79" s="71" t="str">
        <f t="shared" si="31"/>
        <v/>
      </c>
      <c r="K79" s="70" t="str">
        <f t="shared" si="32"/>
        <v/>
      </c>
      <c r="L79" s="71" t="str">
        <f t="shared" si="33"/>
        <v/>
      </c>
      <c r="M79" s="75" t="str">
        <f t="shared" si="34"/>
        <v/>
      </c>
      <c r="N79" s="71" t="str">
        <f t="shared" si="35"/>
        <v/>
      </c>
      <c r="O79" s="66" t="str">
        <f t="shared" si="36"/>
        <v/>
      </c>
      <c r="P79" s="4"/>
      <c r="Q79" s="74"/>
      <c r="AD79" s="26">
        <v>78</v>
      </c>
      <c r="AE79" s="26"/>
      <c r="AF79" s="26">
        <f>IF(Kopā!F79=$R$3,Kopā!A79,"")</f>
        <v>76</v>
      </c>
      <c r="AG79" s="26" t="str">
        <f>_xlfn.IFNA(VLOOKUP(AF79,Kopā!$A$4:$G$203,7,),"")</f>
        <v>E</v>
      </c>
      <c r="AH79" s="26" t="str">
        <f t="shared" si="24"/>
        <v/>
      </c>
      <c r="AI79" s="26" t="e" cm="1">
        <f t="array" ref="AI79">IFERROR(SMALL(IF((COUNTIF($AI$3:AI78, $AH$4:$AH$203)=0)*ISNUMBER($AH$4:$AH$203), $AH$4:$AH$203, "A"), 1),INDEX($AH$4:$AH$203, MATCH(SMALL(IF(ISTEXT($AH$4:$AH$203)*(COUNTIF(AI$3:$AI78,$AH$4:$AH$203)=0), COUNTIF($AH$4:$AH$203, "&lt;"&amp;$AH$4:$AH$203), ""),1),IF(ISTEXT($AH$4:$AH$203), COUNTIF($AH$4:$AH$203, "&lt;"&amp;$AH$4:$AH$203), ""), 0)))</f>
        <v>#NUM!</v>
      </c>
      <c r="AJ79" s="26"/>
      <c r="AK79" s="26"/>
      <c r="AL79" s="26" t="str">
        <f t="shared" si="37"/>
        <v/>
      </c>
      <c r="AM79" s="26" t="str">
        <f t="shared" si="38"/>
        <v/>
      </c>
      <c r="AN79" s="26">
        <v>76</v>
      </c>
      <c r="AO79" s="67" t="str">
        <f t="shared" si="39"/>
        <v/>
      </c>
      <c r="AP79" s="26" t="str">
        <f>_xlfn.IFNA(VLOOKUP(AM79,Kopā!$A$4:$Q$203,2,),"")</f>
        <v/>
      </c>
      <c r="AQ79" s="68" t="str">
        <f>_xlfn.IFNA(VLOOKUP(AM79,Kopā!$A$4:$Q$203,3,),"")</f>
        <v/>
      </c>
      <c r="AR79" s="79" t="str">
        <f>_xlfn.IFNA(VLOOKUP(AM79,Kopā!$A$4:$Q$203,8,),"")</f>
        <v/>
      </c>
      <c r="AS79" s="80" t="str">
        <f>_xlfn.IFNA(VLOOKUP(AM79,Kopā!$A$4:$Q$203,9,),"")</f>
        <v/>
      </c>
      <c r="AT79" s="79" t="str">
        <f>_xlfn.IFNA(VLOOKUP(AM79,Kopā!$A$4:$Q$203,10,),"")</f>
        <v/>
      </c>
      <c r="AU79" s="80" t="str">
        <f>_xlfn.IFNA(VLOOKUP(AM79,Kopā!$A$4:$Q$203,11,),"")</f>
        <v/>
      </c>
      <c r="AV79" s="79" t="str">
        <f>_xlfn.IFNA(VLOOKUP(AM79,Kopā!$A$4:$Q$203,12,),"")</f>
        <v/>
      </c>
      <c r="AW79" s="80" t="str">
        <f>_xlfn.IFNA(VLOOKUP(AM79,Kopā!$A$4:$Q$203,13,),"")</f>
        <v/>
      </c>
      <c r="AX79" s="79" t="str">
        <f>_xlfn.IFNA(VLOOKUP(AM79,Kopā!$A$4:$Q$203,14,),"")</f>
        <v/>
      </c>
      <c r="AY79" s="80" t="str">
        <f>_xlfn.IFNA(VLOOKUP(AM79,Kopā!$A$4:$Q$203,15,),"")</f>
        <v/>
      </c>
      <c r="AZ79" s="81" t="str">
        <f>_xlfn.IFNA(VLOOKUP(AM79,Kopā!$A$4:$Q$203,16,),"")</f>
        <v/>
      </c>
      <c r="BA79" s="80" t="str">
        <f>_xlfn.IFNA(VLOOKUP(AM79,Kopā!$A$4:$Q$203,17,),"")</f>
        <v/>
      </c>
      <c r="BB79" s="26" t="str">
        <f t="shared" si="40"/>
        <v/>
      </c>
      <c r="BC79" s="26" t="str">
        <f t="shared" si="41"/>
        <v/>
      </c>
      <c r="BD79" s="69" t="str">
        <f t="shared" si="42"/>
        <v/>
      </c>
      <c r="BE79" s="26" t="e">
        <f>_xlfn.RANK.EQ(BB79,$BB$4:$BB$93,)+COUNTIF($BB$4:BB79,BB79)-1</f>
        <v>#VALUE!</v>
      </c>
    </row>
    <row r="80" spans="1:57" x14ac:dyDescent="0.25">
      <c r="A80" s="26">
        <v>77</v>
      </c>
      <c r="B80" s="37" t="str">
        <f t="shared" si="25"/>
        <v/>
      </c>
      <c r="C80" s="65" t="str">
        <f t="shared" si="23"/>
        <v/>
      </c>
      <c r="D80" s="65" t="str">
        <f t="shared" si="43"/>
        <v/>
      </c>
      <c r="E80" s="70" t="str">
        <f t="shared" si="26"/>
        <v/>
      </c>
      <c r="F80" s="71" t="str">
        <f t="shared" si="27"/>
        <v/>
      </c>
      <c r="G80" s="70" t="str">
        <f t="shared" si="28"/>
        <v/>
      </c>
      <c r="H80" s="71" t="str">
        <f t="shared" si="29"/>
        <v/>
      </c>
      <c r="I80" s="70" t="str">
        <f t="shared" si="30"/>
        <v/>
      </c>
      <c r="J80" s="71" t="str">
        <f t="shared" si="31"/>
        <v/>
      </c>
      <c r="K80" s="70" t="str">
        <f t="shared" si="32"/>
        <v/>
      </c>
      <c r="L80" s="71" t="str">
        <f t="shared" si="33"/>
        <v/>
      </c>
      <c r="M80" s="75" t="str">
        <f t="shared" si="34"/>
        <v/>
      </c>
      <c r="N80" s="71" t="str">
        <f t="shared" si="35"/>
        <v/>
      </c>
      <c r="O80" s="66" t="str">
        <f t="shared" si="36"/>
        <v/>
      </c>
      <c r="P80" s="4"/>
      <c r="Q80" s="74"/>
      <c r="AD80" s="26">
        <v>79</v>
      </c>
      <c r="AE80" s="26"/>
      <c r="AF80" s="26" t="str">
        <f>IF(Kopā!F80=$R$3,Kopā!A80,"")</f>
        <v/>
      </c>
      <c r="AG80" s="26" t="str">
        <f>_xlfn.IFNA(VLOOKUP(AF80,Kopā!$A$4:$G$203,7,),"")</f>
        <v/>
      </c>
      <c r="AH80" s="26" t="str">
        <f t="shared" si="24"/>
        <v/>
      </c>
      <c r="AI80" s="26" t="e" cm="1">
        <f t="array" ref="AI80">IFERROR(SMALL(IF((COUNTIF($AI$3:AI79, $AH$4:$AH$203)=0)*ISNUMBER($AH$4:$AH$203), $AH$4:$AH$203, "A"), 1),INDEX($AH$4:$AH$203, MATCH(SMALL(IF(ISTEXT($AH$4:$AH$203)*(COUNTIF(AI$3:$AI79,$AH$4:$AH$203)=0), COUNTIF($AH$4:$AH$203, "&lt;"&amp;$AH$4:$AH$203), ""),1),IF(ISTEXT($AH$4:$AH$203), COUNTIF($AH$4:$AH$203, "&lt;"&amp;$AH$4:$AH$203), ""), 0)))</f>
        <v>#NUM!</v>
      </c>
      <c r="AJ80" s="26"/>
      <c r="AK80" s="26"/>
      <c r="AL80" s="26" t="str">
        <f t="shared" si="37"/>
        <v/>
      </c>
      <c r="AM80" s="26" t="str">
        <f t="shared" si="38"/>
        <v/>
      </c>
      <c r="AN80" s="26">
        <v>77</v>
      </c>
      <c r="AO80" s="67" t="str">
        <f t="shared" si="39"/>
        <v/>
      </c>
      <c r="AP80" s="26" t="str">
        <f>_xlfn.IFNA(VLOOKUP(AM80,Kopā!$A$4:$Q$203,2,),"")</f>
        <v/>
      </c>
      <c r="AQ80" s="68" t="str">
        <f>_xlfn.IFNA(VLOOKUP(AM80,Kopā!$A$4:$Q$203,3,),"")</f>
        <v/>
      </c>
      <c r="AR80" s="79" t="str">
        <f>_xlfn.IFNA(VLOOKUP(AM80,Kopā!$A$4:$Q$203,8,),"")</f>
        <v/>
      </c>
      <c r="AS80" s="80" t="str">
        <f>_xlfn.IFNA(VLOOKUP(AM80,Kopā!$A$4:$Q$203,9,),"")</f>
        <v/>
      </c>
      <c r="AT80" s="79" t="str">
        <f>_xlfn.IFNA(VLOOKUP(AM80,Kopā!$A$4:$Q$203,10,),"")</f>
        <v/>
      </c>
      <c r="AU80" s="80" t="str">
        <f>_xlfn.IFNA(VLOOKUP(AM80,Kopā!$A$4:$Q$203,11,),"")</f>
        <v/>
      </c>
      <c r="AV80" s="79" t="str">
        <f>_xlfn.IFNA(VLOOKUP(AM80,Kopā!$A$4:$Q$203,12,),"")</f>
        <v/>
      </c>
      <c r="AW80" s="80" t="str">
        <f>_xlfn.IFNA(VLOOKUP(AM80,Kopā!$A$4:$Q$203,13,),"")</f>
        <v/>
      </c>
      <c r="AX80" s="79" t="str">
        <f>_xlfn.IFNA(VLOOKUP(AM80,Kopā!$A$4:$Q$203,14,),"")</f>
        <v/>
      </c>
      <c r="AY80" s="80" t="str">
        <f>_xlfn.IFNA(VLOOKUP(AM80,Kopā!$A$4:$Q$203,15,),"")</f>
        <v/>
      </c>
      <c r="AZ80" s="81" t="str">
        <f>_xlfn.IFNA(VLOOKUP(AM80,Kopā!$A$4:$Q$203,16,),"")</f>
        <v/>
      </c>
      <c r="BA80" s="80" t="str">
        <f>_xlfn.IFNA(VLOOKUP(AM80,Kopā!$A$4:$Q$203,17,),"")</f>
        <v/>
      </c>
      <c r="BB80" s="26" t="str">
        <f t="shared" si="40"/>
        <v/>
      </c>
      <c r="BC80" s="26" t="str">
        <f t="shared" si="41"/>
        <v/>
      </c>
      <c r="BD80" s="69" t="str">
        <f t="shared" si="42"/>
        <v/>
      </c>
      <c r="BE80" s="26" t="e">
        <f>_xlfn.RANK.EQ(BB80,$BB$4:$BB$93,)+COUNTIF($BB$4:BB80,BB80)-1</f>
        <v>#VALUE!</v>
      </c>
    </row>
    <row r="81" spans="1:57" x14ac:dyDescent="0.25">
      <c r="A81" s="26">
        <v>78</v>
      </c>
      <c r="B81" s="37" t="str">
        <f t="shared" si="25"/>
        <v/>
      </c>
      <c r="C81" s="65" t="str">
        <f t="shared" si="23"/>
        <v/>
      </c>
      <c r="D81" s="65" t="str">
        <f t="shared" si="43"/>
        <v/>
      </c>
      <c r="E81" s="70" t="str">
        <f t="shared" si="26"/>
        <v/>
      </c>
      <c r="F81" s="71" t="str">
        <f t="shared" si="27"/>
        <v/>
      </c>
      <c r="G81" s="70" t="str">
        <f t="shared" si="28"/>
        <v/>
      </c>
      <c r="H81" s="71" t="str">
        <f t="shared" si="29"/>
        <v/>
      </c>
      <c r="I81" s="70" t="str">
        <f t="shared" si="30"/>
        <v/>
      </c>
      <c r="J81" s="71" t="str">
        <f t="shared" si="31"/>
        <v/>
      </c>
      <c r="K81" s="70" t="str">
        <f t="shared" si="32"/>
        <v/>
      </c>
      <c r="L81" s="71" t="str">
        <f t="shared" si="33"/>
        <v/>
      </c>
      <c r="M81" s="75" t="str">
        <f t="shared" si="34"/>
        <v/>
      </c>
      <c r="N81" s="71" t="str">
        <f t="shared" si="35"/>
        <v/>
      </c>
      <c r="O81" s="66" t="str">
        <f t="shared" si="36"/>
        <v/>
      </c>
      <c r="P81" s="4"/>
      <c r="Q81" s="74"/>
      <c r="AD81" s="26">
        <v>80</v>
      </c>
      <c r="AE81" s="26"/>
      <c r="AF81" s="26" t="str">
        <f>IF(Kopā!F81=$R$3,Kopā!A81,"")</f>
        <v/>
      </c>
      <c r="AG81" s="26" t="str">
        <f>_xlfn.IFNA(VLOOKUP(AF81,Kopā!$A$4:$G$203,7,),"")</f>
        <v/>
      </c>
      <c r="AH81" s="26" t="str">
        <f t="shared" si="24"/>
        <v/>
      </c>
      <c r="AI81" s="26" t="e" cm="1">
        <f t="array" ref="AI81">IFERROR(SMALL(IF((COUNTIF($AI$3:AI80, $AH$4:$AH$203)=0)*ISNUMBER($AH$4:$AH$203), $AH$4:$AH$203, "A"), 1),INDEX($AH$4:$AH$203, MATCH(SMALL(IF(ISTEXT($AH$4:$AH$203)*(COUNTIF(AI$3:$AI80,$AH$4:$AH$203)=0), COUNTIF($AH$4:$AH$203, "&lt;"&amp;$AH$4:$AH$203), ""),1),IF(ISTEXT($AH$4:$AH$203), COUNTIF($AH$4:$AH$203, "&lt;"&amp;$AH$4:$AH$203), ""), 0)))</f>
        <v>#NUM!</v>
      </c>
      <c r="AJ81" s="26"/>
      <c r="AK81" s="26"/>
      <c r="AL81" s="26" t="str">
        <f t="shared" si="37"/>
        <v/>
      </c>
      <c r="AM81" s="26" t="str">
        <f t="shared" si="38"/>
        <v/>
      </c>
      <c r="AN81" s="26">
        <v>78</v>
      </c>
      <c r="AO81" s="67" t="str">
        <f t="shared" si="39"/>
        <v/>
      </c>
      <c r="AP81" s="26" t="str">
        <f>_xlfn.IFNA(VLOOKUP(AM81,Kopā!$A$4:$Q$203,2,),"")</f>
        <v/>
      </c>
      <c r="AQ81" s="68" t="str">
        <f>_xlfn.IFNA(VLOOKUP(AM81,Kopā!$A$4:$Q$203,3,),"")</f>
        <v/>
      </c>
      <c r="AR81" s="79" t="str">
        <f>_xlfn.IFNA(VLOOKUP(AM81,Kopā!$A$4:$Q$203,8,),"")</f>
        <v/>
      </c>
      <c r="AS81" s="80" t="str">
        <f>_xlfn.IFNA(VLOOKUP(AM81,Kopā!$A$4:$Q$203,9,),"")</f>
        <v/>
      </c>
      <c r="AT81" s="79" t="str">
        <f>_xlfn.IFNA(VLOOKUP(AM81,Kopā!$A$4:$Q$203,10,),"")</f>
        <v/>
      </c>
      <c r="AU81" s="80" t="str">
        <f>_xlfn.IFNA(VLOOKUP(AM81,Kopā!$A$4:$Q$203,11,),"")</f>
        <v/>
      </c>
      <c r="AV81" s="79" t="str">
        <f>_xlfn.IFNA(VLOOKUP(AM81,Kopā!$A$4:$Q$203,12,),"")</f>
        <v/>
      </c>
      <c r="AW81" s="80" t="str">
        <f>_xlfn.IFNA(VLOOKUP(AM81,Kopā!$A$4:$Q$203,13,),"")</f>
        <v/>
      </c>
      <c r="AX81" s="79" t="str">
        <f>_xlfn.IFNA(VLOOKUP(AM81,Kopā!$A$4:$Q$203,14,),"")</f>
        <v/>
      </c>
      <c r="AY81" s="80" t="str">
        <f>_xlfn.IFNA(VLOOKUP(AM81,Kopā!$A$4:$Q$203,15,),"")</f>
        <v/>
      </c>
      <c r="AZ81" s="81" t="str">
        <f>_xlfn.IFNA(VLOOKUP(AM81,Kopā!$A$4:$Q$203,16,),"")</f>
        <v/>
      </c>
      <c r="BA81" s="80" t="str">
        <f>_xlfn.IFNA(VLOOKUP(AM81,Kopā!$A$4:$Q$203,17,),"")</f>
        <v/>
      </c>
      <c r="BB81" s="26" t="str">
        <f t="shared" si="40"/>
        <v/>
      </c>
      <c r="BC81" s="26" t="str">
        <f t="shared" si="41"/>
        <v/>
      </c>
      <c r="BD81" s="69" t="str">
        <f t="shared" si="42"/>
        <v/>
      </c>
      <c r="BE81" s="26" t="e">
        <f>_xlfn.RANK.EQ(BB81,$BB$4:$BB$93,)+COUNTIF($BB$4:BB81,BB81)-1</f>
        <v>#VALUE!</v>
      </c>
    </row>
    <row r="82" spans="1:57" x14ac:dyDescent="0.25">
      <c r="A82" s="26">
        <v>79</v>
      </c>
      <c r="B82" s="37" t="str">
        <f t="shared" si="25"/>
        <v/>
      </c>
      <c r="C82" s="65" t="str">
        <f t="shared" si="23"/>
        <v/>
      </c>
      <c r="D82" s="65" t="str">
        <f t="shared" si="43"/>
        <v/>
      </c>
      <c r="E82" s="70" t="str">
        <f t="shared" si="26"/>
        <v/>
      </c>
      <c r="F82" s="71" t="str">
        <f t="shared" si="27"/>
        <v/>
      </c>
      <c r="G82" s="70" t="str">
        <f t="shared" si="28"/>
        <v/>
      </c>
      <c r="H82" s="71" t="str">
        <f t="shared" si="29"/>
        <v/>
      </c>
      <c r="I82" s="70" t="str">
        <f t="shared" si="30"/>
        <v/>
      </c>
      <c r="J82" s="71" t="str">
        <f t="shared" si="31"/>
        <v/>
      </c>
      <c r="K82" s="70" t="str">
        <f t="shared" si="32"/>
        <v/>
      </c>
      <c r="L82" s="71" t="str">
        <f t="shared" si="33"/>
        <v/>
      </c>
      <c r="M82" s="75" t="str">
        <f t="shared" si="34"/>
        <v/>
      </c>
      <c r="N82" s="71" t="str">
        <f t="shared" si="35"/>
        <v/>
      </c>
      <c r="O82" s="66" t="str">
        <f t="shared" si="36"/>
        <v/>
      </c>
      <c r="P82" s="4"/>
      <c r="Q82" s="74"/>
      <c r="AD82" s="26">
        <v>81</v>
      </c>
      <c r="AE82" s="26"/>
      <c r="AF82" s="26">
        <f>IF(Kopā!F82=$R$3,Kopā!A82,"")</f>
        <v>79</v>
      </c>
      <c r="AG82" s="26" t="str">
        <f>_xlfn.IFNA(VLOOKUP(AF82,Kopā!$A$4:$G$203,7,),"")</f>
        <v>E</v>
      </c>
      <c r="AH82" s="26" t="str">
        <f t="shared" si="24"/>
        <v/>
      </c>
      <c r="AI82" s="26" t="e" cm="1">
        <f t="array" ref="AI82">IFERROR(SMALL(IF((COUNTIF($AI$3:AI81, $AH$4:$AH$203)=0)*ISNUMBER($AH$4:$AH$203), $AH$4:$AH$203, "A"), 1),INDEX($AH$4:$AH$203, MATCH(SMALL(IF(ISTEXT($AH$4:$AH$203)*(COUNTIF(AI$3:$AI81,$AH$4:$AH$203)=0), COUNTIF($AH$4:$AH$203, "&lt;"&amp;$AH$4:$AH$203), ""),1),IF(ISTEXT($AH$4:$AH$203), COUNTIF($AH$4:$AH$203, "&lt;"&amp;$AH$4:$AH$203), ""), 0)))</f>
        <v>#NUM!</v>
      </c>
      <c r="AJ82" s="26"/>
      <c r="AK82" s="26"/>
      <c r="AL82" s="26" t="str">
        <f t="shared" si="37"/>
        <v/>
      </c>
      <c r="AM82" s="26" t="str">
        <f t="shared" si="38"/>
        <v/>
      </c>
      <c r="AN82" s="26">
        <v>79</v>
      </c>
      <c r="AO82" s="67" t="str">
        <f t="shared" si="39"/>
        <v/>
      </c>
      <c r="AP82" s="26" t="str">
        <f>_xlfn.IFNA(VLOOKUP(AM82,Kopā!$A$4:$Q$203,2,),"")</f>
        <v/>
      </c>
      <c r="AQ82" s="68" t="str">
        <f>_xlfn.IFNA(VLOOKUP(AM82,Kopā!$A$4:$Q$203,3,),"")</f>
        <v/>
      </c>
      <c r="AR82" s="79" t="str">
        <f>_xlfn.IFNA(VLOOKUP(AM82,Kopā!$A$4:$Q$203,8,),"")</f>
        <v/>
      </c>
      <c r="AS82" s="80" t="str">
        <f>_xlfn.IFNA(VLOOKUP(AM82,Kopā!$A$4:$Q$203,9,),"")</f>
        <v/>
      </c>
      <c r="AT82" s="79" t="str">
        <f>_xlfn.IFNA(VLOOKUP(AM82,Kopā!$A$4:$Q$203,10,),"")</f>
        <v/>
      </c>
      <c r="AU82" s="80" t="str">
        <f>_xlfn.IFNA(VLOOKUP(AM82,Kopā!$A$4:$Q$203,11,),"")</f>
        <v/>
      </c>
      <c r="AV82" s="79" t="str">
        <f>_xlfn.IFNA(VLOOKUP(AM82,Kopā!$A$4:$Q$203,12,),"")</f>
        <v/>
      </c>
      <c r="AW82" s="80" t="str">
        <f>_xlfn.IFNA(VLOOKUP(AM82,Kopā!$A$4:$Q$203,13,),"")</f>
        <v/>
      </c>
      <c r="AX82" s="79" t="str">
        <f>_xlfn.IFNA(VLOOKUP(AM82,Kopā!$A$4:$Q$203,14,),"")</f>
        <v/>
      </c>
      <c r="AY82" s="80" t="str">
        <f>_xlfn.IFNA(VLOOKUP(AM82,Kopā!$A$4:$Q$203,15,),"")</f>
        <v/>
      </c>
      <c r="AZ82" s="81" t="str">
        <f>_xlfn.IFNA(VLOOKUP(AM82,Kopā!$A$4:$Q$203,16,),"")</f>
        <v/>
      </c>
      <c r="BA82" s="80" t="str">
        <f>_xlfn.IFNA(VLOOKUP(AM82,Kopā!$A$4:$Q$203,17,),"")</f>
        <v/>
      </c>
      <c r="BB82" s="26" t="str">
        <f t="shared" si="40"/>
        <v/>
      </c>
      <c r="BC82" s="26" t="str">
        <f t="shared" si="41"/>
        <v/>
      </c>
      <c r="BD82" s="69" t="str">
        <f t="shared" si="42"/>
        <v/>
      </c>
      <c r="BE82" s="26" t="e">
        <f>_xlfn.RANK.EQ(BB82,$BB$4:$BB$93,)+COUNTIF($BB$4:BB82,BB82)-1</f>
        <v>#VALUE!</v>
      </c>
    </row>
    <row r="83" spans="1:57" x14ac:dyDescent="0.25">
      <c r="A83" s="26">
        <v>80</v>
      </c>
      <c r="B83" s="37" t="str">
        <f t="shared" si="25"/>
        <v/>
      </c>
      <c r="C83" s="65" t="str">
        <f t="shared" si="23"/>
        <v/>
      </c>
      <c r="D83" s="65" t="str">
        <f t="shared" si="43"/>
        <v/>
      </c>
      <c r="E83" s="70" t="str">
        <f t="shared" si="26"/>
        <v/>
      </c>
      <c r="F83" s="71" t="str">
        <f t="shared" si="27"/>
        <v/>
      </c>
      <c r="G83" s="70" t="str">
        <f t="shared" si="28"/>
        <v/>
      </c>
      <c r="H83" s="71" t="str">
        <f t="shared" si="29"/>
        <v/>
      </c>
      <c r="I83" s="70" t="str">
        <f t="shared" si="30"/>
        <v/>
      </c>
      <c r="J83" s="71" t="str">
        <f t="shared" si="31"/>
        <v/>
      </c>
      <c r="K83" s="70" t="str">
        <f t="shared" si="32"/>
        <v/>
      </c>
      <c r="L83" s="71" t="str">
        <f t="shared" si="33"/>
        <v/>
      </c>
      <c r="M83" s="75" t="str">
        <f t="shared" si="34"/>
        <v/>
      </c>
      <c r="N83" s="71" t="str">
        <f t="shared" si="35"/>
        <v/>
      </c>
      <c r="O83" s="66" t="str">
        <f t="shared" si="36"/>
        <v/>
      </c>
      <c r="P83" s="4"/>
      <c r="Q83" s="74"/>
      <c r="AD83" s="26">
        <v>82</v>
      </c>
      <c r="AE83" s="26"/>
      <c r="AF83" s="26" t="str">
        <f>IF(Kopā!F83=$R$3,Kopā!A83,"")</f>
        <v/>
      </c>
      <c r="AG83" s="26" t="str">
        <f>_xlfn.IFNA(VLOOKUP(AF83,Kopā!$A$4:$G$203,7,),"")</f>
        <v/>
      </c>
      <c r="AH83" s="26" t="str">
        <f t="shared" si="24"/>
        <v/>
      </c>
      <c r="AI83" s="26" t="e" cm="1">
        <f t="array" ref="AI83">IFERROR(SMALL(IF((COUNTIF($AI$3:AI82, $AH$4:$AH$203)=0)*ISNUMBER($AH$4:$AH$203), $AH$4:$AH$203, "A"), 1),INDEX($AH$4:$AH$203, MATCH(SMALL(IF(ISTEXT($AH$4:$AH$203)*(COUNTIF(AI$3:$AI82,$AH$4:$AH$203)=0), COUNTIF($AH$4:$AH$203, "&lt;"&amp;$AH$4:$AH$203), ""),1),IF(ISTEXT($AH$4:$AH$203), COUNTIF($AH$4:$AH$203, "&lt;"&amp;$AH$4:$AH$203), ""), 0)))</f>
        <v>#NUM!</v>
      </c>
      <c r="AJ83" s="26"/>
      <c r="AK83" s="26"/>
      <c r="AL83" s="26" t="str">
        <f t="shared" si="37"/>
        <v/>
      </c>
      <c r="AM83" s="26" t="str">
        <f t="shared" si="38"/>
        <v/>
      </c>
      <c r="AN83" s="26">
        <v>80</v>
      </c>
      <c r="AO83" s="67" t="str">
        <f t="shared" si="39"/>
        <v/>
      </c>
      <c r="AP83" s="26" t="str">
        <f>_xlfn.IFNA(VLOOKUP(AM83,Kopā!$A$4:$Q$203,2,),"")</f>
        <v/>
      </c>
      <c r="AQ83" s="68" t="str">
        <f>_xlfn.IFNA(VLOOKUP(AM83,Kopā!$A$4:$Q$203,3,),"")</f>
        <v/>
      </c>
      <c r="AR83" s="79" t="str">
        <f>_xlfn.IFNA(VLOOKUP(AM83,Kopā!$A$4:$Q$203,8,),"")</f>
        <v/>
      </c>
      <c r="AS83" s="80" t="str">
        <f>_xlfn.IFNA(VLOOKUP(AM83,Kopā!$A$4:$Q$203,9,),"")</f>
        <v/>
      </c>
      <c r="AT83" s="79" t="str">
        <f>_xlfn.IFNA(VLOOKUP(AM83,Kopā!$A$4:$Q$203,10,),"")</f>
        <v/>
      </c>
      <c r="AU83" s="80" t="str">
        <f>_xlfn.IFNA(VLOOKUP(AM83,Kopā!$A$4:$Q$203,11,),"")</f>
        <v/>
      </c>
      <c r="AV83" s="79" t="str">
        <f>_xlfn.IFNA(VLOOKUP(AM83,Kopā!$A$4:$Q$203,12,),"")</f>
        <v/>
      </c>
      <c r="AW83" s="80" t="str">
        <f>_xlfn.IFNA(VLOOKUP(AM83,Kopā!$A$4:$Q$203,13,),"")</f>
        <v/>
      </c>
      <c r="AX83" s="79" t="str">
        <f>_xlfn.IFNA(VLOOKUP(AM83,Kopā!$A$4:$Q$203,14,),"")</f>
        <v/>
      </c>
      <c r="AY83" s="80" t="str">
        <f>_xlfn.IFNA(VLOOKUP(AM83,Kopā!$A$4:$Q$203,15,),"")</f>
        <v/>
      </c>
      <c r="AZ83" s="81" t="str">
        <f>_xlfn.IFNA(VLOOKUP(AM83,Kopā!$A$4:$Q$203,16,),"")</f>
        <v/>
      </c>
      <c r="BA83" s="80" t="str">
        <f>_xlfn.IFNA(VLOOKUP(AM83,Kopā!$A$4:$Q$203,17,),"")</f>
        <v/>
      </c>
      <c r="BB83" s="26" t="str">
        <f t="shared" si="40"/>
        <v/>
      </c>
      <c r="BC83" s="26" t="str">
        <f t="shared" si="41"/>
        <v/>
      </c>
      <c r="BD83" s="69" t="str">
        <f t="shared" si="42"/>
        <v/>
      </c>
      <c r="BE83" s="26" t="e">
        <f>_xlfn.RANK.EQ(BB83,$BB$4:$BB$93,)+COUNTIF($BB$4:BB83,BB83)-1</f>
        <v>#VALUE!</v>
      </c>
    </row>
    <row r="84" spans="1:57" x14ac:dyDescent="0.25">
      <c r="A84" s="26">
        <v>81</v>
      </c>
      <c r="B84" s="37" t="str">
        <f t="shared" si="25"/>
        <v/>
      </c>
      <c r="C84" s="65" t="str">
        <f t="shared" si="23"/>
        <v/>
      </c>
      <c r="D84" s="65" t="str">
        <f t="shared" si="43"/>
        <v/>
      </c>
      <c r="E84" s="70" t="str">
        <f t="shared" si="26"/>
        <v/>
      </c>
      <c r="F84" s="71" t="str">
        <f t="shared" si="27"/>
        <v/>
      </c>
      <c r="G84" s="70" t="str">
        <f t="shared" si="28"/>
        <v/>
      </c>
      <c r="H84" s="71" t="str">
        <f t="shared" si="29"/>
        <v/>
      </c>
      <c r="I84" s="70" t="str">
        <f t="shared" si="30"/>
        <v/>
      </c>
      <c r="J84" s="71" t="str">
        <f t="shared" si="31"/>
        <v/>
      </c>
      <c r="K84" s="70" t="str">
        <f t="shared" si="32"/>
        <v/>
      </c>
      <c r="L84" s="71" t="str">
        <f t="shared" si="33"/>
        <v/>
      </c>
      <c r="M84" s="75" t="str">
        <f t="shared" si="34"/>
        <v/>
      </c>
      <c r="N84" s="71" t="str">
        <f t="shared" si="35"/>
        <v/>
      </c>
      <c r="O84" s="66" t="str">
        <f t="shared" si="36"/>
        <v/>
      </c>
      <c r="P84" s="4"/>
      <c r="Q84" s="74"/>
      <c r="AD84" s="26">
        <v>83</v>
      </c>
      <c r="AE84" s="26"/>
      <c r="AF84" s="26" t="str">
        <f>IF(Kopā!F84=$R$3,Kopā!A84,"")</f>
        <v/>
      </c>
      <c r="AG84" s="26" t="str">
        <f>_xlfn.IFNA(VLOOKUP(AF84,Kopā!$A$4:$G$203,7,),"")</f>
        <v/>
      </c>
      <c r="AH84" s="26" t="str">
        <f t="shared" si="24"/>
        <v/>
      </c>
      <c r="AI84" s="26" t="e" cm="1">
        <f t="array" ref="AI84">IFERROR(SMALL(IF((COUNTIF($AI$3:AI83, $AH$4:$AH$203)=0)*ISNUMBER($AH$4:$AH$203), $AH$4:$AH$203, "A"), 1),INDEX($AH$4:$AH$203, MATCH(SMALL(IF(ISTEXT($AH$4:$AH$203)*(COUNTIF(AI$3:$AI83,$AH$4:$AH$203)=0), COUNTIF($AH$4:$AH$203, "&lt;"&amp;$AH$4:$AH$203), ""),1),IF(ISTEXT($AH$4:$AH$203), COUNTIF($AH$4:$AH$203, "&lt;"&amp;$AH$4:$AH$203), ""), 0)))</f>
        <v>#NUM!</v>
      </c>
      <c r="AJ84" s="26"/>
      <c r="AK84" s="26"/>
      <c r="AL84" s="26" t="str">
        <f t="shared" si="37"/>
        <v/>
      </c>
      <c r="AM84" s="26" t="str">
        <f t="shared" si="38"/>
        <v/>
      </c>
      <c r="AN84" s="26">
        <v>81</v>
      </c>
      <c r="AO84" s="67" t="str">
        <f t="shared" si="39"/>
        <v/>
      </c>
      <c r="AP84" s="26" t="str">
        <f>_xlfn.IFNA(VLOOKUP(AM84,Kopā!$A$4:$Q$203,2,),"")</f>
        <v/>
      </c>
      <c r="AQ84" s="68" t="str">
        <f>_xlfn.IFNA(VLOOKUP(AM84,Kopā!$A$4:$Q$203,3,),"")</f>
        <v/>
      </c>
      <c r="AR84" s="79" t="str">
        <f>_xlfn.IFNA(VLOOKUP(AM84,Kopā!$A$4:$Q$203,8,),"")</f>
        <v/>
      </c>
      <c r="AS84" s="80" t="str">
        <f>_xlfn.IFNA(VLOOKUP(AM84,Kopā!$A$4:$Q$203,9,),"")</f>
        <v/>
      </c>
      <c r="AT84" s="79" t="str">
        <f>_xlfn.IFNA(VLOOKUP(AM84,Kopā!$A$4:$Q$203,10,),"")</f>
        <v/>
      </c>
      <c r="AU84" s="80" t="str">
        <f>_xlfn.IFNA(VLOOKUP(AM84,Kopā!$A$4:$Q$203,11,),"")</f>
        <v/>
      </c>
      <c r="AV84" s="79" t="str">
        <f>_xlfn.IFNA(VLOOKUP(AM84,Kopā!$A$4:$Q$203,12,),"")</f>
        <v/>
      </c>
      <c r="AW84" s="80" t="str">
        <f>_xlfn.IFNA(VLOOKUP(AM84,Kopā!$A$4:$Q$203,13,),"")</f>
        <v/>
      </c>
      <c r="AX84" s="79" t="str">
        <f>_xlfn.IFNA(VLOOKUP(AM84,Kopā!$A$4:$Q$203,14,),"")</f>
        <v/>
      </c>
      <c r="AY84" s="80" t="str">
        <f>_xlfn.IFNA(VLOOKUP(AM84,Kopā!$A$4:$Q$203,15,),"")</f>
        <v/>
      </c>
      <c r="AZ84" s="81" t="str">
        <f>_xlfn.IFNA(VLOOKUP(AM84,Kopā!$A$4:$Q$203,16,),"")</f>
        <v/>
      </c>
      <c r="BA84" s="80" t="str">
        <f>_xlfn.IFNA(VLOOKUP(AM84,Kopā!$A$4:$Q$203,17,),"")</f>
        <v/>
      </c>
      <c r="BB84" s="26" t="str">
        <f t="shared" si="40"/>
        <v/>
      </c>
      <c r="BC84" s="26" t="str">
        <f t="shared" si="41"/>
        <v/>
      </c>
      <c r="BD84" s="69" t="str">
        <f t="shared" si="42"/>
        <v/>
      </c>
      <c r="BE84" s="26" t="e">
        <f>_xlfn.RANK.EQ(BB84,$BB$4:$BB$93,)+COUNTIF($BB$4:BB84,BB84)-1</f>
        <v>#VALUE!</v>
      </c>
    </row>
    <row r="85" spans="1:57" x14ac:dyDescent="0.25">
      <c r="A85" s="26">
        <v>82</v>
      </c>
      <c r="B85" s="37" t="str">
        <f t="shared" si="25"/>
        <v/>
      </c>
      <c r="C85" s="65" t="str">
        <f t="shared" si="23"/>
        <v/>
      </c>
      <c r="D85" s="65" t="str">
        <f t="shared" si="43"/>
        <v/>
      </c>
      <c r="E85" s="70" t="str">
        <f t="shared" si="26"/>
        <v/>
      </c>
      <c r="F85" s="71" t="str">
        <f t="shared" si="27"/>
        <v/>
      </c>
      <c r="G85" s="70" t="str">
        <f t="shared" si="28"/>
        <v/>
      </c>
      <c r="H85" s="71" t="str">
        <f t="shared" si="29"/>
        <v/>
      </c>
      <c r="I85" s="70" t="str">
        <f t="shared" si="30"/>
        <v/>
      </c>
      <c r="J85" s="71" t="str">
        <f t="shared" si="31"/>
        <v/>
      </c>
      <c r="K85" s="70" t="str">
        <f t="shared" si="32"/>
        <v/>
      </c>
      <c r="L85" s="71" t="str">
        <f t="shared" si="33"/>
        <v/>
      </c>
      <c r="M85" s="75" t="str">
        <f t="shared" si="34"/>
        <v/>
      </c>
      <c r="N85" s="71" t="str">
        <f t="shared" si="35"/>
        <v/>
      </c>
      <c r="O85" s="66" t="str">
        <f t="shared" si="36"/>
        <v/>
      </c>
      <c r="P85" s="4"/>
      <c r="Q85" s="74"/>
      <c r="AD85" s="26">
        <v>84</v>
      </c>
      <c r="AE85" s="26"/>
      <c r="AF85" s="26">
        <f>IF(Kopā!F85=$R$3,Kopā!A85,"")</f>
        <v>82</v>
      </c>
      <c r="AG85" s="26" t="str">
        <f>_xlfn.IFNA(VLOOKUP(AF85,Kopā!$A$4:$G$203,7,),"")</f>
        <v>Hm</v>
      </c>
      <c r="AH85" s="26" t="str">
        <f t="shared" si="24"/>
        <v/>
      </c>
      <c r="AI85" s="26" t="e" cm="1">
        <f t="array" ref="AI85">IFERROR(SMALL(IF((COUNTIF($AI$3:AI84, $AH$4:$AH$203)=0)*ISNUMBER($AH$4:$AH$203), $AH$4:$AH$203, "A"), 1),INDEX($AH$4:$AH$203, MATCH(SMALL(IF(ISTEXT($AH$4:$AH$203)*(COUNTIF(AI$3:$AI84,$AH$4:$AH$203)=0), COUNTIF($AH$4:$AH$203, "&lt;"&amp;$AH$4:$AH$203), ""),1),IF(ISTEXT($AH$4:$AH$203), COUNTIF($AH$4:$AH$203, "&lt;"&amp;$AH$4:$AH$203), ""), 0)))</f>
        <v>#NUM!</v>
      </c>
      <c r="AJ85" s="26"/>
      <c r="AK85" s="26"/>
      <c r="AL85" s="26" t="str">
        <f t="shared" si="37"/>
        <v/>
      </c>
      <c r="AM85" s="26" t="str">
        <f t="shared" si="38"/>
        <v/>
      </c>
      <c r="AN85" s="26">
        <v>82</v>
      </c>
      <c r="AO85" s="67" t="str">
        <f t="shared" si="39"/>
        <v/>
      </c>
      <c r="AP85" s="26" t="str">
        <f>_xlfn.IFNA(VLOOKUP(AM85,Kopā!$A$4:$Q$203,2,),"")</f>
        <v/>
      </c>
      <c r="AQ85" s="68" t="str">
        <f>_xlfn.IFNA(VLOOKUP(AM85,Kopā!$A$4:$Q$203,3,),"")</f>
        <v/>
      </c>
      <c r="AR85" s="79" t="str">
        <f>_xlfn.IFNA(VLOOKUP(AM85,Kopā!$A$4:$Q$203,8,),"")</f>
        <v/>
      </c>
      <c r="AS85" s="80" t="str">
        <f>_xlfn.IFNA(VLOOKUP(AM85,Kopā!$A$4:$Q$203,9,),"")</f>
        <v/>
      </c>
      <c r="AT85" s="79" t="str">
        <f>_xlfn.IFNA(VLOOKUP(AM85,Kopā!$A$4:$Q$203,10,),"")</f>
        <v/>
      </c>
      <c r="AU85" s="80" t="str">
        <f>_xlfn.IFNA(VLOOKUP(AM85,Kopā!$A$4:$Q$203,11,),"")</f>
        <v/>
      </c>
      <c r="AV85" s="79" t="str">
        <f>_xlfn.IFNA(VLOOKUP(AM85,Kopā!$A$4:$Q$203,12,),"")</f>
        <v/>
      </c>
      <c r="AW85" s="80" t="str">
        <f>_xlfn.IFNA(VLOOKUP(AM85,Kopā!$A$4:$Q$203,13,),"")</f>
        <v/>
      </c>
      <c r="AX85" s="79" t="str">
        <f>_xlfn.IFNA(VLOOKUP(AM85,Kopā!$A$4:$Q$203,14,),"")</f>
        <v/>
      </c>
      <c r="AY85" s="80" t="str">
        <f>_xlfn.IFNA(VLOOKUP(AM85,Kopā!$A$4:$Q$203,15,),"")</f>
        <v/>
      </c>
      <c r="AZ85" s="81" t="str">
        <f>_xlfn.IFNA(VLOOKUP(AM85,Kopā!$A$4:$Q$203,16,),"")</f>
        <v/>
      </c>
      <c r="BA85" s="80" t="str">
        <f>_xlfn.IFNA(VLOOKUP(AM85,Kopā!$A$4:$Q$203,17,),"")</f>
        <v/>
      </c>
      <c r="BB85" s="26" t="str">
        <f t="shared" si="40"/>
        <v/>
      </c>
      <c r="BC85" s="26" t="str">
        <f t="shared" si="41"/>
        <v/>
      </c>
      <c r="BD85" s="69" t="str">
        <f t="shared" si="42"/>
        <v/>
      </c>
      <c r="BE85" s="26" t="e">
        <f>_xlfn.RANK.EQ(BB85,$BB$4:$BB$93,)+COUNTIF($BB$4:BB85,BB85)-1</f>
        <v>#VALUE!</v>
      </c>
    </row>
    <row r="86" spans="1:57" x14ac:dyDescent="0.25">
      <c r="A86" s="26">
        <v>83</v>
      </c>
      <c r="B86" s="37" t="str">
        <f t="shared" si="25"/>
        <v/>
      </c>
      <c r="C86" s="65" t="str">
        <f t="shared" si="23"/>
        <v/>
      </c>
      <c r="D86" s="65" t="str">
        <f t="shared" si="43"/>
        <v/>
      </c>
      <c r="E86" s="70" t="str">
        <f t="shared" si="26"/>
        <v/>
      </c>
      <c r="F86" s="71" t="str">
        <f t="shared" si="27"/>
        <v/>
      </c>
      <c r="G86" s="70" t="str">
        <f t="shared" si="28"/>
        <v/>
      </c>
      <c r="H86" s="71" t="str">
        <f t="shared" si="29"/>
        <v/>
      </c>
      <c r="I86" s="70" t="str">
        <f t="shared" si="30"/>
        <v/>
      </c>
      <c r="J86" s="71" t="str">
        <f t="shared" si="31"/>
        <v/>
      </c>
      <c r="K86" s="70" t="str">
        <f t="shared" si="32"/>
        <v/>
      </c>
      <c r="L86" s="71" t="str">
        <f t="shared" si="33"/>
        <v/>
      </c>
      <c r="M86" s="75" t="str">
        <f t="shared" si="34"/>
        <v/>
      </c>
      <c r="N86" s="71" t="str">
        <f t="shared" si="35"/>
        <v/>
      </c>
      <c r="O86" s="66" t="str">
        <f t="shared" si="36"/>
        <v/>
      </c>
      <c r="P86" s="4"/>
      <c r="Q86" s="74"/>
      <c r="AD86" s="26">
        <v>85</v>
      </c>
      <c r="AE86" s="26"/>
      <c r="AF86" s="26">
        <f>IF(Kopā!F86=$R$3,Kopā!A86,"")</f>
        <v>83</v>
      </c>
      <c r="AG86" s="26" t="str">
        <f>_xlfn.IFNA(VLOOKUP(AF86,Kopā!$A$4:$G$203,7,),"")</f>
        <v>Hm</v>
      </c>
      <c r="AH86" s="26" t="str">
        <f t="shared" si="24"/>
        <v/>
      </c>
      <c r="AI86" s="26" t="e" cm="1">
        <f t="array" ref="AI86">IFERROR(SMALL(IF((COUNTIF($AI$3:AI85, $AH$4:$AH$203)=0)*ISNUMBER($AH$4:$AH$203), $AH$4:$AH$203, "A"), 1),INDEX($AH$4:$AH$203, MATCH(SMALL(IF(ISTEXT($AH$4:$AH$203)*(COUNTIF(AI$3:$AI85,$AH$4:$AH$203)=0), COUNTIF($AH$4:$AH$203, "&lt;"&amp;$AH$4:$AH$203), ""),1),IF(ISTEXT($AH$4:$AH$203), COUNTIF($AH$4:$AH$203, "&lt;"&amp;$AH$4:$AH$203), ""), 0)))</f>
        <v>#NUM!</v>
      </c>
      <c r="AJ86" s="26"/>
      <c r="AK86" s="26"/>
      <c r="AL86" s="26" t="str">
        <f t="shared" si="37"/>
        <v/>
      </c>
      <c r="AM86" s="26" t="str">
        <f t="shared" si="38"/>
        <v/>
      </c>
      <c r="AN86" s="26">
        <v>83</v>
      </c>
      <c r="AO86" s="67" t="str">
        <f t="shared" si="39"/>
        <v/>
      </c>
      <c r="AP86" s="26" t="str">
        <f>_xlfn.IFNA(VLOOKUP(AM86,Kopā!$A$4:$Q$203,2,),"")</f>
        <v/>
      </c>
      <c r="AQ86" s="68" t="str">
        <f>_xlfn.IFNA(VLOOKUP(AM86,Kopā!$A$4:$Q$203,3,),"")</f>
        <v/>
      </c>
      <c r="AR86" s="79" t="str">
        <f>_xlfn.IFNA(VLOOKUP(AM86,Kopā!$A$4:$Q$203,8,),"")</f>
        <v/>
      </c>
      <c r="AS86" s="80" t="str">
        <f>_xlfn.IFNA(VLOOKUP(AM86,Kopā!$A$4:$Q$203,9,),"")</f>
        <v/>
      </c>
      <c r="AT86" s="79" t="str">
        <f>_xlfn.IFNA(VLOOKUP(AM86,Kopā!$A$4:$Q$203,10,),"")</f>
        <v/>
      </c>
      <c r="AU86" s="80" t="str">
        <f>_xlfn.IFNA(VLOOKUP(AM86,Kopā!$A$4:$Q$203,11,),"")</f>
        <v/>
      </c>
      <c r="AV86" s="79" t="str">
        <f>_xlfn.IFNA(VLOOKUP(AM86,Kopā!$A$4:$Q$203,12,),"")</f>
        <v/>
      </c>
      <c r="AW86" s="80" t="str">
        <f>_xlfn.IFNA(VLOOKUP(AM86,Kopā!$A$4:$Q$203,13,),"")</f>
        <v/>
      </c>
      <c r="AX86" s="79" t="str">
        <f>_xlfn.IFNA(VLOOKUP(AM86,Kopā!$A$4:$Q$203,14,),"")</f>
        <v/>
      </c>
      <c r="AY86" s="80" t="str">
        <f>_xlfn.IFNA(VLOOKUP(AM86,Kopā!$A$4:$Q$203,15,),"")</f>
        <v/>
      </c>
      <c r="AZ86" s="81" t="str">
        <f>_xlfn.IFNA(VLOOKUP(AM86,Kopā!$A$4:$Q$203,16,),"")</f>
        <v/>
      </c>
      <c r="BA86" s="80" t="str">
        <f>_xlfn.IFNA(VLOOKUP(AM86,Kopā!$A$4:$Q$203,17,),"")</f>
        <v/>
      </c>
      <c r="BB86" s="26" t="str">
        <f t="shared" si="40"/>
        <v/>
      </c>
      <c r="BC86" s="26" t="str">
        <f t="shared" si="41"/>
        <v/>
      </c>
      <c r="BD86" s="69" t="str">
        <f t="shared" si="42"/>
        <v/>
      </c>
      <c r="BE86" s="26" t="e">
        <f>_xlfn.RANK.EQ(BB86,$BB$4:$BB$93,)+COUNTIF($BB$4:BB86,BB86)-1</f>
        <v>#VALUE!</v>
      </c>
    </row>
    <row r="87" spans="1:57" x14ac:dyDescent="0.25">
      <c r="A87" s="26">
        <v>84</v>
      </c>
      <c r="B87" s="37" t="str">
        <f t="shared" si="25"/>
        <v/>
      </c>
      <c r="C87" s="65" t="str">
        <f t="shared" si="23"/>
        <v/>
      </c>
      <c r="D87" s="65" t="str">
        <f t="shared" si="43"/>
        <v/>
      </c>
      <c r="E87" s="70" t="str">
        <f t="shared" si="26"/>
        <v/>
      </c>
      <c r="F87" s="71" t="str">
        <f t="shared" si="27"/>
        <v/>
      </c>
      <c r="G87" s="70" t="str">
        <f t="shared" si="28"/>
        <v/>
      </c>
      <c r="H87" s="71" t="str">
        <f t="shared" si="29"/>
        <v/>
      </c>
      <c r="I87" s="70" t="str">
        <f t="shared" si="30"/>
        <v/>
      </c>
      <c r="J87" s="71" t="str">
        <f t="shared" si="31"/>
        <v/>
      </c>
      <c r="K87" s="70" t="str">
        <f t="shared" si="32"/>
        <v/>
      </c>
      <c r="L87" s="71" t="str">
        <f t="shared" si="33"/>
        <v/>
      </c>
      <c r="M87" s="75" t="str">
        <f t="shared" si="34"/>
        <v/>
      </c>
      <c r="N87" s="71" t="str">
        <f t="shared" si="35"/>
        <v/>
      </c>
      <c r="O87" s="66" t="str">
        <f t="shared" si="36"/>
        <v/>
      </c>
      <c r="P87" s="4"/>
      <c r="Q87" s="74"/>
      <c r="AD87" s="26">
        <v>86</v>
      </c>
      <c r="AE87" s="26"/>
      <c r="AF87" s="26" t="str">
        <f>IF(Kopā!F87=$R$3,Kopā!A87,"")</f>
        <v/>
      </c>
      <c r="AG87" s="26" t="str">
        <f>_xlfn.IFNA(VLOOKUP(AF87,Kopā!$A$4:$G$203,7,),"")</f>
        <v/>
      </c>
      <c r="AH87" s="26" t="str">
        <f t="shared" si="24"/>
        <v/>
      </c>
      <c r="AI87" s="26" t="e" cm="1">
        <f t="array" ref="AI87">IFERROR(SMALL(IF((COUNTIF($AI$3:AI86, $AH$4:$AH$203)=0)*ISNUMBER($AH$4:$AH$203), $AH$4:$AH$203, "A"), 1),INDEX($AH$4:$AH$203, MATCH(SMALL(IF(ISTEXT($AH$4:$AH$203)*(COUNTIF(AI$3:$AI86,$AH$4:$AH$203)=0), COUNTIF($AH$4:$AH$203, "&lt;"&amp;$AH$4:$AH$203), ""),1),IF(ISTEXT($AH$4:$AH$203), COUNTIF($AH$4:$AH$203, "&lt;"&amp;$AH$4:$AH$203), ""), 0)))</f>
        <v>#NUM!</v>
      </c>
      <c r="AJ87" s="26"/>
      <c r="AK87" s="26"/>
      <c r="AL87" s="26" t="str">
        <f t="shared" si="37"/>
        <v/>
      </c>
      <c r="AM87" s="26" t="str">
        <f t="shared" si="38"/>
        <v/>
      </c>
      <c r="AN87" s="26">
        <v>84</v>
      </c>
      <c r="AO87" s="67" t="str">
        <f t="shared" si="39"/>
        <v/>
      </c>
      <c r="AP87" s="26" t="str">
        <f>_xlfn.IFNA(VLOOKUP(AM87,Kopā!$A$4:$Q$203,2,),"")</f>
        <v/>
      </c>
      <c r="AQ87" s="68" t="str">
        <f>_xlfn.IFNA(VLOOKUP(AM87,Kopā!$A$4:$Q$203,3,),"")</f>
        <v/>
      </c>
      <c r="AR87" s="79" t="str">
        <f>_xlfn.IFNA(VLOOKUP(AM87,Kopā!$A$4:$Q$203,8,),"")</f>
        <v/>
      </c>
      <c r="AS87" s="80" t="str">
        <f>_xlfn.IFNA(VLOOKUP(AM87,Kopā!$A$4:$Q$203,9,),"")</f>
        <v/>
      </c>
      <c r="AT87" s="79" t="str">
        <f>_xlfn.IFNA(VLOOKUP(AM87,Kopā!$A$4:$Q$203,10,),"")</f>
        <v/>
      </c>
      <c r="AU87" s="80" t="str">
        <f>_xlfn.IFNA(VLOOKUP(AM87,Kopā!$A$4:$Q$203,11,),"")</f>
        <v/>
      </c>
      <c r="AV87" s="79" t="str">
        <f>_xlfn.IFNA(VLOOKUP(AM87,Kopā!$A$4:$Q$203,12,),"")</f>
        <v/>
      </c>
      <c r="AW87" s="80" t="str">
        <f>_xlfn.IFNA(VLOOKUP(AM87,Kopā!$A$4:$Q$203,13,),"")</f>
        <v/>
      </c>
      <c r="AX87" s="79" t="str">
        <f>_xlfn.IFNA(VLOOKUP(AM87,Kopā!$A$4:$Q$203,14,),"")</f>
        <v/>
      </c>
      <c r="AY87" s="80" t="str">
        <f>_xlfn.IFNA(VLOOKUP(AM87,Kopā!$A$4:$Q$203,15,),"")</f>
        <v/>
      </c>
      <c r="AZ87" s="81" t="str">
        <f>_xlfn.IFNA(VLOOKUP(AM87,Kopā!$A$4:$Q$203,16,),"")</f>
        <v/>
      </c>
      <c r="BA87" s="80" t="str">
        <f>_xlfn.IFNA(VLOOKUP(AM87,Kopā!$A$4:$Q$203,17,),"")</f>
        <v/>
      </c>
      <c r="BB87" s="26" t="str">
        <f t="shared" si="40"/>
        <v/>
      </c>
      <c r="BC87" s="26" t="str">
        <f t="shared" si="41"/>
        <v/>
      </c>
      <c r="BD87" s="69" t="str">
        <f t="shared" si="42"/>
        <v/>
      </c>
      <c r="BE87" s="26" t="e">
        <f>_xlfn.RANK.EQ(BB87,$BB$4:$BB$93,)+COUNTIF($BB$4:BB87,BB87)-1</f>
        <v>#VALUE!</v>
      </c>
    </row>
    <row r="88" spans="1:57" x14ac:dyDescent="0.25">
      <c r="A88" s="26">
        <v>85</v>
      </c>
      <c r="B88" s="37" t="str">
        <f t="shared" si="25"/>
        <v/>
      </c>
      <c r="C88" s="65" t="str">
        <f t="shared" si="23"/>
        <v/>
      </c>
      <c r="D88" s="65" t="str">
        <f t="shared" si="43"/>
        <v/>
      </c>
      <c r="E88" s="70" t="str">
        <f t="shared" si="26"/>
        <v/>
      </c>
      <c r="F88" s="71" t="str">
        <f t="shared" si="27"/>
        <v/>
      </c>
      <c r="G88" s="70" t="str">
        <f t="shared" si="28"/>
        <v/>
      </c>
      <c r="H88" s="71" t="str">
        <f t="shared" si="29"/>
        <v/>
      </c>
      <c r="I88" s="70" t="str">
        <f t="shared" si="30"/>
        <v/>
      </c>
      <c r="J88" s="71" t="str">
        <f t="shared" si="31"/>
        <v/>
      </c>
      <c r="K88" s="70" t="str">
        <f t="shared" si="32"/>
        <v/>
      </c>
      <c r="L88" s="71" t="str">
        <f t="shared" si="33"/>
        <v/>
      </c>
      <c r="M88" s="75" t="str">
        <f t="shared" si="34"/>
        <v/>
      </c>
      <c r="N88" s="71" t="str">
        <f t="shared" si="35"/>
        <v/>
      </c>
      <c r="O88" s="66" t="str">
        <f t="shared" si="36"/>
        <v/>
      </c>
      <c r="P88" s="4"/>
      <c r="Q88" s="74"/>
      <c r="AD88" s="26">
        <v>87</v>
      </c>
      <c r="AE88" s="26"/>
      <c r="AF88" s="26">
        <f>IF(Kopā!F88=$R$3,Kopā!A88,"")</f>
        <v>85</v>
      </c>
      <c r="AG88" s="26" t="str">
        <f>_xlfn.IFNA(VLOOKUP(AF88,Kopā!$A$4:$G$203,7,),"")</f>
        <v>Hm</v>
      </c>
      <c r="AH88" s="26" t="str">
        <f t="shared" si="24"/>
        <v/>
      </c>
      <c r="AI88" s="26" t="e" cm="1">
        <f t="array" ref="AI88">IFERROR(SMALL(IF((COUNTIF($AI$3:AI87, $AH$4:$AH$203)=0)*ISNUMBER($AH$4:$AH$203), $AH$4:$AH$203, "A"), 1),INDEX($AH$4:$AH$203, MATCH(SMALL(IF(ISTEXT($AH$4:$AH$203)*(COUNTIF(AI$3:$AI87,$AH$4:$AH$203)=0), COUNTIF($AH$4:$AH$203, "&lt;"&amp;$AH$4:$AH$203), ""),1),IF(ISTEXT($AH$4:$AH$203), COUNTIF($AH$4:$AH$203, "&lt;"&amp;$AH$4:$AH$203), ""), 0)))</f>
        <v>#NUM!</v>
      </c>
      <c r="AJ88" s="26"/>
      <c r="AK88" s="26"/>
      <c r="AL88" s="26" t="str">
        <f t="shared" si="37"/>
        <v/>
      </c>
      <c r="AM88" s="26" t="str">
        <f t="shared" si="38"/>
        <v/>
      </c>
      <c r="AN88" s="26">
        <v>85</v>
      </c>
      <c r="AO88" s="67" t="str">
        <f t="shared" si="39"/>
        <v/>
      </c>
      <c r="AP88" s="26" t="str">
        <f>_xlfn.IFNA(VLOOKUP(AM88,Kopā!$A$4:$Q$203,2,),"")</f>
        <v/>
      </c>
      <c r="AQ88" s="68" t="str">
        <f>_xlfn.IFNA(VLOOKUP(AM88,Kopā!$A$4:$Q$203,3,),"")</f>
        <v/>
      </c>
      <c r="AR88" s="79" t="str">
        <f>_xlfn.IFNA(VLOOKUP(AM88,Kopā!$A$4:$Q$203,8,),"")</f>
        <v/>
      </c>
      <c r="AS88" s="80" t="str">
        <f>_xlfn.IFNA(VLOOKUP(AM88,Kopā!$A$4:$Q$203,9,),"")</f>
        <v/>
      </c>
      <c r="AT88" s="79" t="str">
        <f>_xlfn.IFNA(VLOOKUP(AM88,Kopā!$A$4:$Q$203,10,),"")</f>
        <v/>
      </c>
      <c r="AU88" s="80" t="str">
        <f>_xlfn.IFNA(VLOOKUP(AM88,Kopā!$A$4:$Q$203,11,),"")</f>
        <v/>
      </c>
      <c r="AV88" s="79" t="str">
        <f>_xlfn.IFNA(VLOOKUP(AM88,Kopā!$A$4:$Q$203,12,),"")</f>
        <v/>
      </c>
      <c r="AW88" s="80" t="str">
        <f>_xlfn.IFNA(VLOOKUP(AM88,Kopā!$A$4:$Q$203,13,),"")</f>
        <v/>
      </c>
      <c r="AX88" s="79" t="str">
        <f>_xlfn.IFNA(VLOOKUP(AM88,Kopā!$A$4:$Q$203,14,),"")</f>
        <v/>
      </c>
      <c r="AY88" s="80" t="str">
        <f>_xlfn.IFNA(VLOOKUP(AM88,Kopā!$A$4:$Q$203,15,),"")</f>
        <v/>
      </c>
      <c r="AZ88" s="81" t="str">
        <f>_xlfn.IFNA(VLOOKUP(AM88,Kopā!$A$4:$Q$203,16,),"")</f>
        <v/>
      </c>
      <c r="BA88" s="80" t="str">
        <f>_xlfn.IFNA(VLOOKUP(AM88,Kopā!$A$4:$Q$203,17,),"")</f>
        <v/>
      </c>
      <c r="BB88" s="26" t="str">
        <f t="shared" si="40"/>
        <v/>
      </c>
      <c r="BC88" s="26" t="str">
        <f t="shared" si="41"/>
        <v/>
      </c>
      <c r="BD88" s="69" t="str">
        <f t="shared" si="42"/>
        <v/>
      </c>
      <c r="BE88" s="26" t="e">
        <f>_xlfn.RANK.EQ(BB88,$BB$4:$BB$93,)+COUNTIF($BB$4:BB88,BB88)-1</f>
        <v>#VALUE!</v>
      </c>
    </row>
    <row r="89" spans="1:57" x14ac:dyDescent="0.25">
      <c r="A89" s="26">
        <v>86</v>
      </c>
      <c r="B89" s="37" t="str">
        <f t="shared" si="25"/>
        <v/>
      </c>
      <c r="C89" s="65" t="str">
        <f t="shared" si="23"/>
        <v/>
      </c>
      <c r="D89" s="65" t="str">
        <f t="shared" si="43"/>
        <v/>
      </c>
      <c r="E89" s="70" t="str">
        <f t="shared" si="26"/>
        <v/>
      </c>
      <c r="F89" s="71" t="str">
        <f t="shared" si="27"/>
        <v/>
      </c>
      <c r="G89" s="70" t="str">
        <f t="shared" si="28"/>
        <v/>
      </c>
      <c r="H89" s="71" t="str">
        <f t="shared" si="29"/>
        <v/>
      </c>
      <c r="I89" s="70" t="str">
        <f t="shared" si="30"/>
        <v/>
      </c>
      <c r="J89" s="71" t="str">
        <f t="shared" si="31"/>
        <v/>
      </c>
      <c r="K89" s="70" t="str">
        <f t="shared" si="32"/>
        <v/>
      </c>
      <c r="L89" s="71" t="str">
        <f t="shared" si="33"/>
        <v/>
      </c>
      <c r="M89" s="75" t="str">
        <f t="shared" si="34"/>
        <v/>
      </c>
      <c r="N89" s="71" t="str">
        <f t="shared" si="35"/>
        <v/>
      </c>
      <c r="O89" s="66" t="str">
        <f t="shared" si="36"/>
        <v/>
      </c>
      <c r="P89" s="4"/>
      <c r="Q89" s="74"/>
      <c r="AD89" s="26">
        <v>88</v>
      </c>
      <c r="AE89" s="26"/>
      <c r="AF89" s="26" t="str">
        <f>IF(Kopā!F89=$R$3,Kopā!A89,"")</f>
        <v/>
      </c>
      <c r="AG89" s="26" t="str">
        <f>_xlfn.IFNA(VLOOKUP(AF89,Kopā!$A$4:$G$203,7,),"")</f>
        <v/>
      </c>
      <c r="AH89" s="26" t="str">
        <f t="shared" si="24"/>
        <v/>
      </c>
      <c r="AI89" s="26" t="e" cm="1">
        <f t="array" ref="AI89">IFERROR(SMALL(IF((COUNTIF($AI$3:AI88, $AH$4:$AH$203)=0)*ISNUMBER($AH$4:$AH$203), $AH$4:$AH$203, "A"), 1),INDEX($AH$4:$AH$203, MATCH(SMALL(IF(ISTEXT($AH$4:$AH$203)*(COUNTIF(AI$3:$AI88,$AH$4:$AH$203)=0), COUNTIF($AH$4:$AH$203, "&lt;"&amp;$AH$4:$AH$203), ""),1),IF(ISTEXT($AH$4:$AH$203), COUNTIF($AH$4:$AH$203, "&lt;"&amp;$AH$4:$AH$203), ""), 0)))</f>
        <v>#NUM!</v>
      </c>
      <c r="AJ89" s="26"/>
      <c r="AK89" s="26"/>
      <c r="AL89" s="26" t="str">
        <f t="shared" si="37"/>
        <v/>
      </c>
      <c r="AM89" s="26" t="str">
        <f t="shared" si="38"/>
        <v/>
      </c>
      <c r="AN89" s="26">
        <v>86</v>
      </c>
      <c r="AO89" s="67" t="str">
        <f t="shared" si="39"/>
        <v/>
      </c>
      <c r="AP89" s="26" t="str">
        <f>_xlfn.IFNA(VLOOKUP(AM89,Kopā!$A$4:$Q$203,2,),"")</f>
        <v/>
      </c>
      <c r="AQ89" s="68" t="str">
        <f>_xlfn.IFNA(VLOOKUP(AM89,Kopā!$A$4:$Q$203,3,),"")</f>
        <v/>
      </c>
      <c r="AR89" s="79" t="str">
        <f>_xlfn.IFNA(VLOOKUP(AM89,Kopā!$A$4:$Q$203,8,),"")</f>
        <v/>
      </c>
      <c r="AS89" s="80" t="str">
        <f>_xlfn.IFNA(VLOOKUP(AM89,Kopā!$A$4:$Q$203,9,),"")</f>
        <v/>
      </c>
      <c r="AT89" s="79" t="str">
        <f>_xlfn.IFNA(VLOOKUP(AM89,Kopā!$A$4:$Q$203,10,),"")</f>
        <v/>
      </c>
      <c r="AU89" s="80" t="str">
        <f>_xlfn.IFNA(VLOOKUP(AM89,Kopā!$A$4:$Q$203,11,),"")</f>
        <v/>
      </c>
      <c r="AV89" s="79" t="str">
        <f>_xlfn.IFNA(VLOOKUP(AM89,Kopā!$A$4:$Q$203,12,),"")</f>
        <v/>
      </c>
      <c r="AW89" s="80" t="str">
        <f>_xlfn.IFNA(VLOOKUP(AM89,Kopā!$A$4:$Q$203,13,),"")</f>
        <v/>
      </c>
      <c r="AX89" s="79" t="str">
        <f>_xlfn.IFNA(VLOOKUP(AM89,Kopā!$A$4:$Q$203,14,),"")</f>
        <v/>
      </c>
      <c r="AY89" s="80" t="str">
        <f>_xlfn.IFNA(VLOOKUP(AM89,Kopā!$A$4:$Q$203,15,),"")</f>
        <v/>
      </c>
      <c r="AZ89" s="81" t="str">
        <f>_xlfn.IFNA(VLOOKUP(AM89,Kopā!$A$4:$Q$203,16,),"")</f>
        <v/>
      </c>
      <c r="BA89" s="80" t="str">
        <f>_xlfn.IFNA(VLOOKUP(AM89,Kopā!$A$4:$Q$203,17,),"")</f>
        <v/>
      </c>
      <c r="BB89" s="26" t="str">
        <f t="shared" si="40"/>
        <v/>
      </c>
      <c r="BC89" s="26" t="str">
        <f t="shared" si="41"/>
        <v/>
      </c>
      <c r="BD89" s="69" t="str">
        <f t="shared" si="42"/>
        <v/>
      </c>
      <c r="BE89" s="26" t="e">
        <f>_xlfn.RANK.EQ(BB89,$BB$4:$BB$93,)+COUNTIF($BB$4:BB89,BB89)-1</f>
        <v>#VALUE!</v>
      </c>
    </row>
    <row r="90" spans="1:57" x14ac:dyDescent="0.25">
      <c r="A90" s="26">
        <v>87</v>
      </c>
      <c r="B90" s="37" t="str">
        <f t="shared" si="25"/>
        <v/>
      </c>
      <c r="C90" s="65" t="str">
        <f t="shared" si="23"/>
        <v/>
      </c>
      <c r="D90" s="65" t="str">
        <f t="shared" si="43"/>
        <v/>
      </c>
      <c r="E90" s="70" t="str">
        <f t="shared" si="26"/>
        <v/>
      </c>
      <c r="F90" s="71" t="str">
        <f t="shared" si="27"/>
        <v/>
      </c>
      <c r="G90" s="70" t="str">
        <f t="shared" si="28"/>
        <v/>
      </c>
      <c r="H90" s="71" t="str">
        <f t="shared" si="29"/>
        <v/>
      </c>
      <c r="I90" s="70" t="str">
        <f t="shared" si="30"/>
        <v/>
      </c>
      <c r="J90" s="71" t="str">
        <f t="shared" si="31"/>
        <v/>
      </c>
      <c r="K90" s="70" t="str">
        <f t="shared" si="32"/>
        <v/>
      </c>
      <c r="L90" s="71" t="str">
        <f t="shared" si="33"/>
        <v/>
      </c>
      <c r="M90" s="75" t="str">
        <f t="shared" si="34"/>
        <v/>
      </c>
      <c r="N90" s="71" t="str">
        <f t="shared" si="35"/>
        <v/>
      </c>
      <c r="O90" s="66" t="str">
        <f t="shared" si="36"/>
        <v/>
      </c>
      <c r="P90" s="4"/>
      <c r="Q90" s="74"/>
      <c r="AD90" s="26">
        <v>89</v>
      </c>
      <c r="AE90" s="26"/>
      <c r="AF90" s="26">
        <f>IF(Kopā!F90=$R$3,Kopā!A90,"")</f>
        <v>87</v>
      </c>
      <c r="AG90" s="26" t="str">
        <f>_xlfn.IFNA(VLOOKUP(AF90,Kopā!$A$4:$G$203,7,),"")</f>
        <v>Hm</v>
      </c>
      <c r="AH90" s="26" t="str">
        <f t="shared" si="24"/>
        <v/>
      </c>
      <c r="AI90" s="26" t="e" cm="1">
        <f t="array" ref="AI90">IFERROR(SMALL(IF((COUNTIF($AI$3:AI89, $AH$4:$AH$203)=0)*ISNUMBER($AH$4:$AH$203), $AH$4:$AH$203, "A"), 1),INDEX($AH$4:$AH$203, MATCH(SMALL(IF(ISTEXT($AH$4:$AH$203)*(COUNTIF(AI$3:$AI89,$AH$4:$AH$203)=0), COUNTIF($AH$4:$AH$203, "&lt;"&amp;$AH$4:$AH$203), ""),1),IF(ISTEXT($AH$4:$AH$203), COUNTIF($AH$4:$AH$203, "&lt;"&amp;$AH$4:$AH$203), ""), 0)))</f>
        <v>#NUM!</v>
      </c>
      <c r="AJ90" s="26"/>
      <c r="AK90" s="26"/>
      <c r="AL90" s="26" t="str">
        <f t="shared" si="37"/>
        <v/>
      </c>
      <c r="AM90" s="26" t="str">
        <f t="shared" si="38"/>
        <v/>
      </c>
      <c r="AN90" s="26">
        <v>87</v>
      </c>
      <c r="AO90" s="67" t="str">
        <f t="shared" si="39"/>
        <v/>
      </c>
      <c r="AP90" s="26" t="str">
        <f>_xlfn.IFNA(VLOOKUP(AM90,Kopā!$A$4:$Q$203,2,),"")</f>
        <v/>
      </c>
      <c r="AQ90" s="68" t="str">
        <f>_xlfn.IFNA(VLOOKUP(AM90,Kopā!$A$4:$Q$203,3,),"")</f>
        <v/>
      </c>
      <c r="AR90" s="79" t="str">
        <f>_xlfn.IFNA(VLOOKUP(AM90,Kopā!$A$4:$Q$203,8,),"")</f>
        <v/>
      </c>
      <c r="AS90" s="80" t="str">
        <f>_xlfn.IFNA(VLOOKUP(AM90,Kopā!$A$4:$Q$203,9,),"")</f>
        <v/>
      </c>
      <c r="AT90" s="79" t="str">
        <f>_xlfn.IFNA(VLOOKUP(AM90,Kopā!$A$4:$Q$203,10,),"")</f>
        <v/>
      </c>
      <c r="AU90" s="80" t="str">
        <f>_xlfn.IFNA(VLOOKUP(AM90,Kopā!$A$4:$Q$203,11,),"")</f>
        <v/>
      </c>
      <c r="AV90" s="79" t="str">
        <f>_xlfn.IFNA(VLOOKUP(AM90,Kopā!$A$4:$Q$203,12,),"")</f>
        <v/>
      </c>
      <c r="AW90" s="80" t="str">
        <f>_xlfn.IFNA(VLOOKUP(AM90,Kopā!$A$4:$Q$203,13,),"")</f>
        <v/>
      </c>
      <c r="AX90" s="79" t="str">
        <f>_xlfn.IFNA(VLOOKUP(AM90,Kopā!$A$4:$Q$203,14,),"")</f>
        <v/>
      </c>
      <c r="AY90" s="80" t="str">
        <f>_xlfn.IFNA(VLOOKUP(AM90,Kopā!$A$4:$Q$203,15,),"")</f>
        <v/>
      </c>
      <c r="AZ90" s="81" t="str">
        <f>_xlfn.IFNA(VLOOKUP(AM90,Kopā!$A$4:$Q$203,16,),"")</f>
        <v/>
      </c>
      <c r="BA90" s="80" t="str">
        <f>_xlfn.IFNA(VLOOKUP(AM90,Kopā!$A$4:$Q$203,17,),"")</f>
        <v/>
      </c>
      <c r="BB90" s="26" t="str">
        <f t="shared" si="40"/>
        <v/>
      </c>
      <c r="BC90" s="26" t="str">
        <f t="shared" si="41"/>
        <v/>
      </c>
      <c r="BD90" s="69" t="str">
        <f t="shared" si="42"/>
        <v/>
      </c>
      <c r="BE90" s="26" t="e">
        <f>_xlfn.RANK.EQ(BB90,$BB$4:$BB$93,)+COUNTIF($BB$4:BB90,BB90)-1</f>
        <v>#VALUE!</v>
      </c>
    </row>
    <row r="91" spans="1:57" x14ac:dyDescent="0.25">
      <c r="A91" s="26">
        <v>88</v>
      </c>
      <c r="B91" s="37" t="str">
        <f t="shared" si="25"/>
        <v/>
      </c>
      <c r="C91" s="65" t="str">
        <f t="shared" si="23"/>
        <v/>
      </c>
      <c r="D91" s="65" t="str">
        <f t="shared" si="43"/>
        <v/>
      </c>
      <c r="E91" s="70" t="str">
        <f t="shared" si="26"/>
        <v/>
      </c>
      <c r="F91" s="71" t="str">
        <f t="shared" si="27"/>
        <v/>
      </c>
      <c r="G91" s="70" t="str">
        <f t="shared" si="28"/>
        <v/>
      </c>
      <c r="H91" s="71" t="str">
        <f t="shared" si="29"/>
        <v/>
      </c>
      <c r="I91" s="70" t="str">
        <f t="shared" si="30"/>
        <v/>
      </c>
      <c r="J91" s="71" t="str">
        <f t="shared" si="31"/>
        <v/>
      </c>
      <c r="K91" s="70" t="str">
        <f t="shared" si="32"/>
        <v/>
      </c>
      <c r="L91" s="71" t="str">
        <f t="shared" si="33"/>
        <v/>
      </c>
      <c r="M91" s="75" t="str">
        <f t="shared" si="34"/>
        <v/>
      </c>
      <c r="N91" s="71" t="str">
        <f t="shared" si="35"/>
        <v/>
      </c>
      <c r="O91" s="66" t="str">
        <f t="shared" si="36"/>
        <v/>
      </c>
      <c r="P91" s="4"/>
      <c r="Q91" s="74"/>
      <c r="AD91" s="26">
        <v>90</v>
      </c>
      <c r="AE91" s="26"/>
      <c r="AF91" s="26" t="str">
        <f>IF(Kopā!F91=$R$3,Kopā!A91,"")</f>
        <v/>
      </c>
      <c r="AG91" s="26" t="str">
        <f>_xlfn.IFNA(VLOOKUP(AF91,Kopā!$A$4:$G$203,7,),"")</f>
        <v/>
      </c>
      <c r="AH91" s="26" t="str">
        <f t="shared" si="24"/>
        <v/>
      </c>
      <c r="AI91" s="26" t="e" cm="1">
        <f t="array" ref="AI91">IFERROR(SMALL(IF((COUNTIF($AI$3:AI90, $AH$4:$AH$203)=0)*ISNUMBER($AH$4:$AH$203), $AH$4:$AH$203, "A"), 1),INDEX($AH$4:$AH$203, MATCH(SMALL(IF(ISTEXT($AH$4:$AH$203)*(COUNTIF(AI$3:$AI90,$AH$4:$AH$203)=0), COUNTIF($AH$4:$AH$203, "&lt;"&amp;$AH$4:$AH$203), ""),1),IF(ISTEXT($AH$4:$AH$203), COUNTIF($AH$4:$AH$203, "&lt;"&amp;$AH$4:$AH$203), ""), 0)))</f>
        <v>#NUM!</v>
      </c>
      <c r="AJ91" s="26"/>
      <c r="AK91" s="26"/>
      <c r="AL91" s="26" t="str">
        <f t="shared" si="37"/>
        <v/>
      </c>
      <c r="AM91" s="26" t="str">
        <f t="shared" si="38"/>
        <v/>
      </c>
      <c r="AN91" s="26">
        <v>88</v>
      </c>
      <c r="AO91" s="67" t="str">
        <f t="shared" si="39"/>
        <v/>
      </c>
      <c r="AP91" s="26" t="str">
        <f>_xlfn.IFNA(VLOOKUP(AM91,Kopā!$A$4:$Q$203,2,),"")</f>
        <v/>
      </c>
      <c r="AQ91" s="68" t="str">
        <f>_xlfn.IFNA(VLOOKUP(AM91,Kopā!$A$4:$Q$203,3,),"")</f>
        <v/>
      </c>
      <c r="AR91" s="79" t="str">
        <f>_xlfn.IFNA(VLOOKUP(AM91,Kopā!$A$4:$Q$203,8,),"")</f>
        <v/>
      </c>
      <c r="AS91" s="80" t="str">
        <f>_xlfn.IFNA(VLOOKUP(AM91,Kopā!$A$4:$Q$203,9,),"")</f>
        <v/>
      </c>
      <c r="AT91" s="79" t="str">
        <f>_xlfn.IFNA(VLOOKUP(AM91,Kopā!$A$4:$Q$203,10,),"")</f>
        <v/>
      </c>
      <c r="AU91" s="80" t="str">
        <f>_xlfn.IFNA(VLOOKUP(AM91,Kopā!$A$4:$Q$203,11,),"")</f>
        <v/>
      </c>
      <c r="AV91" s="79" t="str">
        <f>_xlfn.IFNA(VLOOKUP(AM91,Kopā!$A$4:$Q$203,12,),"")</f>
        <v/>
      </c>
      <c r="AW91" s="80" t="str">
        <f>_xlfn.IFNA(VLOOKUP(AM91,Kopā!$A$4:$Q$203,13,),"")</f>
        <v/>
      </c>
      <c r="AX91" s="79" t="str">
        <f>_xlfn.IFNA(VLOOKUP(AM91,Kopā!$A$4:$Q$203,14,),"")</f>
        <v/>
      </c>
      <c r="AY91" s="80" t="str">
        <f>_xlfn.IFNA(VLOOKUP(AM91,Kopā!$A$4:$Q$203,15,),"")</f>
        <v/>
      </c>
      <c r="AZ91" s="81" t="str">
        <f>_xlfn.IFNA(VLOOKUP(AM91,Kopā!$A$4:$Q$203,16,),"")</f>
        <v/>
      </c>
      <c r="BA91" s="80" t="str">
        <f>_xlfn.IFNA(VLOOKUP(AM91,Kopā!$A$4:$Q$203,17,),"")</f>
        <v/>
      </c>
      <c r="BB91" s="26" t="str">
        <f t="shared" si="40"/>
        <v/>
      </c>
      <c r="BC91" s="26" t="str">
        <f t="shared" si="41"/>
        <v/>
      </c>
      <c r="BD91" s="69" t="str">
        <f t="shared" si="42"/>
        <v/>
      </c>
      <c r="BE91" s="26" t="e">
        <f>_xlfn.RANK.EQ(BB91,$BB$4:$BB$93,)+COUNTIF($BB$4:BB91,BB91)-1</f>
        <v>#VALUE!</v>
      </c>
    </row>
    <row r="92" spans="1:57" x14ac:dyDescent="0.25">
      <c r="A92" s="26">
        <v>89</v>
      </c>
      <c r="B92" s="37" t="str">
        <f t="shared" si="25"/>
        <v/>
      </c>
      <c r="C92" s="65" t="str">
        <f t="shared" si="23"/>
        <v/>
      </c>
      <c r="D92" s="65" t="str">
        <f t="shared" si="43"/>
        <v/>
      </c>
      <c r="E92" s="70" t="str">
        <f t="shared" si="26"/>
        <v/>
      </c>
      <c r="F92" s="71" t="str">
        <f t="shared" si="27"/>
        <v/>
      </c>
      <c r="G92" s="70" t="str">
        <f t="shared" si="28"/>
        <v/>
      </c>
      <c r="H92" s="71" t="str">
        <f t="shared" si="29"/>
        <v/>
      </c>
      <c r="I92" s="70" t="str">
        <f t="shared" si="30"/>
        <v/>
      </c>
      <c r="J92" s="71" t="str">
        <f t="shared" si="31"/>
        <v/>
      </c>
      <c r="K92" s="70" t="str">
        <f t="shared" si="32"/>
        <v/>
      </c>
      <c r="L92" s="71" t="str">
        <f t="shared" si="33"/>
        <v/>
      </c>
      <c r="M92" s="75" t="str">
        <f t="shared" si="34"/>
        <v/>
      </c>
      <c r="N92" s="71" t="str">
        <f t="shared" si="35"/>
        <v/>
      </c>
      <c r="O92" s="66" t="str">
        <f t="shared" si="36"/>
        <v/>
      </c>
      <c r="P92" s="4"/>
      <c r="Q92" s="74"/>
      <c r="AD92" s="26">
        <v>91</v>
      </c>
      <c r="AE92" s="26"/>
      <c r="AF92" s="26" t="str">
        <f>IF(Kopā!F92=$R$3,Kopā!A92,"")</f>
        <v/>
      </c>
      <c r="AG92" s="26" t="str">
        <f>_xlfn.IFNA(VLOOKUP(AF92,Kopā!$A$4:$G$203,7,),"")</f>
        <v/>
      </c>
      <c r="AH92" s="26" t="str">
        <f t="shared" si="24"/>
        <v/>
      </c>
      <c r="AI92" s="26" t="e" cm="1">
        <f t="array" ref="AI92">IFERROR(SMALL(IF((COUNTIF($AI$3:AI91, $AH$4:$AH$203)=0)*ISNUMBER($AH$4:$AH$203), $AH$4:$AH$203, "A"), 1),INDEX($AH$4:$AH$203, MATCH(SMALL(IF(ISTEXT($AH$4:$AH$203)*(COUNTIF(AI$3:$AI91,$AH$4:$AH$203)=0), COUNTIF($AH$4:$AH$203, "&lt;"&amp;$AH$4:$AH$203), ""),1),IF(ISTEXT($AH$4:$AH$203), COUNTIF($AH$4:$AH$203, "&lt;"&amp;$AH$4:$AH$203), ""), 0)))</f>
        <v>#NUM!</v>
      </c>
      <c r="AJ92" s="26"/>
      <c r="AK92" s="26"/>
      <c r="AL92" s="26" t="str">
        <f t="shared" si="37"/>
        <v/>
      </c>
      <c r="AM92" s="26" t="str">
        <f t="shared" si="38"/>
        <v/>
      </c>
      <c r="AN92" s="26">
        <v>89</v>
      </c>
      <c r="AO92" s="67" t="str">
        <f t="shared" si="39"/>
        <v/>
      </c>
      <c r="AP92" s="26" t="str">
        <f>_xlfn.IFNA(VLOOKUP(AM92,Kopā!$A$4:$Q$203,2,),"")</f>
        <v/>
      </c>
      <c r="AQ92" s="68" t="str">
        <f>_xlfn.IFNA(VLOOKUP(AM92,Kopā!$A$4:$Q$203,3,),"")</f>
        <v/>
      </c>
      <c r="AR92" s="79" t="str">
        <f>_xlfn.IFNA(VLOOKUP(AM92,Kopā!$A$4:$Q$203,8,),"")</f>
        <v/>
      </c>
      <c r="AS92" s="80" t="str">
        <f>_xlfn.IFNA(VLOOKUP(AM92,Kopā!$A$4:$Q$203,9,),"")</f>
        <v/>
      </c>
      <c r="AT92" s="79" t="str">
        <f>_xlfn.IFNA(VLOOKUP(AM92,Kopā!$A$4:$Q$203,10,),"")</f>
        <v/>
      </c>
      <c r="AU92" s="80" t="str">
        <f>_xlfn.IFNA(VLOOKUP(AM92,Kopā!$A$4:$Q$203,11,),"")</f>
        <v/>
      </c>
      <c r="AV92" s="79" t="str">
        <f>_xlfn.IFNA(VLOOKUP(AM92,Kopā!$A$4:$Q$203,12,),"")</f>
        <v/>
      </c>
      <c r="AW92" s="80" t="str">
        <f>_xlfn.IFNA(VLOOKUP(AM92,Kopā!$A$4:$Q$203,13,),"")</f>
        <v/>
      </c>
      <c r="AX92" s="79" t="str">
        <f>_xlfn.IFNA(VLOOKUP(AM92,Kopā!$A$4:$Q$203,14,),"")</f>
        <v/>
      </c>
      <c r="AY92" s="80" t="str">
        <f>_xlfn.IFNA(VLOOKUP(AM92,Kopā!$A$4:$Q$203,15,),"")</f>
        <v/>
      </c>
      <c r="AZ92" s="81" t="str">
        <f>_xlfn.IFNA(VLOOKUP(AM92,Kopā!$A$4:$Q$203,16,),"")</f>
        <v/>
      </c>
      <c r="BA92" s="80" t="str">
        <f>_xlfn.IFNA(VLOOKUP(AM92,Kopā!$A$4:$Q$203,17,),"")</f>
        <v/>
      </c>
      <c r="BB92" s="26" t="str">
        <f t="shared" si="40"/>
        <v/>
      </c>
      <c r="BC92" s="26" t="str">
        <f t="shared" si="41"/>
        <v/>
      </c>
      <c r="BD92" s="69" t="str">
        <f t="shared" si="42"/>
        <v/>
      </c>
      <c r="BE92" s="26" t="e">
        <f>_xlfn.RANK.EQ(BB92,$BB$4:$BB$93,)+COUNTIF($BB$4:BB92,BB92)-1</f>
        <v>#VALUE!</v>
      </c>
    </row>
    <row r="93" spans="1:57" x14ac:dyDescent="0.25">
      <c r="A93" s="26">
        <v>90</v>
      </c>
      <c r="B93" s="37" t="str">
        <f t="shared" si="25"/>
        <v/>
      </c>
      <c r="C93" s="65" t="str">
        <f t="shared" si="23"/>
        <v/>
      </c>
      <c r="D93" s="65" t="str">
        <f t="shared" si="43"/>
        <v/>
      </c>
      <c r="E93" s="70" t="str">
        <f t="shared" si="26"/>
        <v/>
      </c>
      <c r="F93" s="71" t="str">
        <f t="shared" si="27"/>
        <v/>
      </c>
      <c r="G93" s="70" t="str">
        <f t="shared" si="28"/>
        <v/>
      </c>
      <c r="H93" s="71" t="str">
        <f t="shared" si="29"/>
        <v/>
      </c>
      <c r="I93" s="70" t="str">
        <f t="shared" si="30"/>
        <v/>
      </c>
      <c r="J93" s="71" t="str">
        <f t="shared" si="31"/>
        <v/>
      </c>
      <c r="K93" s="70" t="str">
        <f t="shared" si="32"/>
        <v/>
      </c>
      <c r="L93" s="71" t="str">
        <f t="shared" si="33"/>
        <v/>
      </c>
      <c r="M93" s="75" t="str">
        <f t="shared" si="34"/>
        <v/>
      </c>
      <c r="N93" s="71" t="str">
        <f t="shared" si="35"/>
        <v/>
      </c>
      <c r="O93" s="66" t="str">
        <f t="shared" si="36"/>
        <v/>
      </c>
      <c r="P93" s="4"/>
      <c r="Q93" s="74"/>
      <c r="AD93" s="26">
        <v>92</v>
      </c>
      <c r="AE93" s="26"/>
      <c r="AF93" s="26" t="str">
        <f>IF(Kopā!F93=$R$3,Kopā!A93,"")</f>
        <v/>
      </c>
      <c r="AG93" s="26" t="str">
        <f>_xlfn.IFNA(VLOOKUP(AF93,Kopā!$A$4:$G$203,7,),"")</f>
        <v/>
      </c>
      <c r="AH93" s="26" t="str">
        <f t="shared" si="24"/>
        <v/>
      </c>
      <c r="AI93" s="26" t="e" cm="1">
        <f t="array" ref="AI93">IFERROR(SMALL(IF((COUNTIF($AI$3:AI92, $AH$4:$AH$203)=0)*ISNUMBER($AH$4:$AH$203), $AH$4:$AH$203, "A"), 1),INDEX($AH$4:$AH$203, MATCH(SMALL(IF(ISTEXT($AH$4:$AH$203)*(COUNTIF(AI$3:$AI92,$AH$4:$AH$203)=0), COUNTIF($AH$4:$AH$203, "&lt;"&amp;$AH$4:$AH$203), ""),1),IF(ISTEXT($AH$4:$AH$203), COUNTIF($AH$4:$AH$203, "&lt;"&amp;$AH$4:$AH$203), ""), 0)))</f>
        <v>#NUM!</v>
      </c>
      <c r="AJ93" s="26"/>
      <c r="AK93" s="26"/>
      <c r="AL93" s="26" t="str">
        <f t="shared" si="37"/>
        <v/>
      </c>
      <c r="AM93" s="26" t="str">
        <f t="shared" si="38"/>
        <v/>
      </c>
      <c r="AN93" s="26">
        <v>90</v>
      </c>
      <c r="AO93" s="67" t="str">
        <f t="shared" si="39"/>
        <v/>
      </c>
      <c r="AP93" s="26" t="str">
        <f>_xlfn.IFNA(VLOOKUP(AM93,Kopā!$A$4:$Q$203,2,),"")</f>
        <v/>
      </c>
      <c r="AQ93" s="68" t="str">
        <f>_xlfn.IFNA(VLOOKUP(AM93,Kopā!$A$4:$Q$203,3,),"")</f>
        <v/>
      </c>
      <c r="AR93" s="79" t="str">
        <f>_xlfn.IFNA(VLOOKUP(AM93,Kopā!$A$4:$Q$203,8,),"")</f>
        <v/>
      </c>
      <c r="AS93" s="80" t="str">
        <f>_xlfn.IFNA(VLOOKUP(AM93,Kopā!$A$4:$Q$203,9,),"")</f>
        <v/>
      </c>
      <c r="AT93" s="79" t="str">
        <f>_xlfn.IFNA(VLOOKUP(AM93,Kopā!$A$4:$Q$203,10,),"")</f>
        <v/>
      </c>
      <c r="AU93" s="80" t="str">
        <f>_xlfn.IFNA(VLOOKUP(AM93,Kopā!$A$4:$Q$203,11,),"")</f>
        <v/>
      </c>
      <c r="AV93" s="79" t="str">
        <f>_xlfn.IFNA(VLOOKUP(AM93,Kopā!$A$4:$Q$203,12,),"")</f>
        <v/>
      </c>
      <c r="AW93" s="80" t="str">
        <f>_xlfn.IFNA(VLOOKUP(AM93,Kopā!$A$4:$Q$203,13,),"")</f>
        <v/>
      </c>
      <c r="AX93" s="79" t="str">
        <f>_xlfn.IFNA(VLOOKUP(AM93,Kopā!$A$4:$Q$203,14,),"")</f>
        <v/>
      </c>
      <c r="AY93" s="80" t="str">
        <f>_xlfn.IFNA(VLOOKUP(AM93,Kopā!$A$4:$Q$203,15,),"")</f>
        <v/>
      </c>
      <c r="AZ93" s="81" t="str">
        <f>_xlfn.IFNA(VLOOKUP(AM93,Kopā!$A$4:$Q$203,16,),"")</f>
        <v/>
      </c>
      <c r="BA93" s="80" t="str">
        <f>_xlfn.IFNA(VLOOKUP(AM93,Kopā!$A$4:$Q$203,17,),"")</f>
        <v/>
      </c>
      <c r="BB93" s="26" t="str">
        <f t="shared" si="40"/>
        <v/>
      </c>
      <c r="BC93" s="26" t="str">
        <f t="shared" si="41"/>
        <v/>
      </c>
      <c r="BD93" s="69" t="str">
        <f t="shared" si="42"/>
        <v/>
      </c>
      <c r="BE93" s="26" t="e">
        <f>_xlfn.RANK.EQ(BB93,$BB$4:$BB$93,)+COUNTIF($BB$4:BB93,BB93)-1</f>
        <v>#VALUE!</v>
      </c>
    </row>
    <row r="94" spans="1:57" x14ac:dyDescent="0.25">
      <c r="A94" s="4"/>
      <c r="B94" s="4"/>
      <c r="C94" s="4"/>
      <c r="D94" s="4"/>
      <c r="E94" s="37"/>
      <c r="F94" s="37"/>
      <c r="G94" s="37"/>
      <c r="H94" s="37"/>
      <c r="I94" s="37"/>
      <c r="J94" s="37"/>
      <c r="K94" s="37"/>
      <c r="L94" s="37"/>
      <c r="M94" s="4"/>
      <c r="N94" s="4"/>
      <c r="O94" s="36"/>
      <c r="P94" s="4"/>
      <c r="Q94" s="74"/>
      <c r="AD94" s="26">
        <v>93</v>
      </c>
      <c r="AE94" s="26"/>
      <c r="AF94" s="26" t="str">
        <f>IF(Kopā!F94=$R$3,Kopā!A94,"")</f>
        <v/>
      </c>
      <c r="AG94" s="26" t="str">
        <f>_xlfn.IFNA(VLOOKUP(AF94,Kopā!$A$4:$G$203,7,),"")</f>
        <v/>
      </c>
      <c r="AH94" s="26" t="str">
        <f t="shared" si="24"/>
        <v/>
      </c>
      <c r="AI94" s="26" t="e" cm="1">
        <f t="array" ref="AI94">IFERROR(SMALL(IF((COUNTIF($AI$3:AI93, $AH$4:$AH$203)=0)*ISNUMBER($AH$4:$AH$203), $AH$4:$AH$203, "A"), 1),INDEX($AH$4:$AH$203, MATCH(SMALL(IF(ISTEXT($AH$4:$AH$203)*(COUNTIF(AI$3:$AI93,$AH$4:$AH$203)=0), COUNTIF($AH$4:$AH$203, "&lt;"&amp;$AH$4:$AH$203), ""),1),IF(ISTEXT($AH$4:$AH$203), COUNTIF($AH$4:$AH$203, "&lt;"&amp;$AH$4:$AH$203), ""), 0)))</f>
        <v>#NUM!</v>
      </c>
      <c r="AJ94" s="26"/>
      <c r="AK94" s="26"/>
      <c r="AL94" s="26" t="e">
        <f>#REF!</f>
        <v>#REF!</v>
      </c>
      <c r="AM94" s="26"/>
      <c r="AN94" s="26"/>
      <c r="AO94" s="26"/>
      <c r="AP94" s="26"/>
      <c r="AQ94" s="26"/>
      <c r="AR94" s="79" t="str">
        <f>_xlfn.IFNA(VLOOKUP(AM94,Kopā!$A$4:$Q$203,8,),"")</f>
        <v/>
      </c>
      <c r="AS94" s="80" t="str">
        <f>_xlfn.IFNA(VLOOKUP(AM94,Kopā!$A$4:$Q$203,9,),"")</f>
        <v/>
      </c>
      <c r="AT94" s="79" t="str">
        <f>_xlfn.IFNA(VLOOKUP(AM94,Kopā!$A$4:$Q$203,10,),"")</f>
        <v/>
      </c>
      <c r="AU94" s="80" t="str">
        <f>_xlfn.IFNA(VLOOKUP(AM94,Kopā!$A$4:$Q$203,11,),"")</f>
        <v/>
      </c>
      <c r="AV94" s="79" t="str">
        <f>_xlfn.IFNA(VLOOKUP(AM94,Kopā!$A$4:$Q$203,12,),"")</f>
        <v/>
      </c>
      <c r="AW94" s="80" t="str">
        <f>_xlfn.IFNA(VLOOKUP(AM94,Kopā!$A$4:$Q$203,13,),"")</f>
        <v/>
      </c>
      <c r="AX94" s="79" t="str">
        <f>_xlfn.IFNA(VLOOKUP(AM94,Kopā!$A$4:$Q$203,14,),"")</f>
        <v/>
      </c>
      <c r="AY94" s="80" t="str">
        <f>_xlfn.IFNA(VLOOKUP(AM94,Kopā!$A$4:$Q$203,15,),"")</f>
        <v/>
      </c>
      <c r="AZ94" s="26"/>
      <c r="BA94" s="26"/>
      <c r="BB94" s="26"/>
      <c r="BC94" s="26"/>
      <c r="BD94" s="26"/>
      <c r="BE94" s="26" t="e">
        <f>_xlfn.RANK.EQ(BB94,$BB$4:$BB$93,)+COUNTIF($BB$4:BB94,BB94)-1</f>
        <v>#N/A</v>
      </c>
    </row>
    <row r="95" spans="1:57" x14ac:dyDescent="0.25">
      <c r="A95" s="4"/>
      <c r="B95" s="4"/>
      <c r="C95" s="4"/>
      <c r="D95" s="4"/>
      <c r="E95" s="37"/>
      <c r="F95" s="37"/>
      <c r="G95" s="37"/>
      <c r="H95" s="37"/>
      <c r="I95" s="37"/>
      <c r="J95" s="37"/>
      <c r="K95" s="37"/>
      <c r="L95" s="37"/>
      <c r="M95" s="4"/>
      <c r="N95" s="4"/>
      <c r="O95" s="36"/>
      <c r="P95" s="4"/>
      <c r="Q95" s="4"/>
      <c r="AD95" s="26">
        <v>94</v>
      </c>
      <c r="AE95" s="26"/>
      <c r="AF95" s="26" t="str">
        <f>IF(Kopā!F95=$R$3,Kopā!A95,"")</f>
        <v/>
      </c>
      <c r="AG95" s="26" t="str">
        <f>_xlfn.IFNA(VLOOKUP(AF95,Kopā!$A$4:$G$203,7,),"")</f>
        <v/>
      </c>
      <c r="AH95" s="26" t="str">
        <f t="shared" si="24"/>
        <v/>
      </c>
      <c r="AI95" s="26" t="e" cm="1">
        <f t="array" ref="AI95">IFERROR(SMALL(IF((COUNTIF($AI$3:AI94, $AH$4:$AH$203)=0)*ISNUMBER($AH$4:$AH$203), $AH$4:$AH$203, "A"), 1),INDEX($AH$4:$AH$203, MATCH(SMALL(IF(ISTEXT($AH$4:$AH$203)*(COUNTIF(AI$3:$AI94,$AH$4:$AH$203)=0), COUNTIF($AH$4:$AH$203, "&lt;"&amp;$AH$4:$AH$203), ""),1),IF(ISTEXT($AH$4:$AH$203), COUNTIF($AH$4:$AH$203, "&lt;"&amp;$AH$4:$AH$203), ""), 0)))</f>
        <v>#NUM!</v>
      </c>
      <c r="AJ95" s="26"/>
      <c r="AK95" s="26"/>
      <c r="AL95" s="26" t="e">
        <f>#REF!</f>
        <v>#REF!</v>
      </c>
      <c r="AM95" s="26"/>
      <c r="AN95" s="26"/>
      <c r="AO95" s="26"/>
      <c r="AP95" s="26"/>
      <c r="AQ95" s="26"/>
      <c r="AR95" s="79" t="str">
        <f>_xlfn.IFNA(VLOOKUP(AM95,Kopā!$A$4:$Q$203,8,),"")</f>
        <v/>
      </c>
      <c r="AS95" s="80" t="str">
        <f>_xlfn.IFNA(VLOOKUP(AM95,Kopā!$A$4:$Q$203,9,),"")</f>
        <v/>
      </c>
      <c r="AT95" s="79" t="str">
        <f>_xlfn.IFNA(VLOOKUP(AM95,Kopā!$A$4:$Q$203,10,),"")</f>
        <v/>
      </c>
      <c r="AU95" s="80" t="str">
        <f>_xlfn.IFNA(VLOOKUP(AM95,Kopā!$A$4:$Q$203,11,),"")</f>
        <v/>
      </c>
      <c r="AV95" s="79" t="str">
        <f>_xlfn.IFNA(VLOOKUP(AM95,Kopā!$A$4:$Q$203,12,),"")</f>
        <v/>
      </c>
      <c r="AW95" s="80" t="str">
        <f>_xlfn.IFNA(VLOOKUP(AM95,Kopā!$A$4:$Q$203,13,),"")</f>
        <v/>
      </c>
      <c r="AX95" s="79" t="str">
        <f>_xlfn.IFNA(VLOOKUP(AM95,Kopā!$A$4:$Q$203,14,),"")</f>
        <v/>
      </c>
      <c r="AY95" s="80" t="str">
        <f>_xlfn.IFNA(VLOOKUP(AM95,Kopā!$A$4:$Q$203,15,),"")</f>
        <v/>
      </c>
      <c r="AZ95" s="26"/>
      <c r="BA95" s="26"/>
      <c r="BB95" s="26"/>
      <c r="BC95" s="26"/>
      <c r="BD95" s="26"/>
      <c r="BE95" s="26" t="e">
        <f>_xlfn.RANK.EQ(BB95,$BB$4:$BB$93,)+COUNTIF($BB$4:BB95,BB95)-1</f>
        <v>#N/A</v>
      </c>
    </row>
    <row r="96" spans="1:57" x14ac:dyDescent="0.25">
      <c r="A96" s="4"/>
      <c r="B96" s="4"/>
      <c r="C96" s="4"/>
      <c r="D96" s="4"/>
      <c r="E96" s="37"/>
      <c r="F96" s="37"/>
      <c r="G96" s="37"/>
      <c r="H96" s="37"/>
      <c r="I96" s="37"/>
      <c r="J96" s="37"/>
      <c r="K96" s="37"/>
      <c r="L96" s="37"/>
      <c r="M96" s="4"/>
      <c r="N96" s="4"/>
      <c r="O96" s="36"/>
      <c r="P96" s="4"/>
      <c r="Q96" s="4"/>
      <c r="AD96" s="26">
        <v>95</v>
      </c>
      <c r="AE96" s="26"/>
      <c r="AF96" s="26" t="str">
        <f>IF(Kopā!F96=$R$3,Kopā!A96,"")</f>
        <v/>
      </c>
      <c r="AG96" s="26" t="str">
        <f>_xlfn.IFNA(VLOOKUP(AF96,Kopā!$A$4:$G$203,7,),"")</f>
        <v/>
      </c>
      <c r="AH96" s="26" t="str">
        <f t="shared" si="24"/>
        <v/>
      </c>
      <c r="AI96" s="26" t="e" cm="1">
        <f t="array" ref="AI96">IFERROR(SMALL(IF((COUNTIF($AI$3:AI95, $AH$4:$AH$203)=0)*ISNUMBER($AH$4:$AH$203), $AH$4:$AH$203, "A"), 1),INDEX($AH$4:$AH$203, MATCH(SMALL(IF(ISTEXT($AH$4:$AH$203)*(COUNTIF(AI$3:$AI95,$AH$4:$AH$203)=0), COUNTIF($AH$4:$AH$203, "&lt;"&amp;$AH$4:$AH$203), ""),1),IF(ISTEXT($AH$4:$AH$203), COUNTIF($AH$4:$AH$203, "&lt;"&amp;$AH$4:$AH$203), ""), 0)))</f>
        <v>#NUM!</v>
      </c>
      <c r="AJ96" s="26"/>
      <c r="AK96" s="26"/>
      <c r="AL96" s="26" t="e">
        <f>#REF!</f>
        <v>#REF!</v>
      </c>
      <c r="AM96" s="26"/>
      <c r="AN96" s="26"/>
      <c r="AO96" s="26"/>
      <c r="AP96" s="26"/>
      <c r="AQ96" s="26"/>
      <c r="AR96" s="79" t="str">
        <f>_xlfn.IFNA(VLOOKUP(AM96,Kopā!$A$4:$Q$203,8,),"")</f>
        <v/>
      </c>
      <c r="AS96" s="80" t="str">
        <f>_xlfn.IFNA(VLOOKUP(AM96,Kopā!$A$4:$Q$203,9,),"")</f>
        <v/>
      </c>
      <c r="AT96" s="79" t="str">
        <f>_xlfn.IFNA(VLOOKUP(AM96,Kopā!$A$4:$Q$203,10,),"")</f>
        <v/>
      </c>
      <c r="AU96" s="80" t="str">
        <f>_xlfn.IFNA(VLOOKUP(AM96,Kopā!$A$4:$Q$203,11,),"")</f>
        <v/>
      </c>
      <c r="AV96" s="79" t="str">
        <f>_xlfn.IFNA(VLOOKUP(AM96,Kopā!$A$4:$Q$203,12,),"")</f>
        <v/>
      </c>
      <c r="AW96" s="80" t="str">
        <f>_xlfn.IFNA(VLOOKUP(AM96,Kopā!$A$4:$Q$203,13,),"")</f>
        <v/>
      </c>
      <c r="AX96" s="79" t="str">
        <f>_xlfn.IFNA(VLOOKUP(AM96,Kopā!$A$4:$Q$203,14,),"")</f>
        <v/>
      </c>
      <c r="AY96" s="80" t="str">
        <f>_xlfn.IFNA(VLOOKUP(AM96,Kopā!$A$4:$Q$203,15,),"")</f>
        <v/>
      </c>
      <c r="AZ96" s="26"/>
      <c r="BA96" s="26"/>
      <c r="BB96" s="26"/>
      <c r="BC96" s="26"/>
      <c r="BD96" s="26"/>
      <c r="BE96" s="26" t="e">
        <f>_xlfn.RANK.EQ(BB96,$BB$4:$BB$93,)+COUNTIF($BB$4:BB96,BB96)-1</f>
        <v>#N/A</v>
      </c>
    </row>
    <row r="97" spans="1:57" x14ac:dyDescent="0.25">
      <c r="A97" s="4"/>
      <c r="B97" s="4"/>
      <c r="C97" s="4"/>
      <c r="D97" s="4"/>
      <c r="E97" s="37"/>
      <c r="F97" s="37"/>
      <c r="G97" s="37"/>
      <c r="H97" s="37"/>
      <c r="I97" s="37"/>
      <c r="J97" s="37"/>
      <c r="K97" s="37"/>
      <c r="L97" s="37"/>
      <c r="M97" s="4"/>
      <c r="N97" s="4"/>
      <c r="O97" s="36"/>
      <c r="P97" s="4"/>
      <c r="Q97" s="4"/>
      <c r="AD97" s="26">
        <v>96</v>
      </c>
      <c r="AE97" s="26"/>
      <c r="AF97" s="26" t="str">
        <f>IF(Kopā!F97=$R$3,Kopā!A97,"")</f>
        <v/>
      </c>
      <c r="AG97" s="26" t="str">
        <f>_xlfn.IFNA(VLOOKUP(AF97,Kopā!$A$4:$G$203,7,),"")</f>
        <v/>
      </c>
      <c r="AH97" s="26" t="str">
        <f t="shared" si="24"/>
        <v/>
      </c>
      <c r="AI97" s="26" t="e" cm="1">
        <f t="array" ref="AI97">IFERROR(SMALL(IF((COUNTIF($AI$3:AI96, $AH$4:$AH$203)=0)*ISNUMBER($AH$4:$AH$203), $AH$4:$AH$203, "A"), 1),INDEX($AH$4:$AH$203, MATCH(SMALL(IF(ISTEXT($AH$4:$AH$203)*(COUNTIF(AI$3:$AI96,$AH$4:$AH$203)=0), COUNTIF($AH$4:$AH$203, "&lt;"&amp;$AH$4:$AH$203), ""),1),IF(ISTEXT($AH$4:$AH$203), COUNTIF($AH$4:$AH$203, "&lt;"&amp;$AH$4:$AH$203), ""), 0)))</f>
        <v>#NUM!</v>
      </c>
      <c r="AJ97" s="26"/>
      <c r="AK97" s="26"/>
      <c r="AL97" s="26" t="e">
        <f>#REF!</f>
        <v>#REF!</v>
      </c>
      <c r="AM97" s="26"/>
      <c r="AN97" s="26"/>
      <c r="AO97" s="26"/>
      <c r="AP97" s="26"/>
      <c r="AQ97" s="26"/>
      <c r="AR97" s="79" t="str">
        <f>_xlfn.IFNA(VLOOKUP(AM97,Kopā!$A$4:$Q$203,8,),"")</f>
        <v/>
      </c>
      <c r="AS97" s="80" t="str">
        <f>_xlfn.IFNA(VLOOKUP(AM97,Kopā!$A$4:$Q$203,9,),"")</f>
        <v/>
      </c>
      <c r="AT97" s="79" t="str">
        <f>_xlfn.IFNA(VLOOKUP(AM97,Kopā!$A$4:$Q$203,10,),"")</f>
        <v/>
      </c>
      <c r="AU97" s="80" t="str">
        <f>_xlfn.IFNA(VLOOKUP(AM97,Kopā!$A$4:$Q$203,11,),"")</f>
        <v/>
      </c>
      <c r="AV97" s="79" t="str">
        <f>_xlfn.IFNA(VLOOKUP(AM97,Kopā!$A$4:$Q$203,12,),"")</f>
        <v/>
      </c>
      <c r="AW97" s="80" t="str">
        <f>_xlfn.IFNA(VLOOKUP(AM97,Kopā!$A$4:$Q$203,13,),"")</f>
        <v/>
      </c>
      <c r="AX97" s="79" t="str">
        <f>_xlfn.IFNA(VLOOKUP(AM97,Kopā!$A$4:$Q$203,14,),"")</f>
        <v/>
      </c>
      <c r="AY97" s="80" t="str">
        <f>_xlfn.IFNA(VLOOKUP(AM97,Kopā!$A$4:$Q$203,15,),"")</f>
        <v/>
      </c>
      <c r="AZ97" s="26"/>
      <c r="BA97" s="26"/>
      <c r="BB97" s="26"/>
      <c r="BC97" s="26"/>
      <c r="BD97" s="26"/>
      <c r="BE97" s="26" t="e">
        <f>_xlfn.RANK.EQ(BB97,$BB$4:$BB$93,)+COUNTIF($BB$4:BB97,BB97)-1</f>
        <v>#N/A</v>
      </c>
    </row>
    <row r="98" spans="1:57" x14ac:dyDescent="0.25">
      <c r="A98" s="4"/>
      <c r="B98" s="4"/>
      <c r="C98" s="4"/>
      <c r="D98" s="4"/>
      <c r="E98" s="37"/>
      <c r="F98" s="37"/>
      <c r="G98" s="37"/>
      <c r="H98" s="37"/>
      <c r="I98" s="37"/>
      <c r="J98" s="37"/>
      <c r="K98" s="37"/>
      <c r="L98" s="37"/>
      <c r="M98" s="4"/>
      <c r="N98" s="4"/>
      <c r="O98" s="36"/>
      <c r="P98" s="4"/>
      <c r="Q98" s="4"/>
      <c r="AD98" s="26">
        <v>97</v>
      </c>
      <c r="AE98" s="26"/>
      <c r="AF98" s="26">
        <f>IF(Kopā!F98=$R$3,Kopā!A98,"")</f>
        <v>95</v>
      </c>
      <c r="AG98" s="26" t="str">
        <f>_xlfn.IFNA(VLOOKUP(AF98,Kopā!$A$4:$G$203,7,),"")</f>
        <v>Hm</v>
      </c>
      <c r="AH98" s="26" t="str">
        <f t="shared" si="24"/>
        <v/>
      </c>
      <c r="AI98" s="26" t="e" cm="1">
        <f t="array" ref="AI98">IFERROR(SMALL(IF((COUNTIF($AI$3:AI97, $AH$4:$AH$203)=0)*ISNUMBER($AH$4:$AH$203), $AH$4:$AH$203, "A"), 1),INDEX($AH$4:$AH$203, MATCH(SMALL(IF(ISTEXT($AH$4:$AH$203)*(COUNTIF(AI$3:$AI97,$AH$4:$AH$203)=0), COUNTIF($AH$4:$AH$203, "&lt;"&amp;$AH$4:$AH$203), ""),1),IF(ISTEXT($AH$4:$AH$203), COUNTIF($AH$4:$AH$203, "&lt;"&amp;$AH$4:$AH$203), ""), 0)))</f>
        <v>#NUM!</v>
      </c>
      <c r="AJ98" s="26"/>
      <c r="AK98" s="26"/>
      <c r="AL98" s="26" t="e">
        <f>#REF!</f>
        <v>#REF!</v>
      </c>
      <c r="AM98" s="26"/>
      <c r="AN98" s="26"/>
      <c r="AO98" s="26"/>
      <c r="AP98" s="26"/>
      <c r="AQ98" s="26"/>
      <c r="AR98" s="79" t="str">
        <f>_xlfn.IFNA(VLOOKUP(AM98,Kopā!$A$4:$Q$203,8,),"")</f>
        <v/>
      </c>
      <c r="AS98" s="80" t="str">
        <f>_xlfn.IFNA(VLOOKUP(AM98,Kopā!$A$4:$Q$203,9,),"")</f>
        <v/>
      </c>
      <c r="AT98" s="79" t="str">
        <f>_xlfn.IFNA(VLOOKUP(AM98,Kopā!$A$4:$Q$203,10,),"")</f>
        <v/>
      </c>
      <c r="AU98" s="80" t="str">
        <f>_xlfn.IFNA(VLOOKUP(AM98,Kopā!$A$4:$Q$203,11,),"")</f>
        <v/>
      </c>
      <c r="AV98" s="79" t="str">
        <f>_xlfn.IFNA(VLOOKUP(AM98,Kopā!$A$4:$Q$203,12,),"")</f>
        <v/>
      </c>
      <c r="AW98" s="80" t="str">
        <f>_xlfn.IFNA(VLOOKUP(AM98,Kopā!$A$4:$Q$203,13,),"")</f>
        <v/>
      </c>
      <c r="AX98" s="79" t="str">
        <f>_xlfn.IFNA(VLOOKUP(AM98,Kopā!$A$4:$Q$203,14,),"")</f>
        <v/>
      </c>
      <c r="AY98" s="80" t="str">
        <f>_xlfn.IFNA(VLOOKUP(AM98,Kopā!$A$4:$Q$203,15,),"")</f>
        <v/>
      </c>
      <c r="AZ98" s="26"/>
      <c r="BA98" s="26"/>
      <c r="BB98" s="26"/>
      <c r="BC98" s="26"/>
      <c r="BD98" s="26"/>
      <c r="BE98" s="26" t="e">
        <f>_xlfn.RANK.EQ(BB98,$BB$4:$BB$93,)+COUNTIF($BB$4:BB98,BB98)-1</f>
        <v>#N/A</v>
      </c>
    </row>
    <row r="99" spans="1:57" x14ac:dyDescent="0.25">
      <c r="A99" s="4"/>
      <c r="B99" s="4"/>
      <c r="C99" s="4"/>
      <c r="D99" s="4"/>
      <c r="E99" s="37"/>
      <c r="F99" s="37"/>
      <c r="G99" s="37"/>
      <c r="H99" s="37"/>
      <c r="I99" s="37"/>
      <c r="J99" s="37"/>
      <c r="K99" s="37"/>
      <c r="L99" s="37"/>
      <c r="M99" s="4"/>
      <c r="N99" s="4"/>
      <c r="O99" s="36"/>
      <c r="P99" s="4"/>
      <c r="Q99" s="4"/>
      <c r="AD99" s="26">
        <v>98</v>
      </c>
      <c r="AE99" s="26"/>
      <c r="AF99" s="26" t="str">
        <f>IF(Kopā!F99=$R$3,Kopā!A99,"")</f>
        <v/>
      </c>
      <c r="AG99" s="26" t="str">
        <f>_xlfn.IFNA(VLOOKUP(AF99,Kopā!$A$4:$G$203,7,),"")</f>
        <v/>
      </c>
      <c r="AH99" s="26" t="str">
        <f t="shared" si="24"/>
        <v/>
      </c>
      <c r="AI99" s="26" t="e" cm="1">
        <f t="array" ref="AI99">IFERROR(SMALL(IF((COUNTIF($AI$3:AI98, $AH$4:$AH$203)=0)*ISNUMBER($AH$4:$AH$203), $AH$4:$AH$203, "A"), 1),INDEX($AH$4:$AH$203, MATCH(SMALL(IF(ISTEXT($AH$4:$AH$203)*(COUNTIF(AI$3:$AI98,$AH$4:$AH$203)=0), COUNTIF($AH$4:$AH$203, "&lt;"&amp;$AH$4:$AH$203), ""),1),IF(ISTEXT($AH$4:$AH$203), COUNTIF($AH$4:$AH$203, "&lt;"&amp;$AH$4:$AH$203), ""), 0)))</f>
        <v>#NUM!</v>
      </c>
      <c r="AJ99" s="26"/>
      <c r="AK99" s="26"/>
      <c r="AL99" s="26" t="e">
        <f>#REF!</f>
        <v>#REF!</v>
      </c>
      <c r="AM99" s="26"/>
      <c r="AN99" s="26"/>
      <c r="AO99" s="26"/>
      <c r="AP99" s="26"/>
      <c r="AQ99" s="26"/>
      <c r="AR99" s="79" t="str">
        <f>_xlfn.IFNA(VLOOKUP(AM99,Kopā!$A$4:$Q$203,8,),"")</f>
        <v/>
      </c>
      <c r="AS99" s="80" t="str">
        <f>_xlfn.IFNA(VLOOKUP(AM99,Kopā!$A$4:$Q$203,9,),"")</f>
        <v/>
      </c>
      <c r="AT99" s="79" t="str">
        <f>_xlfn.IFNA(VLOOKUP(AM99,Kopā!$A$4:$Q$203,10,),"")</f>
        <v/>
      </c>
      <c r="AU99" s="80" t="str">
        <f>_xlfn.IFNA(VLOOKUP(AM99,Kopā!$A$4:$Q$203,11,),"")</f>
        <v/>
      </c>
      <c r="AV99" s="79" t="str">
        <f>_xlfn.IFNA(VLOOKUP(AM99,Kopā!$A$4:$Q$203,12,),"")</f>
        <v/>
      </c>
      <c r="AW99" s="80" t="str">
        <f>_xlfn.IFNA(VLOOKUP(AM99,Kopā!$A$4:$Q$203,13,),"")</f>
        <v/>
      </c>
      <c r="AX99" s="79" t="str">
        <f>_xlfn.IFNA(VLOOKUP(AM99,Kopā!$A$4:$Q$203,14,),"")</f>
        <v/>
      </c>
      <c r="AY99" s="80" t="str">
        <f>_xlfn.IFNA(VLOOKUP(AM99,Kopā!$A$4:$Q$203,15,),"")</f>
        <v/>
      </c>
      <c r="AZ99" s="26"/>
      <c r="BA99" s="26"/>
      <c r="BB99" s="26"/>
      <c r="BC99" s="26"/>
      <c r="BD99" s="26"/>
      <c r="BE99" s="26" t="e">
        <f>_xlfn.RANK.EQ(BB99,$BB$4:$BB$93,)+COUNTIF($BB$4:BB99,BB99)-1</f>
        <v>#N/A</v>
      </c>
    </row>
    <row r="100" spans="1:57" x14ac:dyDescent="0.25">
      <c r="A100" s="4"/>
      <c r="B100" s="4"/>
      <c r="C100" s="4"/>
      <c r="D100" s="4"/>
      <c r="E100" s="37"/>
      <c r="F100" s="37"/>
      <c r="G100" s="37"/>
      <c r="H100" s="37"/>
      <c r="I100" s="37"/>
      <c r="J100" s="37"/>
      <c r="K100" s="37"/>
      <c r="L100" s="37"/>
      <c r="M100" s="4"/>
      <c r="N100" s="4"/>
      <c r="O100" s="36"/>
      <c r="P100" s="4"/>
      <c r="Q100" s="4"/>
      <c r="AD100" s="26">
        <v>99</v>
      </c>
      <c r="AE100" s="26"/>
      <c r="AF100" s="26" t="str">
        <f>IF(Kopā!F100=$R$3,Kopā!A100,"")</f>
        <v/>
      </c>
      <c r="AG100" s="26" t="str">
        <f>_xlfn.IFNA(VLOOKUP(AF100,Kopā!$A$4:$G$203,7,),"")</f>
        <v/>
      </c>
      <c r="AH100" s="26" t="str">
        <f t="shared" ref="AH100:AH131" si="44">IF(AG100=$S$3,AF100,"")</f>
        <v/>
      </c>
      <c r="AI100" s="26" t="e" cm="1">
        <f t="array" ref="AI100">IFERROR(SMALL(IF((COUNTIF($AI$3:AI99, $AH$4:$AH$203)=0)*ISNUMBER($AH$4:$AH$203), $AH$4:$AH$203, "A"), 1),INDEX($AH$4:$AH$203, MATCH(SMALL(IF(ISTEXT($AH$4:$AH$203)*(COUNTIF(AI$3:$AI99,$AH$4:$AH$203)=0), COUNTIF($AH$4:$AH$203, "&lt;"&amp;$AH$4:$AH$203), ""),1),IF(ISTEXT($AH$4:$AH$203), COUNTIF($AH$4:$AH$203, "&lt;"&amp;$AH$4:$AH$203), ""), 0)))</f>
        <v>#NUM!</v>
      </c>
      <c r="AJ100" s="26"/>
      <c r="AK100" s="26"/>
      <c r="AL100" s="26" t="e">
        <f>#REF!</f>
        <v>#REF!</v>
      </c>
      <c r="AM100" s="26"/>
      <c r="AN100" s="26"/>
      <c r="AO100" s="26"/>
      <c r="AP100" s="26"/>
      <c r="AQ100" s="26"/>
      <c r="AR100" s="79" t="str">
        <f>_xlfn.IFNA(VLOOKUP(AM100,Kopā!$A$4:$Q$203,8,),"")</f>
        <v/>
      </c>
      <c r="AS100" s="80" t="str">
        <f>_xlfn.IFNA(VLOOKUP(AM100,Kopā!$A$4:$Q$203,9,),"")</f>
        <v/>
      </c>
      <c r="AT100" s="79" t="str">
        <f>_xlfn.IFNA(VLOOKUP(AM100,Kopā!$A$4:$Q$203,10,),"")</f>
        <v/>
      </c>
      <c r="AU100" s="80" t="str">
        <f>_xlfn.IFNA(VLOOKUP(AM100,Kopā!$A$4:$Q$203,11,),"")</f>
        <v/>
      </c>
      <c r="AV100" s="79" t="str">
        <f>_xlfn.IFNA(VLOOKUP(AM100,Kopā!$A$4:$Q$203,12,),"")</f>
        <v/>
      </c>
      <c r="AW100" s="80" t="str">
        <f>_xlfn.IFNA(VLOOKUP(AM100,Kopā!$A$4:$Q$203,13,),"")</f>
        <v/>
      </c>
      <c r="AX100" s="79" t="str">
        <f>_xlfn.IFNA(VLOOKUP(AM100,Kopā!$A$4:$Q$203,14,),"")</f>
        <v/>
      </c>
      <c r="AY100" s="80" t="str">
        <f>_xlfn.IFNA(VLOOKUP(AM100,Kopā!$A$4:$Q$203,15,),"")</f>
        <v/>
      </c>
      <c r="AZ100" s="26"/>
      <c r="BA100" s="26"/>
      <c r="BB100" s="26"/>
      <c r="BC100" s="26"/>
      <c r="BD100" s="26"/>
      <c r="BE100" s="26" t="e">
        <f>_xlfn.RANK.EQ(BB100,$BB$4:$BB$93,)+COUNTIF($BB$4:BB100,BB100)-1</f>
        <v>#N/A</v>
      </c>
    </row>
    <row r="101" spans="1:57" x14ac:dyDescent="0.25">
      <c r="A101" s="4"/>
      <c r="B101" s="4"/>
      <c r="C101" s="4"/>
      <c r="D101" s="4"/>
      <c r="E101" s="37"/>
      <c r="F101" s="37"/>
      <c r="G101" s="37"/>
      <c r="H101" s="37"/>
      <c r="I101" s="37"/>
      <c r="J101" s="37"/>
      <c r="K101" s="37"/>
      <c r="L101" s="37"/>
      <c r="M101" s="4"/>
      <c r="N101" s="4"/>
      <c r="O101" s="36"/>
      <c r="P101" s="4"/>
      <c r="Q101" s="4"/>
      <c r="AD101" s="26">
        <v>100</v>
      </c>
      <c r="AE101" s="26"/>
      <c r="AF101" s="26" t="str">
        <f>IF(Kopā!F101=$R$3,Kopā!A101,"")</f>
        <v/>
      </c>
      <c r="AG101" s="26" t="str">
        <f>_xlfn.IFNA(VLOOKUP(AF101,Kopā!$A$4:$G$203,7,),"")</f>
        <v/>
      </c>
      <c r="AH101" s="26" t="str">
        <f t="shared" si="44"/>
        <v/>
      </c>
      <c r="AI101" s="26" t="e" cm="1">
        <f t="array" ref="AI101">IFERROR(SMALL(IF((COUNTIF($AI$3:AI100, $AH$4:$AH$203)=0)*ISNUMBER($AH$4:$AH$203), $AH$4:$AH$203, "A"), 1),INDEX($AH$4:$AH$203, MATCH(SMALL(IF(ISTEXT($AH$4:$AH$203)*(COUNTIF(AI$3:$AI100,$AH$4:$AH$203)=0), COUNTIF($AH$4:$AH$203, "&lt;"&amp;$AH$4:$AH$203), ""),1),IF(ISTEXT($AH$4:$AH$203), COUNTIF($AH$4:$AH$203, "&lt;"&amp;$AH$4:$AH$203), ""), 0)))</f>
        <v>#NUM!</v>
      </c>
      <c r="AJ101" s="26"/>
      <c r="AK101" s="26"/>
      <c r="AL101" s="26" t="e">
        <f>#REF!</f>
        <v>#REF!</v>
      </c>
      <c r="AM101" s="26"/>
      <c r="AN101" s="26"/>
      <c r="AO101" s="26"/>
      <c r="AP101" s="26"/>
      <c r="AQ101" s="26"/>
      <c r="AR101" s="79" t="str">
        <f>_xlfn.IFNA(VLOOKUP(AM101,Kopā!$A$4:$Q$203,8,),"")</f>
        <v/>
      </c>
      <c r="AS101" s="80" t="str">
        <f>_xlfn.IFNA(VLOOKUP(AM101,Kopā!$A$4:$Q$203,9,),"")</f>
        <v/>
      </c>
      <c r="AT101" s="79" t="str">
        <f>_xlfn.IFNA(VLOOKUP(AM101,Kopā!$A$4:$Q$203,10,),"")</f>
        <v/>
      </c>
      <c r="AU101" s="80" t="str">
        <f>_xlfn.IFNA(VLOOKUP(AM101,Kopā!$A$4:$Q$203,11,),"")</f>
        <v/>
      </c>
      <c r="AV101" s="79" t="str">
        <f>_xlfn.IFNA(VLOOKUP(AM101,Kopā!$A$4:$Q$203,12,),"")</f>
        <v/>
      </c>
      <c r="AW101" s="80" t="str">
        <f>_xlfn.IFNA(VLOOKUP(AM101,Kopā!$A$4:$Q$203,13,),"")</f>
        <v/>
      </c>
      <c r="AX101" s="79" t="str">
        <f>_xlfn.IFNA(VLOOKUP(AM101,Kopā!$A$4:$Q$203,14,),"")</f>
        <v/>
      </c>
      <c r="AY101" s="80" t="str">
        <f>_xlfn.IFNA(VLOOKUP(AM101,Kopā!$A$4:$Q$203,15,),"")</f>
        <v/>
      </c>
      <c r="AZ101" s="26"/>
      <c r="BA101" s="26"/>
      <c r="BB101" s="26"/>
      <c r="BC101" s="26"/>
      <c r="BD101" s="26"/>
      <c r="BE101" s="26" t="e">
        <f>_xlfn.RANK.EQ(BB101,$BB$4:$BB$93,)+COUNTIF($BB$4:BB101,BB101)-1</f>
        <v>#N/A</v>
      </c>
    </row>
    <row r="102" spans="1:57" x14ac:dyDescent="0.25">
      <c r="A102" s="4"/>
      <c r="B102" s="4"/>
      <c r="C102" s="4"/>
      <c r="D102" s="4"/>
      <c r="E102" s="37"/>
      <c r="F102" s="37"/>
      <c r="G102" s="37"/>
      <c r="H102" s="37"/>
      <c r="I102" s="37"/>
      <c r="J102" s="37"/>
      <c r="K102" s="37"/>
      <c r="L102" s="37"/>
      <c r="M102" s="4"/>
      <c r="N102" s="4"/>
      <c r="O102" s="36"/>
      <c r="P102" s="4"/>
      <c r="Q102" s="4"/>
      <c r="AD102" s="26">
        <v>101</v>
      </c>
      <c r="AE102" s="26"/>
      <c r="AF102" s="26" t="str">
        <f>IF(Kopā!F102=$R$3,Kopā!A102,"")</f>
        <v/>
      </c>
      <c r="AG102" s="26" t="str">
        <f>_xlfn.IFNA(VLOOKUP(AF102,Kopā!$A$4:$G$203,7,),"")</f>
        <v/>
      </c>
      <c r="AH102" s="26" t="str">
        <f t="shared" si="44"/>
        <v/>
      </c>
      <c r="AI102" s="26" t="e" cm="1">
        <f t="array" ref="AI102">IFERROR(SMALL(IF((COUNTIF($AI$3:AI101, $AH$4:$AH$203)=0)*ISNUMBER($AH$4:$AH$203), $AH$4:$AH$203, "A"), 1),INDEX($AH$4:$AH$203, MATCH(SMALL(IF(ISTEXT($AH$4:$AH$203)*(COUNTIF(AI$3:$AI101,$AH$4:$AH$203)=0), COUNTIF($AH$4:$AH$203, "&lt;"&amp;$AH$4:$AH$203), ""),1),IF(ISTEXT($AH$4:$AH$203), COUNTIF($AH$4:$AH$203, "&lt;"&amp;$AH$4:$AH$203), ""), 0)))</f>
        <v>#NUM!</v>
      </c>
      <c r="AJ102" s="26"/>
      <c r="AK102" s="26"/>
      <c r="AL102" s="26" t="e">
        <f>#REF!</f>
        <v>#REF!</v>
      </c>
      <c r="AM102" s="26"/>
      <c r="AN102" s="26"/>
      <c r="AO102" s="26"/>
      <c r="AP102" s="26"/>
      <c r="AQ102" s="26"/>
      <c r="AR102" s="79" t="str">
        <f>_xlfn.IFNA(VLOOKUP(AM102,Kopā!$A$4:$Q$203,8,),"")</f>
        <v/>
      </c>
      <c r="AS102" s="80" t="str">
        <f>_xlfn.IFNA(VLOOKUP(AM102,Kopā!$A$4:$Q$203,9,),"")</f>
        <v/>
      </c>
      <c r="AT102" s="79" t="str">
        <f>_xlfn.IFNA(VLOOKUP(AM102,Kopā!$A$4:$Q$203,10,),"")</f>
        <v/>
      </c>
      <c r="AU102" s="80" t="str">
        <f>_xlfn.IFNA(VLOOKUP(AM102,Kopā!$A$4:$Q$203,11,),"")</f>
        <v/>
      </c>
      <c r="AV102" s="79" t="str">
        <f>_xlfn.IFNA(VLOOKUP(AM102,Kopā!$A$4:$Q$203,12,),"")</f>
        <v/>
      </c>
      <c r="AW102" s="80" t="str">
        <f>_xlfn.IFNA(VLOOKUP(AM102,Kopā!$A$4:$Q$203,13,),"")</f>
        <v/>
      </c>
      <c r="AX102" s="79" t="str">
        <f>_xlfn.IFNA(VLOOKUP(AM102,Kopā!$A$4:$Q$203,14,),"")</f>
        <v/>
      </c>
      <c r="AY102" s="80" t="str">
        <f>_xlfn.IFNA(VLOOKUP(AM102,Kopā!$A$4:$Q$203,15,),"")</f>
        <v/>
      </c>
      <c r="AZ102" s="26"/>
      <c r="BA102" s="26"/>
      <c r="BB102" s="26"/>
      <c r="BC102" s="26"/>
      <c r="BD102" s="26"/>
      <c r="BE102" s="26" t="e">
        <f>_xlfn.RANK.EQ(BB102,$BB$4:$BB$93,)+COUNTIF($BB$4:BB102,BB102)-1</f>
        <v>#N/A</v>
      </c>
    </row>
    <row r="103" spans="1:57" x14ac:dyDescent="0.25">
      <c r="A103" s="4"/>
      <c r="B103" s="4"/>
      <c r="C103" s="4"/>
      <c r="D103" s="4"/>
      <c r="E103" s="37"/>
      <c r="F103" s="37"/>
      <c r="G103" s="37"/>
      <c r="H103" s="37"/>
      <c r="I103" s="37"/>
      <c r="J103" s="37"/>
      <c r="K103" s="37"/>
      <c r="L103" s="37"/>
      <c r="M103" s="4"/>
      <c r="N103" s="4"/>
      <c r="O103" s="36"/>
      <c r="P103" s="4"/>
      <c r="Q103" s="4"/>
      <c r="AD103" s="26">
        <v>102</v>
      </c>
      <c r="AE103" s="26"/>
      <c r="AF103" s="26" t="str">
        <f>IF(Kopā!F103=$R$3,Kopā!A103,"")</f>
        <v/>
      </c>
      <c r="AG103" s="26" t="str">
        <f>_xlfn.IFNA(VLOOKUP(AF103,Kopā!$A$4:$G$203,7,),"")</f>
        <v/>
      </c>
      <c r="AH103" s="26" t="str">
        <f t="shared" si="44"/>
        <v/>
      </c>
      <c r="AI103" s="26" t="e" cm="1">
        <f t="array" ref="AI103">IFERROR(SMALL(IF((COUNTIF($AI$3:AI102, $AH$4:$AH$203)=0)*ISNUMBER($AH$4:$AH$203), $AH$4:$AH$203, "A"), 1),INDEX($AH$4:$AH$203, MATCH(SMALL(IF(ISTEXT($AH$4:$AH$203)*(COUNTIF(AI$3:$AI102,$AH$4:$AH$203)=0), COUNTIF($AH$4:$AH$203, "&lt;"&amp;$AH$4:$AH$203), ""),1),IF(ISTEXT($AH$4:$AH$203), COUNTIF($AH$4:$AH$203, "&lt;"&amp;$AH$4:$AH$203), ""), 0)))</f>
        <v>#NUM!</v>
      </c>
      <c r="AJ103" s="26"/>
      <c r="AK103" s="26"/>
      <c r="AL103" s="26" t="e">
        <f>#REF!</f>
        <v>#REF!</v>
      </c>
      <c r="AM103" s="26"/>
      <c r="AN103" s="26"/>
      <c r="AO103" s="26"/>
      <c r="AP103" s="26"/>
      <c r="AQ103" s="26"/>
      <c r="AR103" s="79" t="str">
        <f>_xlfn.IFNA(VLOOKUP(AM103,Kopā!$A$4:$Q$203,8,),"")</f>
        <v/>
      </c>
      <c r="AS103" s="80" t="str">
        <f>_xlfn.IFNA(VLOOKUP(AM103,Kopā!$A$4:$Q$203,9,),"")</f>
        <v/>
      </c>
      <c r="AT103" s="79" t="str">
        <f>_xlfn.IFNA(VLOOKUP(AM103,Kopā!$A$4:$Q$203,10,),"")</f>
        <v/>
      </c>
      <c r="AU103" s="80" t="str">
        <f>_xlfn.IFNA(VLOOKUP(AM103,Kopā!$A$4:$Q$203,11,),"")</f>
        <v/>
      </c>
      <c r="AV103" s="79" t="str">
        <f>_xlfn.IFNA(VLOOKUP(AM103,Kopā!$A$4:$Q$203,12,),"")</f>
        <v/>
      </c>
      <c r="AW103" s="80" t="str">
        <f>_xlfn.IFNA(VLOOKUP(AM103,Kopā!$A$4:$Q$203,13,),"")</f>
        <v/>
      </c>
      <c r="AX103" s="79" t="str">
        <f>_xlfn.IFNA(VLOOKUP(AM103,Kopā!$A$4:$Q$203,14,),"")</f>
        <v/>
      </c>
      <c r="AY103" s="80" t="str">
        <f>_xlfn.IFNA(VLOOKUP(AM103,Kopā!$A$4:$Q$203,15,),"")</f>
        <v/>
      </c>
      <c r="AZ103" s="26"/>
      <c r="BA103" s="26"/>
      <c r="BB103" s="26"/>
      <c r="BC103" s="26"/>
      <c r="BD103" s="26"/>
      <c r="BE103" s="26" t="e">
        <f>_xlfn.RANK.EQ(BB103,$BB$4:$BB$93,)+COUNTIF($BB$4:BB103,BB103)-1</f>
        <v>#N/A</v>
      </c>
    </row>
    <row r="104" spans="1:57" x14ac:dyDescent="0.25">
      <c r="A104" s="4"/>
      <c r="B104" s="4"/>
      <c r="C104" s="4"/>
      <c r="D104" s="4"/>
      <c r="E104" s="37"/>
      <c r="F104" s="37"/>
      <c r="G104" s="37"/>
      <c r="H104" s="37"/>
      <c r="I104" s="37"/>
      <c r="J104" s="37"/>
      <c r="K104" s="37"/>
      <c r="L104" s="37"/>
      <c r="M104" s="4"/>
      <c r="N104" s="4"/>
      <c r="O104" s="36"/>
      <c r="P104" s="4"/>
      <c r="Q104" s="4"/>
      <c r="AD104" s="26">
        <v>103</v>
      </c>
      <c r="AE104" s="26"/>
      <c r="AF104" s="26" t="str">
        <f>IF(Kopā!F104=$R$3,Kopā!A104,"")</f>
        <v/>
      </c>
      <c r="AG104" s="26" t="str">
        <f>_xlfn.IFNA(VLOOKUP(AF104,Kopā!$A$4:$G$203,7,),"")</f>
        <v/>
      </c>
      <c r="AH104" s="26" t="str">
        <f t="shared" si="44"/>
        <v/>
      </c>
      <c r="AI104" s="26" t="e" cm="1">
        <f t="array" ref="AI104">IFERROR(SMALL(IF((COUNTIF($AI$3:AI103, $AH$4:$AH$203)=0)*ISNUMBER($AH$4:$AH$203), $AH$4:$AH$203, "A"), 1),INDEX($AH$4:$AH$203, MATCH(SMALL(IF(ISTEXT($AH$4:$AH$203)*(COUNTIF(AI$3:$AI103,$AH$4:$AH$203)=0), COUNTIF($AH$4:$AH$203, "&lt;"&amp;$AH$4:$AH$203), ""),1),IF(ISTEXT($AH$4:$AH$203), COUNTIF($AH$4:$AH$203, "&lt;"&amp;$AH$4:$AH$203), ""), 0)))</f>
        <v>#NUM!</v>
      </c>
      <c r="AJ104" s="26"/>
      <c r="AK104" s="26"/>
      <c r="AL104" s="26" t="e">
        <f>#REF!</f>
        <v>#REF!</v>
      </c>
      <c r="AM104" s="26"/>
      <c r="AN104" s="26"/>
      <c r="AO104" s="26"/>
      <c r="AP104" s="26"/>
      <c r="AQ104" s="26"/>
      <c r="AR104" s="79" t="str">
        <f>_xlfn.IFNA(VLOOKUP(AM104,Kopā!$A$4:$Q$203,8,),"")</f>
        <v/>
      </c>
      <c r="AS104" s="80" t="str">
        <f>_xlfn.IFNA(VLOOKUP(AM104,Kopā!$A$4:$Q$203,9,),"")</f>
        <v/>
      </c>
      <c r="AT104" s="79" t="str">
        <f>_xlfn.IFNA(VLOOKUP(AM104,Kopā!$A$4:$Q$203,10,),"")</f>
        <v/>
      </c>
      <c r="AU104" s="80" t="str">
        <f>_xlfn.IFNA(VLOOKUP(AM104,Kopā!$A$4:$Q$203,11,),"")</f>
        <v/>
      </c>
      <c r="AV104" s="79" t="str">
        <f>_xlfn.IFNA(VLOOKUP(AM104,Kopā!$A$4:$Q$203,12,),"")</f>
        <v/>
      </c>
      <c r="AW104" s="80" t="str">
        <f>_xlfn.IFNA(VLOOKUP(AM104,Kopā!$A$4:$Q$203,13,),"")</f>
        <v/>
      </c>
      <c r="AX104" s="79" t="str">
        <f>_xlfn.IFNA(VLOOKUP(AM104,Kopā!$A$4:$Q$203,14,),"")</f>
        <v/>
      </c>
      <c r="AY104" s="80" t="str">
        <f>_xlfn.IFNA(VLOOKUP(AM104,Kopā!$A$4:$Q$203,15,),"")</f>
        <v/>
      </c>
      <c r="AZ104" s="26"/>
      <c r="BA104" s="26"/>
      <c r="BB104" s="26"/>
      <c r="BC104" s="26"/>
      <c r="BD104" s="26"/>
      <c r="BE104" s="26" t="e">
        <f>_xlfn.RANK.EQ(BB104,$BB$4:$BB$93,)+COUNTIF($BB$4:BB104,BB104)-1</f>
        <v>#N/A</v>
      </c>
    </row>
    <row r="105" spans="1:57" x14ac:dyDescent="0.25">
      <c r="A105" s="4"/>
      <c r="B105" s="4"/>
      <c r="C105" s="4"/>
      <c r="D105" s="4"/>
      <c r="E105" s="37"/>
      <c r="F105" s="37"/>
      <c r="G105" s="37"/>
      <c r="H105" s="37"/>
      <c r="I105" s="37"/>
      <c r="J105" s="37"/>
      <c r="K105" s="37"/>
      <c r="L105" s="37"/>
      <c r="M105" s="4"/>
      <c r="N105" s="4"/>
      <c r="O105" s="36"/>
      <c r="P105" s="4"/>
      <c r="Q105" s="4"/>
      <c r="AD105" s="26">
        <v>104</v>
      </c>
      <c r="AE105" s="26"/>
      <c r="AF105" s="26" t="str">
        <f>IF(Kopā!F105=$R$3,Kopā!A105,"")</f>
        <v/>
      </c>
      <c r="AG105" s="26" t="str">
        <f>_xlfn.IFNA(VLOOKUP(AF105,Kopā!$A$4:$G$203,7,),"")</f>
        <v/>
      </c>
      <c r="AH105" s="26" t="str">
        <f t="shared" si="44"/>
        <v/>
      </c>
      <c r="AI105" s="26" t="e" cm="1">
        <f t="array" ref="AI105">IFERROR(SMALL(IF((COUNTIF($AI$3:AI104, $AH$4:$AH$203)=0)*ISNUMBER($AH$4:$AH$203), $AH$4:$AH$203, "A"), 1),INDEX($AH$4:$AH$203, MATCH(SMALL(IF(ISTEXT($AH$4:$AH$203)*(COUNTIF(AI$3:$AI104,$AH$4:$AH$203)=0), COUNTIF($AH$4:$AH$203, "&lt;"&amp;$AH$4:$AH$203), ""),1),IF(ISTEXT($AH$4:$AH$203), COUNTIF($AH$4:$AH$203, "&lt;"&amp;$AH$4:$AH$203), ""), 0)))</f>
        <v>#NUM!</v>
      </c>
      <c r="AJ105" s="26"/>
      <c r="AK105" s="26"/>
      <c r="AL105" s="26" t="e">
        <f>#REF!</f>
        <v>#REF!</v>
      </c>
      <c r="AM105" s="26"/>
      <c r="AN105" s="26"/>
      <c r="AO105" s="26"/>
      <c r="AP105" s="26"/>
      <c r="AQ105" s="26"/>
      <c r="AR105" s="79" t="str">
        <f>_xlfn.IFNA(VLOOKUP(AM105,Kopā!$A$4:$Q$203,8,),"")</f>
        <v/>
      </c>
      <c r="AS105" s="80" t="str">
        <f>_xlfn.IFNA(VLOOKUP(AM105,Kopā!$A$4:$Q$203,9,),"")</f>
        <v/>
      </c>
      <c r="AT105" s="79" t="str">
        <f>_xlfn.IFNA(VLOOKUP(AM105,Kopā!$A$4:$Q$203,10,),"")</f>
        <v/>
      </c>
      <c r="AU105" s="80" t="str">
        <f>_xlfn.IFNA(VLOOKUP(AM105,Kopā!$A$4:$Q$203,11,),"")</f>
        <v/>
      </c>
      <c r="AV105" s="79" t="str">
        <f>_xlfn.IFNA(VLOOKUP(AM105,Kopā!$A$4:$Q$203,12,),"")</f>
        <v/>
      </c>
      <c r="AW105" s="80" t="str">
        <f>_xlfn.IFNA(VLOOKUP(AM105,Kopā!$A$4:$Q$203,13,),"")</f>
        <v/>
      </c>
      <c r="AX105" s="79" t="str">
        <f>_xlfn.IFNA(VLOOKUP(AM105,Kopā!$A$4:$Q$203,14,),"")</f>
        <v/>
      </c>
      <c r="AY105" s="80" t="str">
        <f>_xlfn.IFNA(VLOOKUP(AM105,Kopā!$A$4:$Q$203,15,),"")</f>
        <v/>
      </c>
      <c r="AZ105" s="26"/>
      <c r="BA105" s="26"/>
      <c r="BB105" s="26"/>
      <c r="BC105" s="26"/>
      <c r="BD105" s="26"/>
      <c r="BE105" s="26" t="e">
        <f>_xlfn.RANK.EQ(BB105,$BB$4:$BB$93,)+COUNTIF($BB$4:BB105,BB105)-1</f>
        <v>#N/A</v>
      </c>
    </row>
    <row r="106" spans="1:57" x14ac:dyDescent="0.25">
      <c r="A106" s="4"/>
      <c r="B106" s="4"/>
      <c r="C106" s="4"/>
      <c r="D106" s="4"/>
      <c r="E106" s="37"/>
      <c r="F106" s="37"/>
      <c r="G106" s="37"/>
      <c r="H106" s="37"/>
      <c r="I106" s="37"/>
      <c r="J106" s="37"/>
      <c r="K106" s="37"/>
      <c r="L106" s="37"/>
      <c r="M106" s="4"/>
      <c r="N106" s="4"/>
      <c r="O106" s="36"/>
      <c r="P106" s="4"/>
      <c r="Q106" s="4"/>
      <c r="AD106" s="26">
        <v>105</v>
      </c>
      <c r="AE106" s="26"/>
      <c r="AF106" s="26" t="str">
        <f>IF(Kopā!F106=$R$3,Kopā!A106,"")</f>
        <v/>
      </c>
      <c r="AG106" s="26" t="str">
        <f>_xlfn.IFNA(VLOOKUP(AF106,Kopā!$A$4:$G$203,7,),"")</f>
        <v/>
      </c>
      <c r="AH106" s="26" t="str">
        <f t="shared" si="44"/>
        <v/>
      </c>
      <c r="AI106" s="26" t="e" cm="1">
        <f t="array" ref="AI106">IFERROR(SMALL(IF((COUNTIF($AI$3:AI105, $AH$4:$AH$203)=0)*ISNUMBER($AH$4:$AH$203), $AH$4:$AH$203, "A"), 1),INDEX($AH$4:$AH$203, MATCH(SMALL(IF(ISTEXT($AH$4:$AH$203)*(COUNTIF(AI$3:$AI105,$AH$4:$AH$203)=0), COUNTIF($AH$4:$AH$203, "&lt;"&amp;$AH$4:$AH$203), ""),1),IF(ISTEXT($AH$4:$AH$203), COUNTIF($AH$4:$AH$203, "&lt;"&amp;$AH$4:$AH$203), ""), 0)))</f>
        <v>#NUM!</v>
      </c>
      <c r="AJ106" s="26"/>
      <c r="AK106" s="26"/>
      <c r="AL106" s="26" t="e">
        <f>#REF!</f>
        <v>#REF!</v>
      </c>
      <c r="AM106" s="26"/>
      <c r="AN106" s="26"/>
      <c r="AO106" s="26"/>
      <c r="AP106" s="26"/>
      <c r="AQ106" s="26"/>
      <c r="AR106" s="79" t="str">
        <f>_xlfn.IFNA(VLOOKUP(AM106,Kopā!$A$4:$Q$203,8,),"")</f>
        <v/>
      </c>
      <c r="AS106" s="80" t="str">
        <f>_xlfn.IFNA(VLOOKUP(AM106,Kopā!$A$4:$Q$203,9,),"")</f>
        <v/>
      </c>
      <c r="AT106" s="79" t="str">
        <f>_xlfn.IFNA(VLOOKUP(AM106,Kopā!$A$4:$Q$203,10,),"")</f>
        <v/>
      </c>
      <c r="AU106" s="80" t="str">
        <f>_xlfn.IFNA(VLOOKUP(AM106,Kopā!$A$4:$Q$203,11,),"")</f>
        <v/>
      </c>
      <c r="AV106" s="79" t="str">
        <f>_xlfn.IFNA(VLOOKUP(AM106,Kopā!$A$4:$Q$203,12,),"")</f>
        <v/>
      </c>
      <c r="AW106" s="80" t="str">
        <f>_xlfn.IFNA(VLOOKUP(AM106,Kopā!$A$4:$Q$203,13,),"")</f>
        <v/>
      </c>
      <c r="AX106" s="79" t="str">
        <f>_xlfn.IFNA(VLOOKUP(AM106,Kopā!$A$4:$Q$203,14,),"")</f>
        <v/>
      </c>
      <c r="AY106" s="80" t="str">
        <f>_xlfn.IFNA(VLOOKUP(AM106,Kopā!$A$4:$Q$203,15,),"")</f>
        <v/>
      </c>
      <c r="AZ106" s="26"/>
      <c r="BA106" s="26"/>
      <c r="BB106" s="26"/>
      <c r="BC106" s="26"/>
      <c r="BD106" s="26"/>
      <c r="BE106" s="26" t="e">
        <f>_xlfn.RANK.EQ(BB106,$BB$4:$BB$93,)+COUNTIF($BB$4:BB106,BB106)-1</f>
        <v>#N/A</v>
      </c>
    </row>
    <row r="107" spans="1:57" x14ac:dyDescent="0.25">
      <c r="A107" s="4"/>
      <c r="B107" s="4"/>
      <c r="C107" s="4"/>
      <c r="D107" s="4"/>
      <c r="E107" s="37"/>
      <c r="F107" s="37"/>
      <c r="G107" s="37"/>
      <c r="H107" s="37"/>
      <c r="I107" s="37"/>
      <c r="J107" s="37"/>
      <c r="K107" s="37"/>
      <c r="L107" s="37"/>
      <c r="M107" s="4"/>
      <c r="N107" s="4"/>
      <c r="O107" s="36"/>
      <c r="P107" s="4"/>
      <c r="Q107" s="4"/>
      <c r="AD107" s="26">
        <v>106</v>
      </c>
      <c r="AE107" s="26"/>
      <c r="AF107" s="26" t="str">
        <f>IF(Kopā!F107=$R$3,Kopā!A107,"")</f>
        <v/>
      </c>
      <c r="AG107" s="26" t="str">
        <f>_xlfn.IFNA(VLOOKUP(AF107,Kopā!$A$4:$G$203,7,),"")</f>
        <v/>
      </c>
      <c r="AH107" s="26" t="str">
        <f t="shared" si="44"/>
        <v/>
      </c>
      <c r="AI107" s="26" t="e" cm="1">
        <f t="array" ref="AI107">IFERROR(SMALL(IF((COUNTIF($AI$3:AI106, $AH$4:$AH$203)=0)*ISNUMBER($AH$4:$AH$203), $AH$4:$AH$203, "A"), 1),INDEX($AH$4:$AH$203, MATCH(SMALL(IF(ISTEXT($AH$4:$AH$203)*(COUNTIF(AI$3:$AI106,$AH$4:$AH$203)=0), COUNTIF($AH$4:$AH$203, "&lt;"&amp;$AH$4:$AH$203), ""),1),IF(ISTEXT($AH$4:$AH$203), COUNTIF($AH$4:$AH$203, "&lt;"&amp;$AH$4:$AH$203), ""), 0)))</f>
        <v>#NUM!</v>
      </c>
      <c r="AJ107" s="26"/>
      <c r="AK107" s="26"/>
      <c r="AL107" s="26" t="e">
        <f>#REF!</f>
        <v>#REF!</v>
      </c>
      <c r="AM107" s="26"/>
      <c r="AN107" s="26"/>
      <c r="AO107" s="26"/>
      <c r="AP107" s="26"/>
      <c r="AQ107" s="26"/>
      <c r="AR107" s="79" t="str">
        <f>_xlfn.IFNA(VLOOKUP(AM107,Kopā!$A$4:$Q$203,8,),"")</f>
        <v/>
      </c>
      <c r="AS107" s="80" t="str">
        <f>_xlfn.IFNA(VLOOKUP(AM107,Kopā!$A$4:$Q$203,9,),"")</f>
        <v/>
      </c>
      <c r="AT107" s="79" t="str">
        <f>_xlfn.IFNA(VLOOKUP(AM107,Kopā!$A$4:$Q$203,10,),"")</f>
        <v/>
      </c>
      <c r="AU107" s="80" t="str">
        <f>_xlfn.IFNA(VLOOKUP(AM107,Kopā!$A$4:$Q$203,11,),"")</f>
        <v/>
      </c>
      <c r="AV107" s="79" t="str">
        <f>_xlfn.IFNA(VLOOKUP(AM107,Kopā!$A$4:$Q$203,12,),"")</f>
        <v/>
      </c>
      <c r="AW107" s="80" t="str">
        <f>_xlfn.IFNA(VLOOKUP(AM107,Kopā!$A$4:$Q$203,13,),"")</f>
        <v/>
      </c>
      <c r="AX107" s="79" t="str">
        <f>_xlfn.IFNA(VLOOKUP(AM107,Kopā!$A$4:$Q$203,14,),"")</f>
        <v/>
      </c>
      <c r="AY107" s="80" t="str">
        <f>_xlfn.IFNA(VLOOKUP(AM107,Kopā!$A$4:$Q$203,15,),"")</f>
        <v/>
      </c>
      <c r="AZ107" s="26"/>
      <c r="BA107" s="26"/>
      <c r="BB107" s="26"/>
      <c r="BC107" s="26"/>
      <c r="BD107" s="26"/>
      <c r="BE107" s="26" t="e">
        <f>_xlfn.RANK.EQ(BB107,$BB$4:$BB$93,)+COUNTIF($BB$4:BB107,BB107)-1</f>
        <v>#N/A</v>
      </c>
    </row>
    <row r="108" spans="1:57" x14ac:dyDescent="0.25">
      <c r="A108" s="4"/>
      <c r="B108" s="4"/>
      <c r="C108" s="4"/>
      <c r="D108" s="4"/>
      <c r="E108" s="37"/>
      <c r="F108" s="37"/>
      <c r="G108" s="37"/>
      <c r="H108" s="37"/>
      <c r="I108" s="37"/>
      <c r="J108" s="37"/>
      <c r="K108" s="37"/>
      <c r="L108" s="37"/>
      <c r="M108" s="4"/>
      <c r="N108" s="4"/>
      <c r="O108" s="36"/>
      <c r="P108" s="4"/>
      <c r="Q108" s="4"/>
      <c r="AD108" s="26">
        <v>107</v>
      </c>
      <c r="AE108" s="26"/>
      <c r="AF108" s="26" t="str">
        <f>IF(Kopā!F108=$R$3,Kopā!A108,"")</f>
        <v/>
      </c>
      <c r="AG108" s="26" t="str">
        <f>_xlfn.IFNA(VLOOKUP(AF108,Kopā!$A$4:$G$203,7,),"")</f>
        <v/>
      </c>
      <c r="AH108" s="26" t="str">
        <f t="shared" si="44"/>
        <v/>
      </c>
      <c r="AI108" s="26" t="e" cm="1">
        <f t="array" ref="AI108">IFERROR(SMALL(IF((COUNTIF($AI$3:AI107, $AH$4:$AH$203)=0)*ISNUMBER($AH$4:$AH$203), $AH$4:$AH$203, "A"), 1),INDEX($AH$4:$AH$203, MATCH(SMALL(IF(ISTEXT($AH$4:$AH$203)*(COUNTIF(AI$3:$AI107,$AH$4:$AH$203)=0), COUNTIF($AH$4:$AH$203, "&lt;"&amp;$AH$4:$AH$203), ""),1),IF(ISTEXT($AH$4:$AH$203), COUNTIF($AH$4:$AH$203, "&lt;"&amp;$AH$4:$AH$203), ""), 0)))</f>
        <v>#NUM!</v>
      </c>
      <c r="AJ108" s="26"/>
      <c r="AK108" s="26"/>
      <c r="AL108" s="26" t="e">
        <f>#REF!</f>
        <v>#REF!</v>
      </c>
      <c r="AM108" s="26"/>
      <c r="AN108" s="26"/>
      <c r="AO108" s="26"/>
      <c r="AP108" s="26"/>
      <c r="AQ108" s="26"/>
      <c r="AR108" s="79" t="str">
        <f>_xlfn.IFNA(VLOOKUP(AM108,Kopā!$A$4:$Q$203,8,),"")</f>
        <v/>
      </c>
      <c r="AS108" s="80" t="str">
        <f>_xlfn.IFNA(VLOOKUP(AM108,Kopā!$A$4:$Q$203,9,),"")</f>
        <v/>
      </c>
      <c r="AT108" s="79" t="str">
        <f>_xlfn.IFNA(VLOOKUP(AM108,Kopā!$A$4:$Q$203,10,),"")</f>
        <v/>
      </c>
      <c r="AU108" s="80" t="str">
        <f>_xlfn.IFNA(VLOOKUP(AM108,Kopā!$A$4:$Q$203,11,),"")</f>
        <v/>
      </c>
      <c r="AV108" s="79" t="str">
        <f>_xlfn.IFNA(VLOOKUP(AM108,Kopā!$A$4:$Q$203,12,),"")</f>
        <v/>
      </c>
      <c r="AW108" s="80" t="str">
        <f>_xlfn.IFNA(VLOOKUP(AM108,Kopā!$A$4:$Q$203,13,),"")</f>
        <v/>
      </c>
      <c r="AX108" s="79" t="str">
        <f>_xlfn.IFNA(VLOOKUP(AM108,Kopā!$A$4:$Q$203,14,),"")</f>
        <v/>
      </c>
      <c r="AY108" s="80" t="str">
        <f>_xlfn.IFNA(VLOOKUP(AM108,Kopā!$A$4:$Q$203,15,),"")</f>
        <v/>
      </c>
      <c r="AZ108" s="26"/>
      <c r="BA108" s="26"/>
      <c r="BB108" s="26"/>
      <c r="BC108" s="26"/>
      <c r="BD108" s="26"/>
      <c r="BE108" s="26" t="e">
        <f>_xlfn.RANK.EQ(BB108,$BB$4:$BB$93,)+COUNTIF($BB$4:BB108,BB108)-1</f>
        <v>#N/A</v>
      </c>
    </row>
    <row r="109" spans="1:57" x14ac:dyDescent="0.25">
      <c r="A109" s="4"/>
      <c r="B109" s="4"/>
      <c r="C109" s="4"/>
      <c r="D109" s="4"/>
      <c r="E109" s="37"/>
      <c r="F109" s="37"/>
      <c r="G109" s="37"/>
      <c r="H109" s="37"/>
      <c r="I109" s="37"/>
      <c r="J109" s="37"/>
      <c r="K109" s="37"/>
      <c r="L109" s="37"/>
      <c r="M109" s="4"/>
      <c r="N109" s="4"/>
      <c r="O109" s="36"/>
      <c r="P109" s="4"/>
      <c r="Q109" s="4"/>
      <c r="AD109" s="26">
        <v>108</v>
      </c>
      <c r="AE109" s="26"/>
      <c r="AF109" s="26" t="str">
        <f>IF(Kopā!F109=$R$3,Kopā!A109,"")</f>
        <v/>
      </c>
      <c r="AG109" s="26" t="str">
        <f>_xlfn.IFNA(VLOOKUP(AF109,Kopā!$A$4:$G$203,7,),"")</f>
        <v/>
      </c>
      <c r="AH109" s="26" t="str">
        <f t="shared" si="44"/>
        <v/>
      </c>
      <c r="AI109" s="26" t="e" cm="1">
        <f t="array" ref="AI109">IFERROR(SMALL(IF((COUNTIF($AI$3:AI108, $AH$4:$AH$203)=0)*ISNUMBER($AH$4:$AH$203), $AH$4:$AH$203, "A"), 1),INDEX($AH$4:$AH$203, MATCH(SMALL(IF(ISTEXT($AH$4:$AH$203)*(COUNTIF(AI$3:$AI108,$AH$4:$AH$203)=0), COUNTIF($AH$4:$AH$203, "&lt;"&amp;$AH$4:$AH$203), ""),1),IF(ISTEXT($AH$4:$AH$203), COUNTIF($AH$4:$AH$203, "&lt;"&amp;$AH$4:$AH$203), ""), 0)))</f>
        <v>#NUM!</v>
      </c>
      <c r="AJ109" s="26"/>
      <c r="AK109" s="26"/>
      <c r="AL109" s="26" t="e">
        <f>#REF!</f>
        <v>#REF!</v>
      </c>
      <c r="AM109" s="26"/>
      <c r="AN109" s="26"/>
      <c r="AO109" s="26"/>
      <c r="AP109" s="26"/>
      <c r="AQ109" s="26"/>
      <c r="AR109" s="79" t="str">
        <f>_xlfn.IFNA(VLOOKUP(AM109,Kopā!$A$4:$Q$203,8,),"")</f>
        <v/>
      </c>
      <c r="AS109" s="80" t="str">
        <f>_xlfn.IFNA(VLOOKUP(AM109,Kopā!$A$4:$Q$203,9,),"")</f>
        <v/>
      </c>
      <c r="AT109" s="79" t="str">
        <f>_xlfn.IFNA(VLOOKUP(AM109,Kopā!$A$4:$Q$203,10,),"")</f>
        <v/>
      </c>
      <c r="AU109" s="80" t="str">
        <f>_xlfn.IFNA(VLOOKUP(AM109,Kopā!$A$4:$Q$203,11,),"")</f>
        <v/>
      </c>
      <c r="AV109" s="79" t="str">
        <f>_xlfn.IFNA(VLOOKUP(AM109,Kopā!$A$4:$Q$203,12,),"")</f>
        <v/>
      </c>
      <c r="AW109" s="80" t="str">
        <f>_xlfn.IFNA(VLOOKUP(AM109,Kopā!$A$4:$Q$203,13,),"")</f>
        <v/>
      </c>
      <c r="AX109" s="79" t="str">
        <f>_xlfn.IFNA(VLOOKUP(AM109,Kopā!$A$4:$Q$203,14,),"")</f>
        <v/>
      </c>
      <c r="AY109" s="80" t="str">
        <f>_xlfn.IFNA(VLOOKUP(AM109,Kopā!$A$4:$Q$203,15,),"")</f>
        <v/>
      </c>
      <c r="AZ109" s="26"/>
      <c r="BA109" s="26"/>
      <c r="BB109" s="26"/>
      <c r="BC109" s="26"/>
      <c r="BD109" s="26"/>
      <c r="BE109" s="26" t="e">
        <f>_xlfn.RANK.EQ(BB109,$BB$4:$BB$93,)+COUNTIF($BB$4:BB109,BB109)-1</f>
        <v>#N/A</v>
      </c>
    </row>
    <row r="110" spans="1:57" x14ac:dyDescent="0.25">
      <c r="A110" s="4"/>
      <c r="B110" s="4"/>
      <c r="C110" s="4"/>
      <c r="D110" s="4"/>
      <c r="E110" s="37"/>
      <c r="F110" s="37"/>
      <c r="G110" s="37"/>
      <c r="H110" s="37"/>
      <c r="I110" s="37"/>
      <c r="J110" s="37"/>
      <c r="K110" s="37"/>
      <c r="L110" s="37"/>
      <c r="M110" s="4"/>
      <c r="N110" s="4"/>
      <c r="O110" s="36"/>
      <c r="P110" s="4"/>
      <c r="Q110" s="4"/>
      <c r="AD110" s="26">
        <v>109</v>
      </c>
      <c r="AE110" s="26"/>
      <c r="AF110" s="26" t="str">
        <f>IF(Kopā!F110=$R$3,Kopā!A110,"")</f>
        <v/>
      </c>
      <c r="AG110" s="26" t="str">
        <f>_xlfn.IFNA(VLOOKUP(AF110,Kopā!$A$4:$G$203,7,),"")</f>
        <v/>
      </c>
      <c r="AH110" s="26" t="str">
        <f t="shared" si="44"/>
        <v/>
      </c>
      <c r="AI110" s="26" t="e" cm="1">
        <f t="array" ref="AI110">IFERROR(SMALL(IF((COUNTIF($AI$3:AI109, $AH$4:$AH$203)=0)*ISNUMBER($AH$4:$AH$203), $AH$4:$AH$203, "A"), 1),INDEX($AH$4:$AH$203, MATCH(SMALL(IF(ISTEXT($AH$4:$AH$203)*(COUNTIF(AI$3:$AI109,$AH$4:$AH$203)=0), COUNTIF($AH$4:$AH$203, "&lt;"&amp;$AH$4:$AH$203), ""),1),IF(ISTEXT($AH$4:$AH$203), COUNTIF($AH$4:$AH$203, "&lt;"&amp;$AH$4:$AH$203), ""), 0)))</f>
        <v>#NUM!</v>
      </c>
      <c r="AJ110" s="26"/>
      <c r="AK110" s="26"/>
      <c r="AL110" s="26" t="e">
        <f>#REF!</f>
        <v>#REF!</v>
      </c>
      <c r="AM110" s="26"/>
      <c r="AN110" s="26"/>
      <c r="AO110" s="26"/>
      <c r="AP110" s="26"/>
      <c r="AQ110" s="26"/>
      <c r="AR110" s="79" t="str">
        <f>_xlfn.IFNA(VLOOKUP(AM110,Kopā!$A$4:$Q$203,8,),"")</f>
        <v/>
      </c>
      <c r="AS110" s="80" t="str">
        <f>_xlfn.IFNA(VLOOKUP(AM110,Kopā!$A$4:$Q$203,9,),"")</f>
        <v/>
      </c>
      <c r="AT110" s="79" t="str">
        <f>_xlfn.IFNA(VLOOKUP(AM110,Kopā!$A$4:$Q$203,10,),"")</f>
        <v/>
      </c>
      <c r="AU110" s="80" t="str">
        <f>_xlfn.IFNA(VLOOKUP(AM110,Kopā!$A$4:$Q$203,11,),"")</f>
        <v/>
      </c>
      <c r="AV110" s="79" t="str">
        <f>_xlfn.IFNA(VLOOKUP(AM110,Kopā!$A$4:$Q$203,12,),"")</f>
        <v/>
      </c>
      <c r="AW110" s="80" t="str">
        <f>_xlfn.IFNA(VLOOKUP(AM110,Kopā!$A$4:$Q$203,13,),"")</f>
        <v/>
      </c>
      <c r="AX110" s="79" t="str">
        <f>_xlfn.IFNA(VLOOKUP(AM110,Kopā!$A$4:$Q$203,14,),"")</f>
        <v/>
      </c>
      <c r="AY110" s="80" t="str">
        <f>_xlfn.IFNA(VLOOKUP(AM110,Kopā!$A$4:$Q$203,15,),"")</f>
        <v/>
      </c>
      <c r="AZ110" s="26"/>
      <c r="BA110" s="26"/>
      <c r="BB110" s="26"/>
      <c r="BC110" s="26"/>
      <c r="BD110" s="26"/>
      <c r="BE110" s="26" t="e">
        <f>_xlfn.RANK.EQ(BB110,$BB$4:$BB$93,)+COUNTIF($BB$4:BB110,BB110)-1</f>
        <v>#N/A</v>
      </c>
    </row>
    <row r="111" spans="1:57" x14ac:dyDescent="0.25">
      <c r="A111" s="4"/>
      <c r="B111" s="4"/>
      <c r="C111" s="4"/>
      <c r="D111" s="4"/>
      <c r="E111" s="37"/>
      <c r="F111" s="37"/>
      <c r="G111" s="37"/>
      <c r="H111" s="37"/>
      <c r="I111" s="37"/>
      <c r="J111" s="37"/>
      <c r="K111" s="37"/>
      <c r="L111" s="37"/>
      <c r="M111" s="4"/>
      <c r="N111" s="4"/>
      <c r="O111" s="36"/>
      <c r="P111" s="4"/>
      <c r="Q111" s="4"/>
      <c r="AD111" s="26">
        <v>110</v>
      </c>
      <c r="AE111" s="26"/>
      <c r="AF111" s="26" t="str">
        <f>IF(Kopā!F111=$R$3,Kopā!A111,"")</f>
        <v/>
      </c>
      <c r="AG111" s="26" t="str">
        <f>_xlfn.IFNA(VLOOKUP(AF111,Kopā!$A$4:$G$203,7,),"")</f>
        <v/>
      </c>
      <c r="AH111" s="26" t="str">
        <f t="shared" si="44"/>
        <v/>
      </c>
      <c r="AI111" s="26" t="e" cm="1">
        <f t="array" ref="AI111">IFERROR(SMALL(IF((COUNTIF($AI$3:AI110, $AH$4:$AH$203)=0)*ISNUMBER($AH$4:$AH$203), $AH$4:$AH$203, "A"), 1),INDEX($AH$4:$AH$203, MATCH(SMALL(IF(ISTEXT($AH$4:$AH$203)*(COUNTIF(AI$3:$AI110,$AH$4:$AH$203)=0), COUNTIF($AH$4:$AH$203, "&lt;"&amp;$AH$4:$AH$203), ""),1),IF(ISTEXT($AH$4:$AH$203), COUNTIF($AH$4:$AH$203, "&lt;"&amp;$AH$4:$AH$203), ""), 0)))</f>
        <v>#NUM!</v>
      </c>
      <c r="AJ111" s="26"/>
      <c r="AK111" s="26"/>
      <c r="AL111" s="26" t="e">
        <f>#REF!</f>
        <v>#REF!</v>
      </c>
      <c r="AM111" s="26"/>
      <c r="AN111" s="26"/>
      <c r="AO111" s="26"/>
      <c r="AP111" s="26"/>
      <c r="AQ111" s="26"/>
      <c r="AR111" s="79" t="str">
        <f>_xlfn.IFNA(VLOOKUP(AM111,Kopā!$A$4:$Q$203,8,),"")</f>
        <v/>
      </c>
      <c r="AS111" s="80" t="str">
        <f>_xlfn.IFNA(VLOOKUP(AM111,Kopā!$A$4:$Q$203,9,),"")</f>
        <v/>
      </c>
      <c r="AT111" s="79" t="str">
        <f>_xlfn.IFNA(VLOOKUP(AM111,Kopā!$A$4:$Q$203,10,),"")</f>
        <v/>
      </c>
      <c r="AU111" s="80" t="str">
        <f>_xlfn.IFNA(VLOOKUP(AM111,Kopā!$A$4:$Q$203,11,),"")</f>
        <v/>
      </c>
      <c r="AV111" s="79" t="str">
        <f>_xlfn.IFNA(VLOOKUP(AM111,Kopā!$A$4:$Q$203,12,),"")</f>
        <v/>
      </c>
      <c r="AW111" s="80" t="str">
        <f>_xlfn.IFNA(VLOOKUP(AM111,Kopā!$A$4:$Q$203,13,),"")</f>
        <v/>
      </c>
      <c r="AX111" s="79" t="str">
        <f>_xlfn.IFNA(VLOOKUP(AM111,Kopā!$A$4:$Q$203,14,),"")</f>
        <v/>
      </c>
      <c r="AY111" s="80" t="str">
        <f>_xlfn.IFNA(VLOOKUP(AM111,Kopā!$A$4:$Q$203,15,),"")</f>
        <v/>
      </c>
      <c r="AZ111" s="26"/>
      <c r="BA111" s="26"/>
      <c r="BB111" s="26"/>
      <c r="BC111" s="26"/>
      <c r="BD111" s="26"/>
      <c r="BE111" s="26" t="e">
        <f>_xlfn.RANK.EQ(BB111,$BB$4:$BB$93,)+COUNTIF($BB$4:BB111,BB111)-1</f>
        <v>#N/A</v>
      </c>
    </row>
    <row r="112" spans="1:57" x14ac:dyDescent="0.25">
      <c r="A112" s="4"/>
      <c r="B112" s="4"/>
      <c r="C112" s="4"/>
      <c r="D112" s="4"/>
      <c r="E112" s="37"/>
      <c r="F112" s="37"/>
      <c r="G112" s="37"/>
      <c r="H112" s="37"/>
      <c r="I112" s="37"/>
      <c r="J112" s="37"/>
      <c r="K112" s="37"/>
      <c r="L112" s="37"/>
      <c r="M112" s="4"/>
      <c r="N112" s="4"/>
      <c r="O112" s="36"/>
      <c r="P112" s="4"/>
      <c r="Q112" s="4"/>
      <c r="AD112" s="26">
        <v>111</v>
      </c>
      <c r="AE112" s="26"/>
      <c r="AF112" s="26" t="str">
        <f>IF(Kopā!F112=$R$3,Kopā!A112,"")</f>
        <v/>
      </c>
      <c r="AG112" s="26" t="str">
        <f>_xlfn.IFNA(VLOOKUP(AF112,Kopā!$A$4:$G$203,7,),"")</f>
        <v/>
      </c>
      <c r="AH112" s="26" t="str">
        <f t="shared" si="44"/>
        <v/>
      </c>
      <c r="AI112" s="26" t="e" cm="1">
        <f t="array" ref="AI112">IFERROR(SMALL(IF((COUNTIF($AI$3:AI111, $AH$4:$AH$203)=0)*ISNUMBER($AH$4:$AH$203), $AH$4:$AH$203, "A"), 1),INDEX($AH$4:$AH$203, MATCH(SMALL(IF(ISTEXT($AH$4:$AH$203)*(COUNTIF(AI$3:$AI111,$AH$4:$AH$203)=0), COUNTIF($AH$4:$AH$203, "&lt;"&amp;$AH$4:$AH$203), ""),1),IF(ISTEXT($AH$4:$AH$203), COUNTIF($AH$4:$AH$203, "&lt;"&amp;$AH$4:$AH$203), ""), 0)))</f>
        <v>#NUM!</v>
      </c>
      <c r="AJ112" s="26"/>
      <c r="AK112" s="26"/>
      <c r="AL112" s="26" t="e">
        <f>#REF!</f>
        <v>#REF!</v>
      </c>
      <c r="AM112" s="26"/>
      <c r="AN112" s="26"/>
      <c r="AO112" s="26"/>
      <c r="AP112" s="26"/>
      <c r="AQ112" s="26"/>
      <c r="AR112" s="79" t="str">
        <f>_xlfn.IFNA(VLOOKUP(AM112,Kopā!$A$4:$Q$203,8,),"")</f>
        <v/>
      </c>
      <c r="AS112" s="80" t="str">
        <f>_xlfn.IFNA(VLOOKUP(AM112,Kopā!$A$4:$Q$203,9,),"")</f>
        <v/>
      </c>
      <c r="AT112" s="79" t="str">
        <f>_xlfn.IFNA(VLOOKUP(AM112,Kopā!$A$4:$Q$203,10,),"")</f>
        <v/>
      </c>
      <c r="AU112" s="80" t="str">
        <f>_xlfn.IFNA(VLOOKUP(AM112,Kopā!$A$4:$Q$203,11,),"")</f>
        <v/>
      </c>
      <c r="AV112" s="79" t="str">
        <f>_xlfn.IFNA(VLOOKUP(AM112,Kopā!$A$4:$Q$203,12,),"")</f>
        <v/>
      </c>
      <c r="AW112" s="80" t="str">
        <f>_xlfn.IFNA(VLOOKUP(AM112,Kopā!$A$4:$Q$203,13,),"")</f>
        <v/>
      </c>
      <c r="AX112" s="79" t="str">
        <f>_xlfn.IFNA(VLOOKUP(AM112,Kopā!$A$4:$Q$203,14,),"")</f>
        <v/>
      </c>
      <c r="AY112" s="80" t="str">
        <f>_xlfn.IFNA(VLOOKUP(AM112,Kopā!$A$4:$Q$203,15,),"")</f>
        <v/>
      </c>
      <c r="AZ112" s="26"/>
      <c r="BA112" s="26"/>
      <c r="BB112" s="26"/>
      <c r="BC112" s="26"/>
      <c r="BD112" s="26"/>
      <c r="BE112" s="26" t="e">
        <f>_xlfn.RANK.EQ(BB112,$BB$4:$BB$93,)+COUNTIF($BB$4:BB112,BB112)-1</f>
        <v>#N/A</v>
      </c>
    </row>
    <row r="113" spans="1:57" x14ac:dyDescent="0.25">
      <c r="A113" s="4"/>
      <c r="B113" s="4"/>
      <c r="C113" s="4"/>
      <c r="D113" s="4"/>
      <c r="E113" s="37"/>
      <c r="F113" s="37"/>
      <c r="G113" s="37"/>
      <c r="H113" s="37"/>
      <c r="I113" s="37"/>
      <c r="J113" s="37"/>
      <c r="K113" s="37"/>
      <c r="L113" s="37"/>
      <c r="M113" s="4"/>
      <c r="N113" s="4"/>
      <c r="O113" s="36"/>
      <c r="P113" s="4"/>
      <c r="Q113" s="4"/>
      <c r="AD113" s="26">
        <v>112</v>
      </c>
      <c r="AE113" s="26"/>
      <c r="AF113" s="26" t="str">
        <f>IF(Kopā!F113=$R$3,Kopā!A113,"")</f>
        <v/>
      </c>
      <c r="AG113" s="26" t="str">
        <f>_xlfn.IFNA(VLOOKUP(AF113,Kopā!$A$4:$G$203,7,),"")</f>
        <v/>
      </c>
      <c r="AH113" s="26" t="str">
        <f t="shared" si="44"/>
        <v/>
      </c>
      <c r="AI113" s="26" t="e" cm="1">
        <f t="array" ref="AI113">IFERROR(SMALL(IF((COUNTIF($AI$3:AI112, $AH$4:$AH$203)=0)*ISNUMBER($AH$4:$AH$203), $AH$4:$AH$203, "A"), 1),INDEX($AH$4:$AH$203, MATCH(SMALL(IF(ISTEXT($AH$4:$AH$203)*(COUNTIF(AI$3:$AI112,$AH$4:$AH$203)=0), COUNTIF($AH$4:$AH$203, "&lt;"&amp;$AH$4:$AH$203), ""),1),IF(ISTEXT($AH$4:$AH$203), COUNTIF($AH$4:$AH$203, "&lt;"&amp;$AH$4:$AH$203), ""), 0)))</f>
        <v>#NUM!</v>
      </c>
      <c r="AJ113" s="26"/>
      <c r="AK113" s="26"/>
      <c r="AL113" s="26" t="e">
        <f>#REF!</f>
        <v>#REF!</v>
      </c>
      <c r="AM113" s="26"/>
      <c r="AN113" s="26"/>
      <c r="AO113" s="26"/>
      <c r="AP113" s="26"/>
      <c r="AQ113" s="26"/>
      <c r="AR113" s="79" t="str">
        <f>_xlfn.IFNA(VLOOKUP(AM113,Kopā!$A$4:$Q$203,8,),"")</f>
        <v/>
      </c>
      <c r="AS113" s="80" t="str">
        <f>_xlfn.IFNA(VLOOKUP(AM113,Kopā!$A$4:$Q$203,9,),"")</f>
        <v/>
      </c>
      <c r="AT113" s="79" t="str">
        <f>_xlfn.IFNA(VLOOKUP(AM113,Kopā!$A$4:$Q$203,10,),"")</f>
        <v/>
      </c>
      <c r="AU113" s="80" t="str">
        <f>_xlfn.IFNA(VLOOKUP(AM113,Kopā!$A$4:$Q$203,11,),"")</f>
        <v/>
      </c>
      <c r="AV113" s="79" t="str">
        <f>_xlfn.IFNA(VLOOKUP(AM113,Kopā!$A$4:$Q$203,12,),"")</f>
        <v/>
      </c>
      <c r="AW113" s="80" t="str">
        <f>_xlfn.IFNA(VLOOKUP(AM113,Kopā!$A$4:$Q$203,13,),"")</f>
        <v/>
      </c>
      <c r="AX113" s="79" t="str">
        <f>_xlfn.IFNA(VLOOKUP(AM113,Kopā!$A$4:$Q$203,14,),"")</f>
        <v/>
      </c>
      <c r="AY113" s="80" t="str">
        <f>_xlfn.IFNA(VLOOKUP(AM113,Kopā!$A$4:$Q$203,15,),"")</f>
        <v/>
      </c>
      <c r="AZ113" s="26"/>
      <c r="BA113" s="26"/>
      <c r="BB113" s="26"/>
      <c r="BC113" s="26"/>
      <c r="BD113" s="26"/>
      <c r="BE113" s="26" t="e">
        <f>_xlfn.RANK.EQ(BB113,$BB$4:$BB$93,)+COUNTIF($BB$4:BB113,BB113)-1</f>
        <v>#N/A</v>
      </c>
    </row>
    <row r="114" spans="1:57" x14ac:dyDescent="0.25">
      <c r="A114" s="4"/>
      <c r="B114" s="4"/>
      <c r="C114" s="4"/>
      <c r="D114" s="4"/>
      <c r="E114" s="37"/>
      <c r="F114" s="37"/>
      <c r="G114" s="37"/>
      <c r="H114" s="37"/>
      <c r="I114" s="37"/>
      <c r="J114" s="37"/>
      <c r="K114" s="37"/>
      <c r="L114" s="37"/>
      <c r="M114" s="4"/>
      <c r="N114" s="4"/>
      <c r="O114" s="36"/>
      <c r="P114" s="4"/>
      <c r="Q114" s="4"/>
      <c r="AD114" s="26">
        <v>113</v>
      </c>
      <c r="AE114" s="26"/>
      <c r="AF114" s="26" t="str">
        <f>IF(Kopā!F114=$R$3,Kopā!A114,"")</f>
        <v/>
      </c>
      <c r="AG114" s="26" t="str">
        <f>_xlfn.IFNA(VLOOKUP(AF114,Kopā!$A$4:$G$203,7,),"")</f>
        <v/>
      </c>
      <c r="AH114" s="26" t="str">
        <f t="shared" si="44"/>
        <v/>
      </c>
      <c r="AI114" s="26" t="e" cm="1">
        <f t="array" ref="AI114">IFERROR(SMALL(IF((COUNTIF($AI$3:AI113, $AH$4:$AH$203)=0)*ISNUMBER($AH$4:$AH$203), $AH$4:$AH$203, "A"), 1),INDEX($AH$4:$AH$203, MATCH(SMALL(IF(ISTEXT($AH$4:$AH$203)*(COUNTIF(AI$3:$AI113,$AH$4:$AH$203)=0), COUNTIF($AH$4:$AH$203, "&lt;"&amp;$AH$4:$AH$203), ""),1),IF(ISTEXT($AH$4:$AH$203), COUNTIF($AH$4:$AH$203, "&lt;"&amp;$AH$4:$AH$203), ""), 0)))</f>
        <v>#NUM!</v>
      </c>
      <c r="AJ114" s="26"/>
      <c r="AK114" s="26"/>
      <c r="AL114" s="26" t="e">
        <f>#REF!</f>
        <v>#REF!</v>
      </c>
      <c r="AM114" s="26"/>
      <c r="AN114" s="26"/>
      <c r="AO114" s="26"/>
      <c r="AP114" s="26"/>
      <c r="AQ114" s="26"/>
      <c r="AR114" s="79" t="str">
        <f>_xlfn.IFNA(VLOOKUP(AM114,Kopā!$A$4:$Q$203,8,),"")</f>
        <v/>
      </c>
      <c r="AS114" s="80" t="str">
        <f>_xlfn.IFNA(VLOOKUP(AM114,Kopā!$A$4:$Q$203,9,),"")</f>
        <v/>
      </c>
      <c r="AT114" s="79" t="str">
        <f>_xlfn.IFNA(VLOOKUP(AM114,Kopā!$A$4:$Q$203,10,),"")</f>
        <v/>
      </c>
      <c r="AU114" s="80" t="str">
        <f>_xlfn.IFNA(VLOOKUP(AM114,Kopā!$A$4:$Q$203,11,),"")</f>
        <v/>
      </c>
      <c r="AV114" s="79" t="str">
        <f>_xlfn.IFNA(VLOOKUP(AM114,Kopā!$A$4:$Q$203,12,),"")</f>
        <v/>
      </c>
      <c r="AW114" s="80" t="str">
        <f>_xlfn.IFNA(VLOOKUP(AM114,Kopā!$A$4:$Q$203,13,),"")</f>
        <v/>
      </c>
      <c r="AX114" s="79" t="str">
        <f>_xlfn.IFNA(VLOOKUP(AM114,Kopā!$A$4:$Q$203,14,),"")</f>
        <v/>
      </c>
      <c r="AY114" s="80" t="str">
        <f>_xlfn.IFNA(VLOOKUP(AM114,Kopā!$A$4:$Q$203,15,),"")</f>
        <v/>
      </c>
      <c r="AZ114" s="26"/>
      <c r="BA114" s="26"/>
      <c r="BB114" s="26"/>
      <c r="BC114" s="26"/>
      <c r="BD114" s="26"/>
      <c r="BE114" s="26" t="e">
        <f>_xlfn.RANK.EQ(BB114,$BB$4:$BB$93,)+COUNTIF($BB$4:BB114,BB114)-1</f>
        <v>#N/A</v>
      </c>
    </row>
    <row r="115" spans="1:57" x14ac:dyDescent="0.25">
      <c r="A115" s="4"/>
      <c r="B115" s="4"/>
      <c r="C115" s="4"/>
      <c r="D115" s="4"/>
      <c r="E115" s="37"/>
      <c r="F115" s="37"/>
      <c r="G115" s="37"/>
      <c r="H115" s="37"/>
      <c r="I115" s="37"/>
      <c r="J115" s="37"/>
      <c r="K115" s="37"/>
      <c r="L115" s="37"/>
      <c r="M115" s="4"/>
      <c r="N115" s="4"/>
      <c r="O115" s="36"/>
      <c r="P115" s="4"/>
      <c r="Q115" s="4"/>
      <c r="AD115" s="26">
        <v>114</v>
      </c>
      <c r="AE115" s="26"/>
      <c r="AF115" s="26" t="str">
        <f>IF(Kopā!F115=$R$3,Kopā!A115,"")</f>
        <v/>
      </c>
      <c r="AG115" s="26" t="str">
        <f>_xlfn.IFNA(VLOOKUP(AF115,Kopā!$A$4:$G$203,7,),"")</f>
        <v/>
      </c>
      <c r="AH115" s="26" t="str">
        <f t="shared" si="44"/>
        <v/>
      </c>
      <c r="AI115" s="26" t="e" cm="1">
        <f t="array" ref="AI115">IFERROR(SMALL(IF((COUNTIF($AI$3:AI114, $AH$4:$AH$203)=0)*ISNUMBER($AH$4:$AH$203), $AH$4:$AH$203, "A"), 1),INDEX($AH$4:$AH$203, MATCH(SMALL(IF(ISTEXT($AH$4:$AH$203)*(COUNTIF(AI$3:$AI114,$AH$4:$AH$203)=0), COUNTIF($AH$4:$AH$203, "&lt;"&amp;$AH$4:$AH$203), ""),1),IF(ISTEXT($AH$4:$AH$203), COUNTIF($AH$4:$AH$203, "&lt;"&amp;$AH$4:$AH$203), ""), 0)))</f>
        <v>#NUM!</v>
      </c>
      <c r="AJ115" s="26"/>
      <c r="AK115" s="26"/>
      <c r="AL115" s="26" t="e">
        <f>#REF!</f>
        <v>#REF!</v>
      </c>
      <c r="AM115" s="26"/>
      <c r="AN115" s="26"/>
      <c r="AO115" s="26"/>
      <c r="AP115" s="26"/>
      <c r="AQ115" s="26"/>
      <c r="AR115" s="79" t="str">
        <f>_xlfn.IFNA(VLOOKUP(AM115,Kopā!$A$4:$Q$203,8,),"")</f>
        <v/>
      </c>
      <c r="AS115" s="80" t="str">
        <f>_xlfn.IFNA(VLOOKUP(AM115,Kopā!$A$4:$Q$203,9,),"")</f>
        <v/>
      </c>
      <c r="AT115" s="79" t="str">
        <f>_xlfn.IFNA(VLOOKUP(AM115,Kopā!$A$4:$Q$203,10,),"")</f>
        <v/>
      </c>
      <c r="AU115" s="80" t="str">
        <f>_xlfn.IFNA(VLOOKUP(AM115,Kopā!$A$4:$Q$203,11,),"")</f>
        <v/>
      </c>
      <c r="AV115" s="79" t="str">
        <f>_xlfn.IFNA(VLOOKUP(AM115,Kopā!$A$4:$Q$203,12,),"")</f>
        <v/>
      </c>
      <c r="AW115" s="80" t="str">
        <f>_xlfn.IFNA(VLOOKUP(AM115,Kopā!$A$4:$Q$203,13,),"")</f>
        <v/>
      </c>
      <c r="AX115" s="79" t="str">
        <f>_xlfn.IFNA(VLOOKUP(AM115,Kopā!$A$4:$Q$203,14,),"")</f>
        <v/>
      </c>
      <c r="AY115" s="80" t="str">
        <f>_xlfn.IFNA(VLOOKUP(AM115,Kopā!$A$4:$Q$203,15,),"")</f>
        <v/>
      </c>
      <c r="AZ115" s="26"/>
      <c r="BA115" s="26"/>
      <c r="BB115" s="26"/>
      <c r="BC115" s="26"/>
      <c r="BD115" s="26"/>
      <c r="BE115" s="26" t="e">
        <f>_xlfn.RANK.EQ(BB115,$BB$4:$BB$93,)+COUNTIF($BB$4:BB115,BB115)-1</f>
        <v>#N/A</v>
      </c>
    </row>
    <row r="116" spans="1:57" x14ac:dyDescent="0.25">
      <c r="A116" s="4"/>
      <c r="B116" s="4"/>
      <c r="C116" s="4"/>
      <c r="D116" s="4"/>
      <c r="E116" s="37"/>
      <c r="F116" s="37"/>
      <c r="G116" s="37"/>
      <c r="H116" s="37"/>
      <c r="I116" s="37"/>
      <c r="J116" s="37"/>
      <c r="K116" s="37"/>
      <c r="L116" s="37"/>
      <c r="M116" s="4"/>
      <c r="N116" s="4"/>
      <c r="O116" s="36"/>
      <c r="P116" s="4"/>
      <c r="Q116" s="4"/>
      <c r="AD116" s="26">
        <v>115</v>
      </c>
      <c r="AE116" s="26"/>
      <c r="AF116" s="26" t="str">
        <f>IF(Kopā!F116=$R$3,Kopā!A116,"")</f>
        <v/>
      </c>
      <c r="AG116" s="26" t="str">
        <f>_xlfn.IFNA(VLOOKUP(AF116,Kopā!$A$4:$G$203,7,),"")</f>
        <v/>
      </c>
      <c r="AH116" s="26" t="str">
        <f t="shared" si="44"/>
        <v/>
      </c>
      <c r="AI116" s="26" t="e" cm="1">
        <f t="array" ref="AI116">IFERROR(SMALL(IF((COUNTIF($AI$3:AI115, $AH$4:$AH$203)=0)*ISNUMBER($AH$4:$AH$203), $AH$4:$AH$203, "A"), 1),INDEX($AH$4:$AH$203, MATCH(SMALL(IF(ISTEXT($AH$4:$AH$203)*(COUNTIF(AI$3:$AI115,$AH$4:$AH$203)=0), COUNTIF($AH$4:$AH$203, "&lt;"&amp;$AH$4:$AH$203), ""),1),IF(ISTEXT($AH$4:$AH$203), COUNTIF($AH$4:$AH$203, "&lt;"&amp;$AH$4:$AH$203), ""), 0)))</f>
        <v>#NUM!</v>
      </c>
      <c r="AJ116" s="26"/>
      <c r="AK116" s="26"/>
      <c r="AL116" s="26" t="e">
        <f>#REF!</f>
        <v>#REF!</v>
      </c>
      <c r="AM116" s="26"/>
      <c r="AN116" s="26"/>
      <c r="AO116" s="26"/>
      <c r="AP116" s="26"/>
      <c r="AQ116" s="26"/>
      <c r="AR116" s="79" t="str">
        <f>_xlfn.IFNA(VLOOKUP(AM116,Kopā!$A$4:$Q$203,8,),"")</f>
        <v/>
      </c>
      <c r="AS116" s="80" t="str">
        <f>_xlfn.IFNA(VLOOKUP(AM116,Kopā!$A$4:$Q$203,9,),"")</f>
        <v/>
      </c>
      <c r="AT116" s="79" t="str">
        <f>_xlfn.IFNA(VLOOKUP(AM116,Kopā!$A$4:$Q$203,10,),"")</f>
        <v/>
      </c>
      <c r="AU116" s="80" t="str">
        <f>_xlfn.IFNA(VLOOKUP(AM116,Kopā!$A$4:$Q$203,11,),"")</f>
        <v/>
      </c>
      <c r="AV116" s="79" t="str">
        <f>_xlfn.IFNA(VLOOKUP(AM116,Kopā!$A$4:$Q$203,12,),"")</f>
        <v/>
      </c>
      <c r="AW116" s="80" t="str">
        <f>_xlfn.IFNA(VLOOKUP(AM116,Kopā!$A$4:$Q$203,13,),"")</f>
        <v/>
      </c>
      <c r="AX116" s="79" t="str">
        <f>_xlfn.IFNA(VLOOKUP(AM116,Kopā!$A$4:$Q$203,14,),"")</f>
        <v/>
      </c>
      <c r="AY116" s="80" t="str">
        <f>_xlfn.IFNA(VLOOKUP(AM116,Kopā!$A$4:$Q$203,15,),"")</f>
        <v/>
      </c>
      <c r="AZ116" s="26"/>
      <c r="BA116" s="26"/>
      <c r="BB116" s="26"/>
      <c r="BC116" s="26"/>
      <c r="BD116" s="26"/>
      <c r="BE116" s="26" t="e">
        <f>_xlfn.RANK.EQ(BB116,$BB$4:$BB$93,)+COUNTIF($BB$4:BB116,BB116)-1</f>
        <v>#N/A</v>
      </c>
    </row>
    <row r="117" spans="1:57" x14ac:dyDescent="0.25">
      <c r="A117" s="4"/>
      <c r="B117" s="4"/>
      <c r="C117" s="4"/>
      <c r="D117" s="4"/>
      <c r="E117" s="37"/>
      <c r="F117" s="37"/>
      <c r="G117" s="37"/>
      <c r="H117" s="37"/>
      <c r="I117" s="37"/>
      <c r="J117" s="37"/>
      <c r="K117" s="37"/>
      <c r="L117" s="37"/>
      <c r="M117" s="4"/>
      <c r="N117" s="4"/>
      <c r="O117" s="36"/>
      <c r="P117" s="4"/>
      <c r="Q117" s="4"/>
      <c r="AD117" s="26">
        <v>116</v>
      </c>
      <c r="AE117" s="26"/>
      <c r="AF117" s="26" t="str">
        <f>IF(Kopā!F117=$R$3,Kopā!A117,"")</f>
        <v/>
      </c>
      <c r="AG117" s="26" t="str">
        <f>_xlfn.IFNA(VLOOKUP(AF117,Kopā!$A$4:$G$203,7,),"")</f>
        <v/>
      </c>
      <c r="AH117" s="26" t="str">
        <f t="shared" si="44"/>
        <v/>
      </c>
      <c r="AI117" s="26" t="e" cm="1">
        <f t="array" ref="AI117">IFERROR(SMALL(IF((COUNTIF($AI$3:AI116, $AH$4:$AH$203)=0)*ISNUMBER($AH$4:$AH$203), $AH$4:$AH$203, "A"), 1),INDEX($AH$4:$AH$203, MATCH(SMALL(IF(ISTEXT($AH$4:$AH$203)*(COUNTIF(AI$3:$AI116,$AH$4:$AH$203)=0), COUNTIF($AH$4:$AH$203, "&lt;"&amp;$AH$4:$AH$203), ""),1),IF(ISTEXT($AH$4:$AH$203), COUNTIF($AH$4:$AH$203, "&lt;"&amp;$AH$4:$AH$203), ""), 0)))</f>
        <v>#NUM!</v>
      </c>
      <c r="AJ117" s="26"/>
      <c r="AK117" s="26"/>
      <c r="AL117" s="26" t="e">
        <f>#REF!</f>
        <v>#REF!</v>
      </c>
      <c r="AM117" s="26"/>
      <c r="AN117" s="26"/>
      <c r="AO117" s="26"/>
      <c r="AP117" s="26"/>
      <c r="AQ117" s="26"/>
      <c r="AR117" s="79" t="str">
        <f>_xlfn.IFNA(VLOOKUP(AM117,Kopā!$A$4:$Q$203,8,),"")</f>
        <v/>
      </c>
      <c r="AS117" s="80" t="str">
        <f>_xlfn.IFNA(VLOOKUP(AM117,Kopā!$A$4:$Q$203,9,),"")</f>
        <v/>
      </c>
      <c r="AT117" s="79" t="str">
        <f>_xlfn.IFNA(VLOOKUP(AM117,Kopā!$A$4:$Q$203,10,),"")</f>
        <v/>
      </c>
      <c r="AU117" s="80" t="str">
        <f>_xlfn.IFNA(VLOOKUP(AM117,Kopā!$A$4:$Q$203,11,),"")</f>
        <v/>
      </c>
      <c r="AV117" s="79" t="str">
        <f>_xlfn.IFNA(VLOOKUP(AM117,Kopā!$A$4:$Q$203,12,),"")</f>
        <v/>
      </c>
      <c r="AW117" s="80" t="str">
        <f>_xlfn.IFNA(VLOOKUP(AM117,Kopā!$A$4:$Q$203,13,),"")</f>
        <v/>
      </c>
      <c r="AX117" s="79" t="str">
        <f>_xlfn.IFNA(VLOOKUP(AM117,Kopā!$A$4:$Q$203,14,),"")</f>
        <v/>
      </c>
      <c r="AY117" s="80" t="str">
        <f>_xlfn.IFNA(VLOOKUP(AM117,Kopā!$A$4:$Q$203,15,),"")</f>
        <v/>
      </c>
      <c r="AZ117" s="26"/>
      <c r="BA117" s="26"/>
      <c r="BB117" s="26"/>
      <c r="BC117" s="26"/>
      <c r="BD117" s="26"/>
      <c r="BE117" s="26" t="e">
        <f>_xlfn.RANK.EQ(BB117,$BB$4:$BB$93,)+COUNTIF($BB$4:BB117,BB117)-1</f>
        <v>#N/A</v>
      </c>
    </row>
    <row r="118" spans="1:57" x14ac:dyDescent="0.25">
      <c r="A118" s="4"/>
      <c r="B118" s="4"/>
      <c r="C118" s="4"/>
      <c r="D118" s="4"/>
      <c r="E118" s="37"/>
      <c r="F118" s="37"/>
      <c r="G118" s="37"/>
      <c r="H118" s="37"/>
      <c r="I118" s="37"/>
      <c r="J118" s="37"/>
      <c r="K118" s="37"/>
      <c r="L118" s="37"/>
      <c r="M118" s="4"/>
      <c r="N118" s="4"/>
      <c r="O118" s="36"/>
      <c r="P118" s="4"/>
      <c r="Q118" s="4"/>
      <c r="AD118" s="26">
        <v>117</v>
      </c>
      <c r="AE118" s="26"/>
      <c r="AF118" s="26" t="str">
        <f>IF(Kopā!F118=$R$3,Kopā!A118,"")</f>
        <v/>
      </c>
      <c r="AG118" s="26" t="str">
        <f>_xlfn.IFNA(VLOOKUP(AF118,Kopā!$A$4:$G$203,7,),"")</f>
        <v/>
      </c>
      <c r="AH118" s="26" t="str">
        <f t="shared" si="44"/>
        <v/>
      </c>
      <c r="AI118" s="26" t="e" cm="1">
        <f t="array" ref="AI118">IFERROR(SMALL(IF((COUNTIF($AI$3:AI117, $AH$4:$AH$203)=0)*ISNUMBER($AH$4:$AH$203), $AH$4:$AH$203, "A"), 1),INDEX($AH$4:$AH$203, MATCH(SMALL(IF(ISTEXT($AH$4:$AH$203)*(COUNTIF(AI$3:$AI117,$AH$4:$AH$203)=0), COUNTIF($AH$4:$AH$203, "&lt;"&amp;$AH$4:$AH$203), ""),1),IF(ISTEXT($AH$4:$AH$203), COUNTIF($AH$4:$AH$203, "&lt;"&amp;$AH$4:$AH$203), ""), 0)))</f>
        <v>#NUM!</v>
      </c>
      <c r="AJ118" s="26"/>
      <c r="AK118" s="26"/>
      <c r="AL118" s="26" t="e">
        <f>#REF!</f>
        <v>#REF!</v>
      </c>
      <c r="AM118" s="26"/>
      <c r="AN118" s="26"/>
      <c r="AO118" s="26"/>
      <c r="AP118" s="26"/>
      <c r="AQ118" s="26"/>
      <c r="AR118" s="79" t="str">
        <f>_xlfn.IFNA(VLOOKUP(AM118,Kopā!$A$4:$Q$203,8,),"")</f>
        <v/>
      </c>
      <c r="AS118" s="80" t="str">
        <f>_xlfn.IFNA(VLOOKUP(AM118,Kopā!$A$4:$Q$203,9,),"")</f>
        <v/>
      </c>
      <c r="AT118" s="79" t="str">
        <f>_xlfn.IFNA(VLOOKUP(AM118,Kopā!$A$4:$Q$203,10,),"")</f>
        <v/>
      </c>
      <c r="AU118" s="80" t="str">
        <f>_xlfn.IFNA(VLOOKUP(AM118,Kopā!$A$4:$Q$203,11,),"")</f>
        <v/>
      </c>
      <c r="AV118" s="79" t="str">
        <f>_xlfn.IFNA(VLOOKUP(AM118,Kopā!$A$4:$Q$203,12,),"")</f>
        <v/>
      </c>
      <c r="AW118" s="80" t="str">
        <f>_xlfn.IFNA(VLOOKUP(AM118,Kopā!$A$4:$Q$203,13,),"")</f>
        <v/>
      </c>
      <c r="AX118" s="79" t="str">
        <f>_xlfn.IFNA(VLOOKUP(AM118,Kopā!$A$4:$Q$203,14,),"")</f>
        <v/>
      </c>
      <c r="AY118" s="80" t="str">
        <f>_xlfn.IFNA(VLOOKUP(AM118,Kopā!$A$4:$Q$203,15,),"")</f>
        <v/>
      </c>
      <c r="AZ118" s="26"/>
      <c r="BA118" s="26"/>
      <c r="BB118" s="26"/>
      <c r="BC118" s="26"/>
      <c r="BD118" s="26"/>
      <c r="BE118" s="26" t="e">
        <f>_xlfn.RANK.EQ(BB118,$BB$4:$BB$93,)+COUNTIF($BB$4:BB118,BB118)-1</f>
        <v>#N/A</v>
      </c>
    </row>
    <row r="119" spans="1:57" x14ac:dyDescent="0.25">
      <c r="A119" s="4"/>
      <c r="B119" s="4"/>
      <c r="C119" s="4"/>
      <c r="D119" s="4"/>
      <c r="E119" s="37"/>
      <c r="F119" s="37"/>
      <c r="G119" s="37"/>
      <c r="H119" s="37"/>
      <c r="I119" s="37"/>
      <c r="J119" s="37"/>
      <c r="K119" s="37"/>
      <c r="L119" s="37"/>
      <c r="M119" s="4"/>
      <c r="N119" s="4"/>
      <c r="O119" s="36"/>
      <c r="P119" s="4"/>
      <c r="Q119" s="4"/>
      <c r="AD119" s="26">
        <v>118</v>
      </c>
      <c r="AE119" s="26"/>
      <c r="AF119" s="26" t="str">
        <f>IF(Kopā!F119=$R$3,Kopā!A119,"")</f>
        <v/>
      </c>
      <c r="AG119" s="26" t="str">
        <f>_xlfn.IFNA(VLOOKUP(AF119,Kopā!$A$4:$G$203,7,),"")</f>
        <v/>
      </c>
      <c r="AH119" s="26" t="str">
        <f t="shared" si="44"/>
        <v/>
      </c>
      <c r="AI119" s="26" t="e" cm="1">
        <f t="array" ref="AI119">IFERROR(SMALL(IF((COUNTIF($AI$3:AI118, $AH$4:$AH$203)=0)*ISNUMBER($AH$4:$AH$203), $AH$4:$AH$203, "A"), 1),INDEX($AH$4:$AH$203, MATCH(SMALL(IF(ISTEXT($AH$4:$AH$203)*(COUNTIF(AI$3:$AI118,$AH$4:$AH$203)=0), COUNTIF($AH$4:$AH$203, "&lt;"&amp;$AH$4:$AH$203), ""),1),IF(ISTEXT($AH$4:$AH$203), COUNTIF($AH$4:$AH$203, "&lt;"&amp;$AH$4:$AH$203), ""), 0)))</f>
        <v>#NUM!</v>
      </c>
      <c r="AJ119" s="26"/>
      <c r="AK119" s="26"/>
      <c r="AL119" s="26" t="e">
        <f>#REF!</f>
        <v>#REF!</v>
      </c>
      <c r="AM119" s="26"/>
      <c r="AN119" s="26"/>
      <c r="AO119" s="26"/>
      <c r="AP119" s="26"/>
      <c r="AQ119" s="26"/>
      <c r="AR119" s="79" t="str">
        <f>_xlfn.IFNA(VLOOKUP(AM119,Kopā!$A$4:$Q$203,8,),"")</f>
        <v/>
      </c>
      <c r="AS119" s="80" t="str">
        <f>_xlfn.IFNA(VLOOKUP(AM119,Kopā!$A$4:$Q$203,9,),"")</f>
        <v/>
      </c>
      <c r="AT119" s="79" t="str">
        <f>_xlfn.IFNA(VLOOKUP(AM119,Kopā!$A$4:$Q$203,10,),"")</f>
        <v/>
      </c>
      <c r="AU119" s="80" t="str">
        <f>_xlfn.IFNA(VLOOKUP(AM119,Kopā!$A$4:$Q$203,11,),"")</f>
        <v/>
      </c>
      <c r="AV119" s="79" t="str">
        <f>_xlfn.IFNA(VLOOKUP(AM119,Kopā!$A$4:$Q$203,12,),"")</f>
        <v/>
      </c>
      <c r="AW119" s="80" t="str">
        <f>_xlfn.IFNA(VLOOKUP(AM119,Kopā!$A$4:$Q$203,13,),"")</f>
        <v/>
      </c>
      <c r="AX119" s="79" t="str">
        <f>_xlfn.IFNA(VLOOKUP(AM119,Kopā!$A$4:$Q$203,14,),"")</f>
        <v/>
      </c>
      <c r="AY119" s="80" t="str">
        <f>_xlfn.IFNA(VLOOKUP(AM119,Kopā!$A$4:$Q$203,15,),"")</f>
        <v/>
      </c>
      <c r="AZ119" s="26"/>
      <c r="BA119" s="26"/>
      <c r="BB119" s="26"/>
      <c r="BC119" s="26"/>
      <c r="BD119" s="26"/>
      <c r="BE119" s="26" t="e">
        <f>_xlfn.RANK.EQ(BB119,$BB$4:$BB$93,)+COUNTIF($BB$4:BB119,BB119)-1</f>
        <v>#N/A</v>
      </c>
    </row>
    <row r="120" spans="1:57" x14ac:dyDescent="0.25">
      <c r="A120" s="4"/>
      <c r="B120" s="4"/>
      <c r="C120" s="4"/>
      <c r="D120" s="4"/>
      <c r="E120" s="37"/>
      <c r="F120" s="37"/>
      <c r="G120" s="37"/>
      <c r="H120" s="37"/>
      <c r="I120" s="37"/>
      <c r="J120" s="37"/>
      <c r="K120" s="37"/>
      <c r="L120" s="37"/>
      <c r="M120" s="4"/>
      <c r="N120" s="4"/>
      <c r="O120" s="36"/>
      <c r="P120" s="4"/>
      <c r="Q120" s="4"/>
      <c r="AD120" s="26">
        <v>119</v>
      </c>
      <c r="AE120" s="26"/>
      <c r="AF120" s="26" t="str">
        <f>IF(Kopā!F120=$R$3,Kopā!A120,"")</f>
        <v/>
      </c>
      <c r="AG120" s="26" t="str">
        <f>_xlfn.IFNA(VLOOKUP(AF120,Kopā!$A$4:$G$203,7,),"")</f>
        <v/>
      </c>
      <c r="AH120" s="26" t="str">
        <f t="shared" si="44"/>
        <v/>
      </c>
      <c r="AI120" s="26" t="e" cm="1">
        <f t="array" ref="AI120">IFERROR(SMALL(IF((COUNTIF($AI$3:AI119, $AH$4:$AH$203)=0)*ISNUMBER($AH$4:$AH$203), $AH$4:$AH$203, "A"), 1),INDEX($AH$4:$AH$203, MATCH(SMALL(IF(ISTEXT($AH$4:$AH$203)*(COUNTIF(AI$3:$AI119,$AH$4:$AH$203)=0), COUNTIF($AH$4:$AH$203, "&lt;"&amp;$AH$4:$AH$203), ""),1),IF(ISTEXT($AH$4:$AH$203), COUNTIF($AH$4:$AH$203, "&lt;"&amp;$AH$4:$AH$203), ""), 0)))</f>
        <v>#NUM!</v>
      </c>
      <c r="AJ120" s="26"/>
      <c r="AK120" s="26"/>
      <c r="AL120" s="26" t="e">
        <f>#REF!</f>
        <v>#REF!</v>
      </c>
      <c r="AM120" s="26"/>
      <c r="AN120" s="26"/>
      <c r="AO120" s="26"/>
      <c r="AP120" s="26"/>
      <c r="AQ120" s="26"/>
      <c r="AR120" s="79" t="str">
        <f>_xlfn.IFNA(VLOOKUP(AM120,Kopā!$A$4:$Q$203,8,),"")</f>
        <v/>
      </c>
      <c r="AS120" s="80" t="str">
        <f>_xlfn.IFNA(VLOOKUP(AM120,Kopā!$A$4:$Q$203,9,),"")</f>
        <v/>
      </c>
      <c r="AT120" s="79" t="str">
        <f>_xlfn.IFNA(VLOOKUP(AM120,Kopā!$A$4:$Q$203,10,),"")</f>
        <v/>
      </c>
      <c r="AU120" s="80" t="str">
        <f>_xlfn.IFNA(VLOOKUP(AM120,Kopā!$A$4:$Q$203,11,),"")</f>
        <v/>
      </c>
      <c r="AV120" s="79" t="str">
        <f>_xlfn.IFNA(VLOOKUP(AM120,Kopā!$A$4:$Q$203,12,),"")</f>
        <v/>
      </c>
      <c r="AW120" s="80" t="str">
        <f>_xlfn.IFNA(VLOOKUP(AM120,Kopā!$A$4:$Q$203,13,),"")</f>
        <v/>
      </c>
      <c r="AX120" s="79" t="str">
        <f>_xlfn.IFNA(VLOOKUP(AM120,Kopā!$A$4:$Q$203,14,),"")</f>
        <v/>
      </c>
      <c r="AY120" s="80" t="str">
        <f>_xlfn.IFNA(VLOOKUP(AM120,Kopā!$A$4:$Q$203,15,),"")</f>
        <v/>
      </c>
      <c r="AZ120" s="26"/>
      <c r="BA120" s="26"/>
      <c r="BB120" s="26"/>
      <c r="BC120" s="26"/>
      <c r="BD120" s="26"/>
      <c r="BE120" s="26" t="e">
        <f>_xlfn.RANK.EQ(BB120,$BB$4:$BB$93,)+COUNTIF($BB$4:BB120,BB120)-1</f>
        <v>#N/A</v>
      </c>
    </row>
    <row r="121" spans="1:57" x14ac:dyDescent="0.25">
      <c r="A121" s="4"/>
      <c r="B121" s="4"/>
      <c r="C121" s="4"/>
      <c r="D121" s="4"/>
      <c r="E121" s="37"/>
      <c r="F121" s="37"/>
      <c r="G121" s="37"/>
      <c r="H121" s="37"/>
      <c r="I121" s="37"/>
      <c r="J121" s="37"/>
      <c r="K121" s="37"/>
      <c r="L121" s="37"/>
      <c r="M121" s="4"/>
      <c r="N121" s="4"/>
      <c r="O121" s="36"/>
      <c r="P121" s="4"/>
      <c r="Q121" s="4"/>
      <c r="AD121" s="26">
        <v>120</v>
      </c>
      <c r="AE121" s="26"/>
      <c r="AF121" s="26" t="str">
        <f>IF(Kopā!F121=$R$3,Kopā!A121,"")</f>
        <v/>
      </c>
      <c r="AG121" s="26" t="str">
        <f>_xlfn.IFNA(VLOOKUP(AF121,Kopā!$A$4:$G$203,7,),"")</f>
        <v/>
      </c>
      <c r="AH121" s="26" t="str">
        <f t="shared" si="44"/>
        <v/>
      </c>
      <c r="AI121" s="26" t="e" cm="1">
        <f t="array" ref="AI121">IFERROR(SMALL(IF((COUNTIF($AI$3:AI120, $AH$4:$AH$203)=0)*ISNUMBER($AH$4:$AH$203), $AH$4:$AH$203, "A"), 1),INDEX($AH$4:$AH$203, MATCH(SMALL(IF(ISTEXT($AH$4:$AH$203)*(COUNTIF(AI$3:$AI120,$AH$4:$AH$203)=0), COUNTIF($AH$4:$AH$203, "&lt;"&amp;$AH$4:$AH$203), ""),1),IF(ISTEXT($AH$4:$AH$203), COUNTIF($AH$4:$AH$203, "&lt;"&amp;$AH$4:$AH$203), ""), 0)))</f>
        <v>#NUM!</v>
      </c>
      <c r="AJ121" s="26"/>
      <c r="AK121" s="26"/>
      <c r="AL121" s="26" t="e">
        <f>#REF!</f>
        <v>#REF!</v>
      </c>
      <c r="AM121" s="26"/>
      <c r="AN121" s="26"/>
      <c r="AO121" s="26"/>
      <c r="AP121" s="26"/>
      <c r="AQ121" s="26"/>
      <c r="AR121" s="79" t="str">
        <f>_xlfn.IFNA(VLOOKUP(AM121,Kopā!$A$4:$Q$203,8,),"")</f>
        <v/>
      </c>
      <c r="AS121" s="80" t="str">
        <f>_xlfn.IFNA(VLOOKUP(AM121,Kopā!$A$4:$Q$203,9,),"")</f>
        <v/>
      </c>
      <c r="AT121" s="79" t="str">
        <f>_xlfn.IFNA(VLOOKUP(AM121,Kopā!$A$4:$Q$203,10,),"")</f>
        <v/>
      </c>
      <c r="AU121" s="80" t="str">
        <f>_xlfn.IFNA(VLOOKUP(AM121,Kopā!$A$4:$Q$203,11,),"")</f>
        <v/>
      </c>
      <c r="AV121" s="79" t="str">
        <f>_xlfn.IFNA(VLOOKUP(AM121,Kopā!$A$4:$Q$203,12,),"")</f>
        <v/>
      </c>
      <c r="AW121" s="80" t="str">
        <f>_xlfn.IFNA(VLOOKUP(AM121,Kopā!$A$4:$Q$203,13,),"")</f>
        <v/>
      </c>
      <c r="AX121" s="79" t="str">
        <f>_xlfn.IFNA(VLOOKUP(AM121,Kopā!$A$4:$Q$203,14,),"")</f>
        <v/>
      </c>
      <c r="AY121" s="80" t="str">
        <f>_xlfn.IFNA(VLOOKUP(AM121,Kopā!$A$4:$Q$203,15,),"")</f>
        <v/>
      </c>
      <c r="AZ121" s="26"/>
      <c r="BA121" s="26"/>
      <c r="BB121" s="26"/>
      <c r="BC121" s="26"/>
      <c r="BD121" s="26"/>
      <c r="BE121" s="26" t="e">
        <f>_xlfn.RANK.EQ(BB121,$BB$4:$BB$93,)+COUNTIF($BB$4:BB121,BB121)-1</f>
        <v>#N/A</v>
      </c>
    </row>
    <row r="122" spans="1:57" x14ac:dyDescent="0.25">
      <c r="A122" s="4"/>
      <c r="B122" s="4"/>
      <c r="C122" s="4"/>
      <c r="D122" s="4"/>
      <c r="E122" s="37"/>
      <c r="F122" s="37"/>
      <c r="G122" s="37"/>
      <c r="H122" s="37"/>
      <c r="I122" s="37"/>
      <c r="J122" s="37"/>
      <c r="K122" s="37"/>
      <c r="L122" s="37"/>
      <c r="M122" s="4"/>
      <c r="N122" s="4"/>
      <c r="O122" s="36"/>
      <c r="P122" s="4"/>
      <c r="Q122" s="4"/>
      <c r="AD122" s="26">
        <v>121</v>
      </c>
      <c r="AE122" s="26"/>
      <c r="AF122" s="26" t="str">
        <f>IF(Kopā!F122=$R$3,Kopā!A122,"")</f>
        <v/>
      </c>
      <c r="AG122" s="26" t="str">
        <f>_xlfn.IFNA(VLOOKUP(AF122,Kopā!$A$4:$G$203,7,),"")</f>
        <v/>
      </c>
      <c r="AH122" s="26" t="str">
        <f t="shared" si="44"/>
        <v/>
      </c>
      <c r="AI122" s="26" t="e" cm="1">
        <f t="array" ref="AI122">IFERROR(SMALL(IF((COUNTIF($AI$3:AI121, $AH$4:$AH$203)=0)*ISNUMBER($AH$4:$AH$203), $AH$4:$AH$203, "A"), 1),INDEX($AH$4:$AH$203, MATCH(SMALL(IF(ISTEXT($AH$4:$AH$203)*(COUNTIF(AI$3:$AI121,$AH$4:$AH$203)=0), COUNTIF($AH$4:$AH$203, "&lt;"&amp;$AH$4:$AH$203), ""),1),IF(ISTEXT($AH$4:$AH$203), COUNTIF($AH$4:$AH$203, "&lt;"&amp;$AH$4:$AH$203), ""), 0)))</f>
        <v>#NUM!</v>
      </c>
      <c r="AJ122" s="26"/>
      <c r="AK122" s="26"/>
      <c r="AL122" s="26" t="e">
        <f>#REF!</f>
        <v>#REF!</v>
      </c>
      <c r="AM122" s="26"/>
      <c r="AN122" s="26"/>
      <c r="AO122" s="26"/>
      <c r="AP122" s="26"/>
      <c r="AQ122" s="26"/>
      <c r="AR122" s="79" t="str">
        <f>_xlfn.IFNA(VLOOKUP(AM122,Kopā!$A$4:$Q$203,8,),"")</f>
        <v/>
      </c>
      <c r="AS122" s="80" t="str">
        <f>_xlfn.IFNA(VLOOKUP(AM122,Kopā!$A$4:$Q$203,9,),"")</f>
        <v/>
      </c>
      <c r="AT122" s="79" t="str">
        <f>_xlfn.IFNA(VLOOKUP(AM122,Kopā!$A$4:$Q$203,10,),"")</f>
        <v/>
      </c>
      <c r="AU122" s="80" t="str">
        <f>_xlfn.IFNA(VLOOKUP(AM122,Kopā!$A$4:$Q$203,11,),"")</f>
        <v/>
      </c>
      <c r="AV122" s="79" t="str">
        <f>_xlfn.IFNA(VLOOKUP(AM122,Kopā!$A$4:$Q$203,12,),"")</f>
        <v/>
      </c>
      <c r="AW122" s="80" t="str">
        <f>_xlfn.IFNA(VLOOKUP(AM122,Kopā!$A$4:$Q$203,13,),"")</f>
        <v/>
      </c>
      <c r="AX122" s="79" t="str">
        <f>_xlfn.IFNA(VLOOKUP(AM122,Kopā!$A$4:$Q$203,14,),"")</f>
        <v/>
      </c>
      <c r="AY122" s="80" t="str">
        <f>_xlfn.IFNA(VLOOKUP(AM122,Kopā!$A$4:$Q$203,15,),"")</f>
        <v/>
      </c>
      <c r="AZ122" s="26"/>
      <c r="BA122" s="26"/>
      <c r="BB122" s="26"/>
      <c r="BC122" s="26"/>
      <c r="BD122" s="26"/>
      <c r="BE122" s="26" t="e">
        <f>_xlfn.RANK.EQ(BB122,$BB$4:$BB$93,)+COUNTIF($BB$4:BB122,BB122)-1</f>
        <v>#N/A</v>
      </c>
    </row>
    <row r="123" spans="1:57" x14ac:dyDescent="0.25">
      <c r="A123" s="4"/>
      <c r="B123" s="4"/>
      <c r="C123" s="4"/>
      <c r="D123" s="4"/>
      <c r="E123" s="37"/>
      <c r="F123" s="37"/>
      <c r="G123" s="37"/>
      <c r="H123" s="37"/>
      <c r="I123" s="37"/>
      <c r="J123" s="37"/>
      <c r="K123" s="37"/>
      <c r="L123" s="37"/>
      <c r="M123" s="4"/>
      <c r="N123" s="4"/>
      <c r="O123" s="36"/>
      <c r="P123" s="4"/>
      <c r="Q123" s="4"/>
      <c r="AD123" s="26">
        <v>122</v>
      </c>
      <c r="AE123" s="26"/>
      <c r="AF123" s="26" t="str">
        <f>IF(Kopā!F123=$R$3,Kopā!A123,"")</f>
        <v/>
      </c>
      <c r="AG123" s="26" t="str">
        <f>_xlfn.IFNA(VLOOKUP(AF123,Kopā!$A$4:$G$203,7,),"")</f>
        <v/>
      </c>
      <c r="AH123" s="26" t="str">
        <f t="shared" si="44"/>
        <v/>
      </c>
      <c r="AI123" s="26" t="e" cm="1">
        <f t="array" ref="AI123">IFERROR(SMALL(IF((COUNTIF($AI$3:AI122, $AH$4:$AH$203)=0)*ISNUMBER($AH$4:$AH$203), $AH$4:$AH$203, "A"), 1),INDEX($AH$4:$AH$203, MATCH(SMALL(IF(ISTEXT($AH$4:$AH$203)*(COUNTIF(AI$3:$AI122,$AH$4:$AH$203)=0), COUNTIF($AH$4:$AH$203, "&lt;"&amp;$AH$4:$AH$203), ""),1),IF(ISTEXT($AH$4:$AH$203), COUNTIF($AH$4:$AH$203, "&lt;"&amp;$AH$4:$AH$203), ""), 0)))</f>
        <v>#NUM!</v>
      </c>
      <c r="AJ123" s="26"/>
      <c r="AK123" s="26"/>
      <c r="AL123" s="26" t="e">
        <f>#REF!</f>
        <v>#REF!</v>
      </c>
      <c r="AM123" s="26"/>
      <c r="AN123" s="26"/>
      <c r="AO123" s="26"/>
      <c r="AP123" s="26"/>
      <c r="AQ123" s="26"/>
      <c r="AR123" s="79" t="str">
        <f>_xlfn.IFNA(VLOOKUP(AM123,Kopā!$A$4:$Q$203,8,),"")</f>
        <v/>
      </c>
      <c r="AS123" s="80" t="str">
        <f>_xlfn.IFNA(VLOOKUP(AM123,Kopā!$A$4:$Q$203,9,),"")</f>
        <v/>
      </c>
      <c r="AT123" s="79" t="str">
        <f>_xlfn.IFNA(VLOOKUP(AM123,Kopā!$A$4:$Q$203,10,),"")</f>
        <v/>
      </c>
      <c r="AU123" s="80" t="str">
        <f>_xlfn.IFNA(VLOOKUP(AM123,Kopā!$A$4:$Q$203,11,),"")</f>
        <v/>
      </c>
      <c r="AV123" s="79" t="str">
        <f>_xlfn.IFNA(VLOOKUP(AM123,Kopā!$A$4:$Q$203,12,),"")</f>
        <v/>
      </c>
      <c r="AW123" s="80" t="str">
        <f>_xlfn.IFNA(VLOOKUP(AM123,Kopā!$A$4:$Q$203,13,),"")</f>
        <v/>
      </c>
      <c r="AX123" s="79" t="str">
        <f>_xlfn.IFNA(VLOOKUP(AM123,Kopā!$A$4:$Q$203,14,),"")</f>
        <v/>
      </c>
      <c r="AY123" s="80" t="str">
        <f>_xlfn.IFNA(VLOOKUP(AM123,Kopā!$A$4:$Q$203,15,),"")</f>
        <v/>
      </c>
      <c r="AZ123" s="26"/>
      <c r="BA123" s="26"/>
      <c r="BB123" s="26"/>
      <c r="BC123" s="26"/>
      <c r="BD123" s="26"/>
      <c r="BE123" s="26" t="e">
        <f>_xlfn.RANK.EQ(BB123,$BB$4:$BB$93,)+COUNTIF($BB$4:BB123,BB123)-1</f>
        <v>#N/A</v>
      </c>
    </row>
    <row r="124" spans="1:57" x14ac:dyDescent="0.25">
      <c r="A124" s="4"/>
      <c r="B124" s="4"/>
      <c r="C124" s="4"/>
      <c r="D124" s="4"/>
      <c r="E124" s="37"/>
      <c r="F124" s="37"/>
      <c r="G124" s="37"/>
      <c r="H124" s="37"/>
      <c r="I124" s="37"/>
      <c r="J124" s="37"/>
      <c r="K124" s="37"/>
      <c r="L124" s="37"/>
      <c r="M124" s="4"/>
      <c r="N124" s="4"/>
      <c r="O124" s="36"/>
      <c r="P124" s="4"/>
      <c r="Q124" s="4"/>
      <c r="AD124" s="26">
        <v>123</v>
      </c>
      <c r="AE124" s="26"/>
      <c r="AF124" s="26" t="str">
        <f>IF(Kopā!F124=$R$3,Kopā!A124,"")</f>
        <v/>
      </c>
      <c r="AG124" s="26" t="str">
        <f>_xlfn.IFNA(VLOOKUP(AF124,Kopā!$A$4:$G$203,7,),"")</f>
        <v/>
      </c>
      <c r="AH124" s="26" t="str">
        <f t="shared" si="44"/>
        <v/>
      </c>
      <c r="AI124" s="26" t="e" cm="1">
        <f t="array" ref="AI124">IFERROR(SMALL(IF((COUNTIF($AI$3:AI123, $AH$4:$AH$203)=0)*ISNUMBER($AH$4:$AH$203), $AH$4:$AH$203, "A"), 1),INDEX($AH$4:$AH$203, MATCH(SMALL(IF(ISTEXT($AH$4:$AH$203)*(COUNTIF(AI$3:$AI123,$AH$4:$AH$203)=0), COUNTIF($AH$4:$AH$203, "&lt;"&amp;$AH$4:$AH$203), ""),1),IF(ISTEXT($AH$4:$AH$203), COUNTIF($AH$4:$AH$203, "&lt;"&amp;$AH$4:$AH$203), ""), 0)))</f>
        <v>#NUM!</v>
      </c>
      <c r="AJ124" s="26"/>
      <c r="AK124" s="26"/>
      <c r="AL124" s="26" t="e">
        <f>#REF!</f>
        <v>#REF!</v>
      </c>
      <c r="AM124" s="26"/>
      <c r="AN124" s="26"/>
      <c r="AO124" s="26"/>
      <c r="AP124" s="26"/>
      <c r="AQ124" s="26"/>
      <c r="AR124" s="79" t="str">
        <f>_xlfn.IFNA(VLOOKUP(AM124,Kopā!$A$4:$Q$203,8,),"")</f>
        <v/>
      </c>
      <c r="AS124" s="80" t="str">
        <f>_xlfn.IFNA(VLOOKUP(AM124,Kopā!$A$4:$Q$203,9,),"")</f>
        <v/>
      </c>
      <c r="AT124" s="79" t="str">
        <f>_xlfn.IFNA(VLOOKUP(AM124,Kopā!$A$4:$Q$203,10,),"")</f>
        <v/>
      </c>
      <c r="AU124" s="80" t="str">
        <f>_xlfn.IFNA(VLOOKUP(AM124,Kopā!$A$4:$Q$203,11,),"")</f>
        <v/>
      </c>
      <c r="AV124" s="79" t="str">
        <f>_xlfn.IFNA(VLOOKUP(AM124,Kopā!$A$4:$Q$203,12,),"")</f>
        <v/>
      </c>
      <c r="AW124" s="80" t="str">
        <f>_xlfn.IFNA(VLOOKUP(AM124,Kopā!$A$4:$Q$203,13,),"")</f>
        <v/>
      </c>
      <c r="AX124" s="79" t="str">
        <f>_xlfn.IFNA(VLOOKUP(AM124,Kopā!$A$4:$Q$203,14,),"")</f>
        <v/>
      </c>
      <c r="AY124" s="80" t="str">
        <f>_xlfn.IFNA(VLOOKUP(AM124,Kopā!$A$4:$Q$203,15,),"")</f>
        <v/>
      </c>
      <c r="AZ124" s="26"/>
      <c r="BA124" s="26"/>
      <c r="BB124" s="26"/>
      <c r="BC124" s="26"/>
      <c r="BD124" s="26"/>
      <c r="BE124" s="26" t="e">
        <f>_xlfn.RANK.EQ(BB124,$BB$4:$BB$93,)+COUNTIF($BB$4:BB124,BB124)-1</f>
        <v>#N/A</v>
      </c>
    </row>
    <row r="125" spans="1:57" x14ac:dyDescent="0.25">
      <c r="A125" s="4"/>
      <c r="B125" s="4"/>
      <c r="C125" s="4"/>
      <c r="D125" s="4"/>
      <c r="E125" s="37"/>
      <c r="F125" s="37"/>
      <c r="G125" s="37"/>
      <c r="H125" s="37"/>
      <c r="I125" s="37"/>
      <c r="J125" s="37"/>
      <c r="K125" s="37"/>
      <c r="L125" s="37"/>
      <c r="M125" s="4"/>
      <c r="N125" s="4"/>
      <c r="O125" s="36"/>
      <c r="P125" s="4"/>
      <c r="Q125" s="4"/>
      <c r="AD125" s="26">
        <v>124</v>
      </c>
      <c r="AE125" s="26"/>
      <c r="AF125" s="26" t="str">
        <f>IF(Kopā!F125=$R$3,Kopā!A125,"")</f>
        <v/>
      </c>
      <c r="AG125" s="26" t="str">
        <f>_xlfn.IFNA(VLOOKUP(AF125,Kopā!$A$4:$G$203,7,),"")</f>
        <v/>
      </c>
      <c r="AH125" s="26" t="str">
        <f t="shared" si="44"/>
        <v/>
      </c>
      <c r="AI125" s="26" t="e" cm="1">
        <f t="array" ref="AI125">IFERROR(SMALL(IF((COUNTIF($AI$3:AI124, $AH$4:$AH$203)=0)*ISNUMBER($AH$4:$AH$203), $AH$4:$AH$203, "A"), 1),INDEX($AH$4:$AH$203, MATCH(SMALL(IF(ISTEXT($AH$4:$AH$203)*(COUNTIF(AI$3:$AI124,$AH$4:$AH$203)=0), COUNTIF($AH$4:$AH$203, "&lt;"&amp;$AH$4:$AH$203), ""),1),IF(ISTEXT($AH$4:$AH$203), COUNTIF($AH$4:$AH$203, "&lt;"&amp;$AH$4:$AH$203), ""), 0)))</f>
        <v>#NUM!</v>
      </c>
      <c r="AJ125" s="26"/>
      <c r="AK125" s="26"/>
      <c r="AL125" s="26" t="e">
        <f>#REF!</f>
        <v>#REF!</v>
      </c>
      <c r="AM125" s="26"/>
      <c r="AN125" s="26"/>
      <c r="AO125" s="26"/>
      <c r="AP125" s="26"/>
      <c r="AQ125" s="26"/>
      <c r="AR125" s="79" t="str">
        <f>_xlfn.IFNA(VLOOKUP(AM125,Kopā!$A$4:$Q$203,8,),"")</f>
        <v/>
      </c>
      <c r="AS125" s="80" t="str">
        <f>_xlfn.IFNA(VLOOKUP(AM125,Kopā!$A$4:$Q$203,9,),"")</f>
        <v/>
      </c>
      <c r="AT125" s="79" t="str">
        <f>_xlfn.IFNA(VLOOKUP(AM125,Kopā!$A$4:$Q$203,10,),"")</f>
        <v/>
      </c>
      <c r="AU125" s="80" t="str">
        <f>_xlfn.IFNA(VLOOKUP(AM125,Kopā!$A$4:$Q$203,11,),"")</f>
        <v/>
      </c>
      <c r="AV125" s="79" t="str">
        <f>_xlfn.IFNA(VLOOKUP(AM125,Kopā!$A$4:$Q$203,12,),"")</f>
        <v/>
      </c>
      <c r="AW125" s="80" t="str">
        <f>_xlfn.IFNA(VLOOKUP(AM125,Kopā!$A$4:$Q$203,13,),"")</f>
        <v/>
      </c>
      <c r="AX125" s="79" t="str">
        <f>_xlfn.IFNA(VLOOKUP(AM125,Kopā!$A$4:$Q$203,14,),"")</f>
        <v/>
      </c>
      <c r="AY125" s="80" t="str">
        <f>_xlfn.IFNA(VLOOKUP(AM125,Kopā!$A$4:$Q$203,15,),"")</f>
        <v/>
      </c>
      <c r="AZ125" s="26"/>
      <c r="BA125" s="26"/>
      <c r="BB125" s="26"/>
      <c r="BC125" s="26"/>
      <c r="BD125" s="26"/>
      <c r="BE125" s="26" t="e">
        <f>_xlfn.RANK.EQ(BB125,$BB$4:$BB$93,)+COUNTIF($BB$4:BB125,BB125)-1</f>
        <v>#N/A</v>
      </c>
    </row>
    <row r="126" spans="1:57" x14ac:dyDescent="0.25">
      <c r="A126" s="4"/>
      <c r="B126" s="4"/>
      <c r="C126" s="4"/>
      <c r="D126" s="4"/>
      <c r="E126" s="37"/>
      <c r="F126" s="37"/>
      <c r="G126" s="37"/>
      <c r="H126" s="37"/>
      <c r="I126" s="37"/>
      <c r="J126" s="37"/>
      <c r="K126" s="37"/>
      <c r="L126" s="37"/>
      <c r="M126" s="4"/>
      <c r="N126" s="4"/>
      <c r="O126" s="36"/>
      <c r="P126" s="4"/>
      <c r="Q126" s="4"/>
      <c r="AD126" s="26">
        <v>125</v>
      </c>
      <c r="AE126" s="26"/>
      <c r="AF126" s="26" t="str">
        <f>IF(Kopā!F126=$R$3,Kopā!A126,"")</f>
        <v/>
      </c>
      <c r="AG126" s="26" t="str">
        <f>_xlfn.IFNA(VLOOKUP(AF126,Kopā!$A$4:$G$203,7,),"")</f>
        <v/>
      </c>
      <c r="AH126" s="26" t="str">
        <f t="shared" si="44"/>
        <v/>
      </c>
      <c r="AI126" s="26" t="e" cm="1">
        <f t="array" ref="AI126">IFERROR(SMALL(IF((COUNTIF($AI$3:AI125, $AH$4:$AH$203)=0)*ISNUMBER($AH$4:$AH$203), $AH$4:$AH$203, "A"), 1),INDEX($AH$4:$AH$203, MATCH(SMALL(IF(ISTEXT($AH$4:$AH$203)*(COUNTIF(AI$3:$AI125,$AH$4:$AH$203)=0), COUNTIF($AH$4:$AH$203, "&lt;"&amp;$AH$4:$AH$203), ""),1),IF(ISTEXT($AH$4:$AH$203), COUNTIF($AH$4:$AH$203, "&lt;"&amp;$AH$4:$AH$203), ""), 0)))</f>
        <v>#NUM!</v>
      </c>
      <c r="AJ126" s="26"/>
      <c r="AK126" s="26"/>
      <c r="AL126" s="26" t="e">
        <f>#REF!</f>
        <v>#REF!</v>
      </c>
      <c r="AM126" s="26"/>
      <c r="AN126" s="26"/>
      <c r="AO126" s="26"/>
      <c r="AP126" s="26"/>
      <c r="AQ126" s="26"/>
      <c r="AR126" s="79" t="str">
        <f>_xlfn.IFNA(VLOOKUP(AM126,Kopā!$A$4:$Q$203,8,),"")</f>
        <v/>
      </c>
      <c r="AS126" s="80" t="str">
        <f>_xlfn.IFNA(VLOOKUP(AM126,Kopā!$A$4:$Q$203,9,),"")</f>
        <v/>
      </c>
      <c r="AT126" s="79" t="str">
        <f>_xlfn.IFNA(VLOOKUP(AM126,Kopā!$A$4:$Q$203,10,),"")</f>
        <v/>
      </c>
      <c r="AU126" s="80" t="str">
        <f>_xlfn.IFNA(VLOOKUP(AM126,Kopā!$A$4:$Q$203,11,),"")</f>
        <v/>
      </c>
      <c r="AV126" s="79" t="str">
        <f>_xlfn.IFNA(VLOOKUP(AM126,Kopā!$A$4:$Q$203,12,),"")</f>
        <v/>
      </c>
      <c r="AW126" s="80" t="str">
        <f>_xlfn.IFNA(VLOOKUP(AM126,Kopā!$A$4:$Q$203,13,),"")</f>
        <v/>
      </c>
      <c r="AX126" s="79" t="str">
        <f>_xlfn.IFNA(VLOOKUP(AM126,Kopā!$A$4:$Q$203,14,),"")</f>
        <v/>
      </c>
      <c r="AY126" s="80" t="str">
        <f>_xlfn.IFNA(VLOOKUP(AM126,Kopā!$A$4:$Q$203,15,),"")</f>
        <v/>
      </c>
      <c r="AZ126" s="26"/>
      <c r="BA126" s="26"/>
      <c r="BB126" s="26"/>
      <c r="BC126" s="26"/>
      <c r="BD126" s="26"/>
      <c r="BE126" s="26" t="e">
        <f>_xlfn.RANK.EQ(BB126,$BB$4:$BB$93,)+COUNTIF($BB$4:BB126,BB126)-1</f>
        <v>#N/A</v>
      </c>
    </row>
    <row r="127" spans="1:57" x14ac:dyDescent="0.25">
      <c r="A127" s="4"/>
      <c r="B127" s="4"/>
      <c r="C127" s="4"/>
      <c r="D127" s="4"/>
      <c r="E127" s="37"/>
      <c r="F127" s="37"/>
      <c r="G127" s="37"/>
      <c r="H127" s="37"/>
      <c r="I127" s="37"/>
      <c r="J127" s="37"/>
      <c r="K127" s="37"/>
      <c r="L127" s="37"/>
      <c r="M127" s="4"/>
      <c r="N127" s="4"/>
      <c r="O127" s="36"/>
      <c r="P127" s="4"/>
      <c r="Q127" s="4"/>
      <c r="AD127" s="26">
        <v>126</v>
      </c>
      <c r="AE127" s="26"/>
      <c r="AF127" s="26" t="str">
        <f>IF(Kopā!F127=$R$3,Kopā!A127,"")</f>
        <v/>
      </c>
      <c r="AG127" s="26" t="str">
        <f>_xlfn.IFNA(VLOOKUP(AF127,Kopā!$A$4:$G$203,7,),"")</f>
        <v/>
      </c>
      <c r="AH127" s="26" t="str">
        <f t="shared" si="44"/>
        <v/>
      </c>
      <c r="AI127" s="26" t="e" cm="1">
        <f t="array" ref="AI127">IFERROR(SMALL(IF((COUNTIF($AI$3:AI126, $AH$4:$AH$203)=0)*ISNUMBER($AH$4:$AH$203), $AH$4:$AH$203, "A"), 1),INDEX($AH$4:$AH$203, MATCH(SMALL(IF(ISTEXT($AH$4:$AH$203)*(COUNTIF(AI$3:$AI126,$AH$4:$AH$203)=0), COUNTIF($AH$4:$AH$203, "&lt;"&amp;$AH$4:$AH$203), ""),1),IF(ISTEXT($AH$4:$AH$203), COUNTIF($AH$4:$AH$203, "&lt;"&amp;$AH$4:$AH$203), ""), 0)))</f>
        <v>#NUM!</v>
      </c>
      <c r="AJ127" s="26"/>
      <c r="AK127" s="26"/>
      <c r="AL127" s="26" t="e">
        <f>#REF!</f>
        <v>#REF!</v>
      </c>
      <c r="AM127" s="26"/>
      <c r="AN127" s="26"/>
      <c r="AO127" s="26"/>
      <c r="AP127" s="26"/>
      <c r="AQ127" s="26"/>
      <c r="AR127" s="79" t="str">
        <f>_xlfn.IFNA(VLOOKUP(AM127,Kopā!$A$4:$Q$203,8,),"")</f>
        <v/>
      </c>
      <c r="AS127" s="80" t="str">
        <f>_xlfn.IFNA(VLOOKUP(AM127,Kopā!$A$4:$Q$203,9,),"")</f>
        <v/>
      </c>
      <c r="AT127" s="79" t="str">
        <f>_xlfn.IFNA(VLOOKUP(AM127,Kopā!$A$4:$Q$203,10,),"")</f>
        <v/>
      </c>
      <c r="AU127" s="80" t="str">
        <f>_xlfn.IFNA(VLOOKUP(AM127,Kopā!$A$4:$Q$203,11,),"")</f>
        <v/>
      </c>
      <c r="AV127" s="79" t="str">
        <f>_xlfn.IFNA(VLOOKUP(AM127,Kopā!$A$4:$Q$203,12,),"")</f>
        <v/>
      </c>
      <c r="AW127" s="80" t="str">
        <f>_xlfn.IFNA(VLOOKUP(AM127,Kopā!$A$4:$Q$203,13,),"")</f>
        <v/>
      </c>
      <c r="AX127" s="79" t="str">
        <f>_xlfn.IFNA(VLOOKUP(AM127,Kopā!$A$4:$Q$203,14,),"")</f>
        <v/>
      </c>
      <c r="AY127" s="80" t="str">
        <f>_xlfn.IFNA(VLOOKUP(AM127,Kopā!$A$4:$Q$203,15,),"")</f>
        <v/>
      </c>
      <c r="AZ127" s="26"/>
      <c r="BA127" s="26"/>
      <c r="BB127" s="26"/>
      <c r="BC127" s="26"/>
      <c r="BD127" s="26"/>
      <c r="BE127" s="26" t="e">
        <f>_xlfn.RANK.EQ(BB127,$BB$4:$BB$93,)+COUNTIF($BB$4:BB127,BB127)-1</f>
        <v>#N/A</v>
      </c>
    </row>
    <row r="128" spans="1:57" x14ac:dyDescent="0.25">
      <c r="A128" s="4"/>
      <c r="B128" s="4"/>
      <c r="C128" s="4"/>
      <c r="D128" s="4"/>
      <c r="E128" s="37"/>
      <c r="F128" s="37"/>
      <c r="G128" s="37"/>
      <c r="H128" s="37"/>
      <c r="I128" s="37"/>
      <c r="J128" s="37"/>
      <c r="K128" s="37"/>
      <c r="L128" s="37"/>
      <c r="M128" s="4"/>
      <c r="N128" s="4"/>
      <c r="O128" s="36"/>
      <c r="P128" s="4"/>
      <c r="Q128" s="4"/>
      <c r="AD128" s="26">
        <v>127</v>
      </c>
      <c r="AE128" s="26"/>
      <c r="AF128" s="26" t="str">
        <f>IF(Kopā!F128=$R$3,Kopā!A128,"")</f>
        <v/>
      </c>
      <c r="AG128" s="26" t="str">
        <f>_xlfn.IFNA(VLOOKUP(AF128,Kopā!$A$4:$G$203,7,),"")</f>
        <v/>
      </c>
      <c r="AH128" s="26" t="str">
        <f t="shared" si="44"/>
        <v/>
      </c>
      <c r="AI128" s="26" t="e" cm="1">
        <f t="array" ref="AI128">IFERROR(SMALL(IF((COUNTIF($AI$3:AI127, $AH$4:$AH$203)=0)*ISNUMBER($AH$4:$AH$203), $AH$4:$AH$203, "A"), 1),INDEX($AH$4:$AH$203, MATCH(SMALL(IF(ISTEXT($AH$4:$AH$203)*(COUNTIF(AI$3:$AI127,$AH$4:$AH$203)=0), COUNTIF($AH$4:$AH$203, "&lt;"&amp;$AH$4:$AH$203), ""),1),IF(ISTEXT($AH$4:$AH$203), COUNTIF($AH$4:$AH$203, "&lt;"&amp;$AH$4:$AH$203), ""), 0)))</f>
        <v>#NUM!</v>
      </c>
      <c r="AJ128" s="26"/>
      <c r="AK128" s="26"/>
      <c r="AL128" s="26" t="e">
        <f>#REF!</f>
        <v>#REF!</v>
      </c>
      <c r="AM128" s="26"/>
      <c r="AN128" s="26"/>
      <c r="AO128" s="26"/>
      <c r="AP128" s="26"/>
      <c r="AQ128" s="26"/>
      <c r="AR128" s="79" t="str">
        <f>_xlfn.IFNA(VLOOKUP(AM128,Kopā!$A$4:$Q$203,8,),"")</f>
        <v/>
      </c>
      <c r="AS128" s="80" t="str">
        <f>_xlfn.IFNA(VLOOKUP(AM128,Kopā!$A$4:$Q$203,9,),"")</f>
        <v/>
      </c>
      <c r="AT128" s="79" t="str">
        <f>_xlfn.IFNA(VLOOKUP(AM128,Kopā!$A$4:$Q$203,10,),"")</f>
        <v/>
      </c>
      <c r="AU128" s="80" t="str">
        <f>_xlfn.IFNA(VLOOKUP(AM128,Kopā!$A$4:$Q$203,11,),"")</f>
        <v/>
      </c>
      <c r="AV128" s="79" t="str">
        <f>_xlfn.IFNA(VLOOKUP(AM128,Kopā!$A$4:$Q$203,12,),"")</f>
        <v/>
      </c>
      <c r="AW128" s="80" t="str">
        <f>_xlfn.IFNA(VLOOKUP(AM128,Kopā!$A$4:$Q$203,13,),"")</f>
        <v/>
      </c>
      <c r="AX128" s="79" t="str">
        <f>_xlfn.IFNA(VLOOKUP(AM128,Kopā!$A$4:$Q$203,14,),"")</f>
        <v/>
      </c>
      <c r="AY128" s="80" t="str">
        <f>_xlfn.IFNA(VLOOKUP(AM128,Kopā!$A$4:$Q$203,15,),"")</f>
        <v/>
      </c>
      <c r="AZ128" s="26"/>
      <c r="BA128" s="26"/>
      <c r="BB128" s="26"/>
      <c r="BC128" s="26"/>
      <c r="BD128" s="26"/>
      <c r="BE128" s="26" t="e">
        <f>_xlfn.RANK.EQ(BB128,$BB$4:$BB$93,)+COUNTIF($BB$4:BB128,BB128)-1</f>
        <v>#N/A</v>
      </c>
    </row>
    <row r="129" spans="1:57" x14ac:dyDescent="0.25">
      <c r="A129" s="4"/>
      <c r="B129" s="4"/>
      <c r="C129" s="4"/>
      <c r="D129" s="4"/>
      <c r="E129" s="37"/>
      <c r="F129" s="37"/>
      <c r="G129" s="37"/>
      <c r="H129" s="37"/>
      <c r="I129" s="37"/>
      <c r="J129" s="37"/>
      <c r="K129" s="37"/>
      <c r="L129" s="37"/>
      <c r="M129" s="4"/>
      <c r="N129" s="4"/>
      <c r="O129" s="36"/>
      <c r="P129" s="4"/>
      <c r="Q129" s="4"/>
      <c r="AD129" s="26">
        <v>128</v>
      </c>
      <c r="AE129" s="26"/>
      <c r="AF129" s="26" t="str">
        <f>IF(Kopā!F129=$R$3,Kopā!A129,"")</f>
        <v/>
      </c>
      <c r="AG129" s="26" t="str">
        <f>_xlfn.IFNA(VLOOKUP(AF129,Kopā!$A$4:$G$203,7,),"")</f>
        <v/>
      </c>
      <c r="AH129" s="26" t="str">
        <f t="shared" si="44"/>
        <v/>
      </c>
      <c r="AI129" s="26" t="e" cm="1">
        <f t="array" ref="AI129">IFERROR(SMALL(IF((COUNTIF($AI$3:AI128, $AH$4:$AH$203)=0)*ISNUMBER($AH$4:$AH$203), $AH$4:$AH$203, "A"), 1),INDEX($AH$4:$AH$203, MATCH(SMALL(IF(ISTEXT($AH$4:$AH$203)*(COUNTIF(AI$3:$AI128,$AH$4:$AH$203)=0), COUNTIF($AH$4:$AH$203, "&lt;"&amp;$AH$4:$AH$203), ""),1),IF(ISTEXT($AH$4:$AH$203), COUNTIF($AH$4:$AH$203, "&lt;"&amp;$AH$4:$AH$203), ""), 0)))</f>
        <v>#NUM!</v>
      </c>
      <c r="AJ129" s="26"/>
      <c r="AK129" s="26"/>
      <c r="AL129" s="26" t="e">
        <f>#REF!</f>
        <v>#REF!</v>
      </c>
      <c r="AM129" s="26"/>
      <c r="AN129" s="26"/>
      <c r="AO129" s="26"/>
      <c r="AP129" s="26"/>
      <c r="AQ129" s="26"/>
      <c r="AR129" s="79" t="str">
        <f>_xlfn.IFNA(VLOOKUP(AM129,Kopā!$A$4:$Q$203,8,),"")</f>
        <v/>
      </c>
      <c r="AS129" s="80" t="str">
        <f>_xlfn.IFNA(VLOOKUP(AM129,Kopā!$A$4:$Q$203,9,),"")</f>
        <v/>
      </c>
      <c r="AT129" s="79" t="str">
        <f>_xlfn.IFNA(VLOOKUP(AM129,Kopā!$A$4:$Q$203,10,),"")</f>
        <v/>
      </c>
      <c r="AU129" s="80" t="str">
        <f>_xlfn.IFNA(VLOOKUP(AM129,Kopā!$A$4:$Q$203,11,),"")</f>
        <v/>
      </c>
      <c r="AV129" s="79" t="str">
        <f>_xlfn.IFNA(VLOOKUP(AM129,Kopā!$A$4:$Q$203,12,),"")</f>
        <v/>
      </c>
      <c r="AW129" s="80" t="str">
        <f>_xlfn.IFNA(VLOOKUP(AM129,Kopā!$A$4:$Q$203,13,),"")</f>
        <v/>
      </c>
      <c r="AX129" s="79" t="str">
        <f>_xlfn.IFNA(VLOOKUP(AM129,Kopā!$A$4:$Q$203,14,),"")</f>
        <v/>
      </c>
      <c r="AY129" s="80" t="str">
        <f>_xlfn.IFNA(VLOOKUP(AM129,Kopā!$A$4:$Q$203,15,),"")</f>
        <v/>
      </c>
      <c r="AZ129" s="26"/>
      <c r="BA129" s="26"/>
      <c r="BB129" s="26"/>
      <c r="BC129" s="26"/>
      <c r="BD129" s="26"/>
      <c r="BE129" s="26" t="e">
        <f>_xlfn.RANK.EQ(BB129,$BB$4:$BB$93,)+COUNTIF($BB$4:BB129,BB129)-1</f>
        <v>#N/A</v>
      </c>
    </row>
    <row r="130" spans="1:57" x14ac:dyDescent="0.25">
      <c r="A130" s="4"/>
      <c r="B130" s="4"/>
      <c r="C130" s="4"/>
      <c r="D130" s="4"/>
      <c r="E130" s="37"/>
      <c r="F130" s="37"/>
      <c r="G130" s="37"/>
      <c r="H130" s="37"/>
      <c r="I130" s="37"/>
      <c r="J130" s="37"/>
      <c r="K130" s="37"/>
      <c r="L130" s="37"/>
      <c r="M130" s="4"/>
      <c r="N130" s="4"/>
      <c r="O130" s="36"/>
      <c r="P130" s="4"/>
      <c r="Q130" s="4"/>
      <c r="AD130" s="26">
        <v>129</v>
      </c>
      <c r="AE130" s="26"/>
      <c r="AF130" s="26" t="str">
        <f>IF(Kopā!F130=$R$3,Kopā!A130,"")</f>
        <v/>
      </c>
      <c r="AG130" s="26" t="str">
        <f>_xlfn.IFNA(VLOOKUP(AF130,Kopā!$A$4:$G$203,7,),"")</f>
        <v/>
      </c>
      <c r="AH130" s="26" t="str">
        <f t="shared" si="44"/>
        <v/>
      </c>
      <c r="AI130" s="26" t="e" cm="1">
        <f t="array" ref="AI130">IFERROR(SMALL(IF((COUNTIF($AI$3:AI129, $AH$4:$AH$203)=0)*ISNUMBER($AH$4:$AH$203), $AH$4:$AH$203, "A"), 1),INDEX($AH$4:$AH$203, MATCH(SMALL(IF(ISTEXT($AH$4:$AH$203)*(COUNTIF(AI$3:$AI129,$AH$4:$AH$203)=0), COUNTIF($AH$4:$AH$203, "&lt;"&amp;$AH$4:$AH$203), ""),1),IF(ISTEXT($AH$4:$AH$203), COUNTIF($AH$4:$AH$203, "&lt;"&amp;$AH$4:$AH$203), ""), 0)))</f>
        <v>#NUM!</v>
      </c>
      <c r="AJ130" s="26"/>
      <c r="AK130" s="26"/>
      <c r="AL130" s="26" t="e">
        <f>#REF!</f>
        <v>#REF!</v>
      </c>
      <c r="AM130" s="26"/>
      <c r="AN130" s="26"/>
      <c r="AO130" s="26"/>
      <c r="AP130" s="26"/>
      <c r="AQ130" s="26"/>
      <c r="AR130" s="79" t="str">
        <f>_xlfn.IFNA(VLOOKUP(AM130,Kopā!$A$4:$Q$203,8,),"")</f>
        <v/>
      </c>
      <c r="AS130" s="80" t="str">
        <f>_xlfn.IFNA(VLOOKUP(AM130,Kopā!$A$4:$Q$203,9,),"")</f>
        <v/>
      </c>
      <c r="AT130" s="79" t="str">
        <f>_xlfn.IFNA(VLOOKUP(AM130,Kopā!$A$4:$Q$203,10,),"")</f>
        <v/>
      </c>
      <c r="AU130" s="80" t="str">
        <f>_xlfn.IFNA(VLOOKUP(AM130,Kopā!$A$4:$Q$203,11,),"")</f>
        <v/>
      </c>
      <c r="AV130" s="79" t="str">
        <f>_xlfn.IFNA(VLOOKUP(AM130,Kopā!$A$4:$Q$203,12,),"")</f>
        <v/>
      </c>
      <c r="AW130" s="80" t="str">
        <f>_xlfn.IFNA(VLOOKUP(AM130,Kopā!$A$4:$Q$203,13,),"")</f>
        <v/>
      </c>
      <c r="AX130" s="79" t="str">
        <f>_xlfn.IFNA(VLOOKUP(AM130,Kopā!$A$4:$Q$203,14,),"")</f>
        <v/>
      </c>
      <c r="AY130" s="80" t="str">
        <f>_xlfn.IFNA(VLOOKUP(AM130,Kopā!$A$4:$Q$203,15,),"")</f>
        <v/>
      </c>
      <c r="AZ130" s="26"/>
      <c r="BA130" s="26"/>
      <c r="BB130" s="26"/>
      <c r="BC130" s="26"/>
      <c r="BD130" s="26"/>
      <c r="BE130" s="26" t="e">
        <f>_xlfn.RANK.EQ(BB130,$BB$4:$BB$93,)+COUNTIF($BB$4:BB130,BB130)-1</f>
        <v>#N/A</v>
      </c>
    </row>
    <row r="131" spans="1:57" x14ac:dyDescent="0.25">
      <c r="A131" s="4"/>
      <c r="B131" s="4"/>
      <c r="C131" s="4"/>
      <c r="D131" s="4"/>
      <c r="E131" s="37"/>
      <c r="F131" s="37"/>
      <c r="G131" s="37"/>
      <c r="H131" s="37"/>
      <c r="I131" s="37"/>
      <c r="J131" s="37"/>
      <c r="K131" s="37"/>
      <c r="L131" s="37"/>
      <c r="M131" s="4"/>
      <c r="N131" s="4"/>
      <c r="O131" s="36"/>
      <c r="P131" s="4"/>
      <c r="Q131" s="4"/>
      <c r="AD131" s="26">
        <v>130</v>
      </c>
      <c r="AE131" s="26"/>
      <c r="AF131" s="26" t="str">
        <f>IF(Kopā!F131=$R$3,Kopā!A131,"")</f>
        <v/>
      </c>
      <c r="AG131" s="26" t="str">
        <f>_xlfn.IFNA(VLOOKUP(AF131,Kopā!$A$4:$G$203,7,),"")</f>
        <v/>
      </c>
      <c r="AH131" s="26" t="str">
        <f t="shared" si="44"/>
        <v/>
      </c>
      <c r="AI131" s="26" t="e" cm="1">
        <f t="array" ref="AI131">IFERROR(SMALL(IF((COUNTIF($AI$3:AI130, $AH$4:$AH$203)=0)*ISNUMBER($AH$4:$AH$203), $AH$4:$AH$203, "A"), 1),INDEX($AH$4:$AH$203, MATCH(SMALL(IF(ISTEXT($AH$4:$AH$203)*(COUNTIF(AI$3:$AI130,$AH$4:$AH$203)=0), COUNTIF($AH$4:$AH$203, "&lt;"&amp;$AH$4:$AH$203), ""),1),IF(ISTEXT($AH$4:$AH$203), COUNTIF($AH$4:$AH$203, "&lt;"&amp;$AH$4:$AH$203), ""), 0)))</f>
        <v>#NUM!</v>
      </c>
      <c r="AJ131" s="26"/>
      <c r="AK131" s="26"/>
      <c r="AL131" s="26" t="e">
        <f>#REF!</f>
        <v>#REF!</v>
      </c>
      <c r="AM131" s="26"/>
      <c r="AN131" s="26"/>
      <c r="AO131" s="26"/>
      <c r="AP131" s="26"/>
      <c r="AQ131" s="26"/>
      <c r="AR131" s="79" t="str">
        <f>_xlfn.IFNA(VLOOKUP(AM131,Kopā!$A$4:$Q$203,8,),"")</f>
        <v/>
      </c>
      <c r="AS131" s="80" t="str">
        <f>_xlfn.IFNA(VLOOKUP(AM131,Kopā!$A$4:$Q$203,9,),"")</f>
        <v/>
      </c>
      <c r="AT131" s="79" t="str">
        <f>_xlfn.IFNA(VLOOKUP(AM131,Kopā!$A$4:$Q$203,10,),"")</f>
        <v/>
      </c>
      <c r="AU131" s="80" t="str">
        <f>_xlfn.IFNA(VLOOKUP(AM131,Kopā!$A$4:$Q$203,11,),"")</f>
        <v/>
      </c>
      <c r="AV131" s="79" t="str">
        <f>_xlfn.IFNA(VLOOKUP(AM131,Kopā!$A$4:$Q$203,12,),"")</f>
        <v/>
      </c>
      <c r="AW131" s="80" t="str">
        <f>_xlfn.IFNA(VLOOKUP(AM131,Kopā!$A$4:$Q$203,13,),"")</f>
        <v/>
      </c>
      <c r="AX131" s="79" t="str">
        <f>_xlfn.IFNA(VLOOKUP(AM131,Kopā!$A$4:$Q$203,14,),"")</f>
        <v/>
      </c>
      <c r="AY131" s="80" t="str">
        <f>_xlfn.IFNA(VLOOKUP(AM131,Kopā!$A$4:$Q$203,15,),"")</f>
        <v/>
      </c>
      <c r="AZ131" s="26"/>
      <c r="BA131" s="26"/>
      <c r="BB131" s="26"/>
      <c r="BC131" s="26"/>
      <c r="BD131" s="26"/>
      <c r="BE131" s="26" t="e">
        <f>_xlfn.RANK.EQ(BB131,$BB$4:$BB$93,)+COUNTIF($BB$4:BB131,BB131)-1</f>
        <v>#N/A</v>
      </c>
    </row>
    <row r="132" spans="1:57" x14ac:dyDescent="0.25">
      <c r="A132" s="4"/>
      <c r="B132" s="4"/>
      <c r="C132" s="4"/>
      <c r="D132" s="4"/>
      <c r="E132" s="37"/>
      <c r="F132" s="37"/>
      <c r="G132" s="37"/>
      <c r="H132" s="37"/>
      <c r="I132" s="37"/>
      <c r="J132" s="37"/>
      <c r="K132" s="37"/>
      <c r="L132" s="37"/>
      <c r="M132" s="4"/>
      <c r="N132" s="4"/>
      <c r="O132" s="36"/>
      <c r="P132" s="4"/>
      <c r="Q132" s="4"/>
      <c r="AD132" s="26">
        <v>131</v>
      </c>
      <c r="AE132" s="26"/>
      <c r="AF132" s="26" t="str">
        <f>IF(Kopā!F132=$R$3,Kopā!A132,"")</f>
        <v/>
      </c>
      <c r="AG132" s="26" t="str">
        <f>_xlfn.IFNA(VLOOKUP(AF132,Kopā!$A$4:$G$203,7,),"")</f>
        <v/>
      </c>
      <c r="AH132" s="26" t="str">
        <f t="shared" ref="AH132:AH163" si="45">IF(AG132=$S$3,AF132,"")</f>
        <v/>
      </c>
      <c r="AI132" s="26" t="e" cm="1">
        <f t="array" ref="AI132">IFERROR(SMALL(IF((COUNTIF($AI$3:AI131, $AH$4:$AH$203)=0)*ISNUMBER($AH$4:$AH$203), $AH$4:$AH$203, "A"), 1),INDEX($AH$4:$AH$203, MATCH(SMALL(IF(ISTEXT($AH$4:$AH$203)*(COUNTIF(AI$3:$AI131,$AH$4:$AH$203)=0), COUNTIF($AH$4:$AH$203, "&lt;"&amp;$AH$4:$AH$203), ""),1),IF(ISTEXT($AH$4:$AH$203), COUNTIF($AH$4:$AH$203, "&lt;"&amp;$AH$4:$AH$203), ""), 0)))</f>
        <v>#NUM!</v>
      </c>
      <c r="AJ132" s="26"/>
      <c r="AK132" s="26"/>
      <c r="AL132" s="26" t="e">
        <f>#REF!</f>
        <v>#REF!</v>
      </c>
      <c r="AM132" s="26"/>
      <c r="AN132" s="26"/>
      <c r="AO132" s="26"/>
      <c r="AP132" s="26"/>
      <c r="AQ132" s="26"/>
      <c r="AR132" s="79" t="str">
        <f>_xlfn.IFNA(VLOOKUP(AM132,Kopā!$A$4:$Q$203,8,),"")</f>
        <v/>
      </c>
      <c r="AS132" s="80" t="str">
        <f>_xlfn.IFNA(VLOOKUP(AM132,Kopā!$A$4:$Q$203,9,),"")</f>
        <v/>
      </c>
      <c r="AT132" s="79" t="str">
        <f>_xlfn.IFNA(VLOOKUP(AM132,Kopā!$A$4:$Q$203,10,),"")</f>
        <v/>
      </c>
      <c r="AU132" s="80" t="str">
        <f>_xlfn.IFNA(VLOOKUP(AM132,Kopā!$A$4:$Q$203,11,),"")</f>
        <v/>
      </c>
      <c r="AV132" s="79" t="str">
        <f>_xlfn.IFNA(VLOOKUP(AM132,Kopā!$A$4:$Q$203,12,),"")</f>
        <v/>
      </c>
      <c r="AW132" s="80" t="str">
        <f>_xlfn.IFNA(VLOOKUP(AM132,Kopā!$A$4:$Q$203,13,),"")</f>
        <v/>
      </c>
      <c r="AX132" s="79" t="str">
        <f>_xlfn.IFNA(VLOOKUP(AM132,Kopā!$A$4:$Q$203,14,),"")</f>
        <v/>
      </c>
      <c r="AY132" s="80" t="str">
        <f>_xlfn.IFNA(VLOOKUP(AM132,Kopā!$A$4:$Q$203,15,),"")</f>
        <v/>
      </c>
      <c r="AZ132" s="26"/>
      <c r="BA132" s="26"/>
      <c r="BB132" s="26"/>
      <c r="BC132" s="26"/>
      <c r="BD132" s="26"/>
      <c r="BE132" s="26" t="e">
        <f>_xlfn.RANK.EQ(BB132,$BB$4:$BB$93,)+COUNTIF($BB$4:BB132,BB132)-1</f>
        <v>#N/A</v>
      </c>
    </row>
    <row r="133" spans="1:57" x14ac:dyDescent="0.25">
      <c r="A133" s="4"/>
      <c r="B133" s="4"/>
      <c r="C133" s="4"/>
      <c r="D133" s="4"/>
      <c r="E133" s="37"/>
      <c r="F133" s="37"/>
      <c r="G133" s="37"/>
      <c r="H133" s="37"/>
      <c r="I133" s="37"/>
      <c r="J133" s="37"/>
      <c r="K133" s="37"/>
      <c r="L133" s="37"/>
      <c r="M133" s="4"/>
      <c r="N133" s="4"/>
      <c r="O133" s="36"/>
      <c r="P133" s="4"/>
      <c r="Q133" s="4"/>
      <c r="AD133" s="26">
        <v>132</v>
      </c>
      <c r="AE133" s="26"/>
      <c r="AF133" s="26" t="str">
        <f>IF(Kopā!F133=$R$3,Kopā!A133,"")</f>
        <v/>
      </c>
      <c r="AG133" s="26" t="str">
        <f>_xlfn.IFNA(VLOOKUP(AF133,Kopā!$A$4:$G$203,7,),"")</f>
        <v/>
      </c>
      <c r="AH133" s="26" t="str">
        <f t="shared" si="45"/>
        <v/>
      </c>
      <c r="AI133" s="26" t="e" cm="1">
        <f t="array" ref="AI133">IFERROR(SMALL(IF((COUNTIF($AI$3:AI132, $AH$4:$AH$203)=0)*ISNUMBER($AH$4:$AH$203), $AH$4:$AH$203, "A"), 1),INDEX($AH$4:$AH$203, MATCH(SMALL(IF(ISTEXT($AH$4:$AH$203)*(COUNTIF(AI$3:$AI132,$AH$4:$AH$203)=0), COUNTIF($AH$4:$AH$203, "&lt;"&amp;$AH$4:$AH$203), ""),1),IF(ISTEXT($AH$4:$AH$203), COUNTIF($AH$4:$AH$203, "&lt;"&amp;$AH$4:$AH$203), ""), 0)))</f>
        <v>#NUM!</v>
      </c>
      <c r="AJ133" s="26"/>
      <c r="AK133" s="26"/>
      <c r="AL133" s="26" t="e">
        <f>#REF!</f>
        <v>#REF!</v>
      </c>
      <c r="AM133" s="26"/>
      <c r="AN133" s="26"/>
      <c r="AO133" s="26"/>
      <c r="AP133" s="26"/>
      <c r="AQ133" s="26"/>
      <c r="AR133" s="79" t="str">
        <f>_xlfn.IFNA(VLOOKUP(AM133,Kopā!$A$4:$Q$203,8,),"")</f>
        <v/>
      </c>
      <c r="AS133" s="80" t="str">
        <f>_xlfn.IFNA(VLOOKUP(AM133,Kopā!$A$4:$Q$203,9,),"")</f>
        <v/>
      </c>
      <c r="AT133" s="79" t="str">
        <f>_xlfn.IFNA(VLOOKUP(AM133,Kopā!$A$4:$Q$203,10,),"")</f>
        <v/>
      </c>
      <c r="AU133" s="80" t="str">
        <f>_xlfn.IFNA(VLOOKUP(AM133,Kopā!$A$4:$Q$203,11,),"")</f>
        <v/>
      </c>
      <c r="AV133" s="79" t="str">
        <f>_xlfn.IFNA(VLOOKUP(AM133,Kopā!$A$4:$Q$203,12,),"")</f>
        <v/>
      </c>
      <c r="AW133" s="80" t="str">
        <f>_xlfn.IFNA(VLOOKUP(AM133,Kopā!$A$4:$Q$203,13,),"")</f>
        <v/>
      </c>
      <c r="AX133" s="79" t="str">
        <f>_xlfn.IFNA(VLOOKUP(AM133,Kopā!$A$4:$Q$203,14,),"")</f>
        <v/>
      </c>
      <c r="AY133" s="80" t="str">
        <f>_xlfn.IFNA(VLOOKUP(AM133,Kopā!$A$4:$Q$203,15,),"")</f>
        <v/>
      </c>
      <c r="AZ133" s="26"/>
      <c r="BA133" s="26"/>
      <c r="BB133" s="26"/>
      <c r="BC133" s="26"/>
      <c r="BD133" s="26"/>
      <c r="BE133" s="26" t="e">
        <f>_xlfn.RANK.EQ(BB133,$BB$4:$BB$93,)+COUNTIF($BB$4:BB133,BB133)-1</f>
        <v>#N/A</v>
      </c>
    </row>
    <row r="134" spans="1:57" x14ac:dyDescent="0.25">
      <c r="A134" s="4"/>
      <c r="B134" s="4"/>
      <c r="C134" s="4"/>
      <c r="D134" s="4"/>
      <c r="E134" s="37"/>
      <c r="F134" s="37"/>
      <c r="G134" s="37"/>
      <c r="H134" s="37"/>
      <c r="I134" s="37"/>
      <c r="J134" s="37"/>
      <c r="K134" s="37"/>
      <c r="L134" s="37"/>
      <c r="M134" s="4"/>
      <c r="N134" s="4"/>
      <c r="O134" s="36"/>
      <c r="P134" s="4"/>
      <c r="Q134" s="4"/>
      <c r="AD134" s="26">
        <v>133</v>
      </c>
      <c r="AE134" s="26"/>
      <c r="AF134" s="26" t="str">
        <f>IF(Kopā!F134=$R$3,Kopā!A134,"")</f>
        <v/>
      </c>
      <c r="AG134" s="26" t="str">
        <f>_xlfn.IFNA(VLOOKUP(AF134,Kopā!$A$4:$G$203,7,),"")</f>
        <v/>
      </c>
      <c r="AH134" s="26" t="str">
        <f t="shared" si="45"/>
        <v/>
      </c>
      <c r="AI134" s="26" t="e" cm="1">
        <f t="array" ref="AI134">IFERROR(SMALL(IF((COUNTIF($AI$3:AI133, $AH$4:$AH$203)=0)*ISNUMBER($AH$4:$AH$203), $AH$4:$AH$203, "A"), 1),INDEX($AH$4:$AH$203, MATCH(SMALL(IF(ISTEXT($AH$4:$AH$203)*(COUNTIF(AI$3:$AI133,$AH$4:$AH$203)=0), COUNTIF($AH$4:$AH$203, "&lt;"&amp;$AH$4:$AH$203), ""),1),IF(ISTEXT($AH$4:$AH$203), COUNTIF($AH$4:$AH$203, "&lt;"&amp;$AH$4:$AH$203), ""), 0)))</f>
        <v>#NUM!</v>
      </c>
      <c r="AJ134" s="26"/>
      <c r="AK134" s="26"/>
      <c r="AL134" s="26" t="e">
        <f>#REF!</f>
        <v>#REF!</v>
      </c>
      <c r="AM134" s="26"/>
      <c r="AN134" s="26"/>
      <c r="AO134" s="26"/>
      <c r="AP134" s="26"/>
      <c r="AQ134" s="26"/>
      <c r="AR134" s="79" t="str">
        <f>_xlfn.IFNA(VLOOKUP(AM134,Kopā!$A$4:$Q$203,8,),"")</f>
        <v/>
      </c>
      <c r="AS134" s="80" t="str">
        <f>_xlfn.IFNA(VLOOKUP(AM134,Kopā!$A$4:$Q$203,9,),"")</f>
        <v/>
      </c>
      <c r="AT134" s="79" t="str">
        <f>_xlfn.IFNA(VLOOKUP(AM134,Kopā!$A$4:$Q$203,10,),"")</f>
        <v/>
      </c>
      <c r="AU134" s="80" t="str">
        <f>_xlfn.IFNA(VLOOKUP(AM134,Kopā!$A$4:$Q$203,11,),"")</f>
        <v/>
      </c>
      <c r="AV134" s="79" t="str">
        <f>_xlfn.IFNA(VLOOKUP(AM134,Kopā!$A$4:$Q$203,12,),"")</f>
        <v/>
      </c>
      <c r="AW134" s="80" t="str">
        <f>_xlfn.IFNA(VLOOKUP(AM134,Kopā!$A$4:$Q$203,13,),"")</f>
        <v/>
      </c>
      <c r="AX134" s="79" t="str">
        <f>_xlfn.IFNA(VLOOKUP(AM134,Kopā!$A$4:$Q$203,14,),"")</f>
        <v/>
      </c>
      <c r="AY134" s="80" t="str">
        <f>_xlfn.IFNA(VLOOKUP(AM134,Kopā!$A$4:$Q$203,15,),"")</f>
        <v/>
      </c>
      <c r="AZ134" s="26"/>
      <c r="BA134" s="26"/>
      <c r="BB134" s="26"/>
      <c r="BC134" s="26"/>
      <c r="BD134" s="26"/>
      <c r="BE134" s="26" t="e">
        <f>_xlfn.RANK.EQ(BB134,$BB$4:$BB$93,)+COUNTIF($BB$4:BB134,BB134)-1</f>
        <v>#N/A</v>
      </c>
    </row>
    <row r="135" spans="1:57" x14ac:dyDescent="0.25">
      <c r="A135" s="4"/>
      <c r="B135" s="4"/>
      <c r="C135" s="4"/>
      <c r="D135" s="4"/>
      <c r="E135" s="37"/>
      <c r="F135" s="37"/>
      <c r="G135" s="37"/>
      <c r="H135" s="37"/>
      <c r="I135" s="37"/>
      <c r="J135" s="37"/>
      <c r="K135" s="37"/>
      <c r="L135" s="37"/>
      <c r="M135" s="4"/>
      <c r="N135" s="4"/>
      <c r="O135" s="36"/>
      <c r="P135" s="4"/>
      <c r="Q135" s="4"/>
      <c r="AD135" s="26">
        <v>134</v>
      </c>
      <c r="AE135" s="26"/>
      <c r="AF135" s="26" t="str">
        <f>IF(Kopā!F135=$R$3,Kopā!A135,"")</f>
        <v/>
      </c>
      <c r="AG135" s="26" t="str">
        <f>_xlfn.IFNA(VLOOKUP(AF135,Kopā!$A$4:$G$203,7,),"")</f>
        <v/>
      </c>
      <c r="AH135" s="26" t="str">
        <f t="shared" si="45"/>
        <v/>
      </c>
      <c r="AI135" s="26" t="e" cm="1">
        <f t="array" ref="AI135">IFERROR(SMALL(IF((COUNTIF($AI$3:AI134, $AH$4:$AH$203)=0)*ISNUMBER($AH$4:$AH$203), $AH$4:$AH$203, "A"), 1),INDEX($AH$4:$AH$203, MATCH(SMALL(IF(ISTEXT($AH$4:$AH$203)*(COUNTIF(AI$3:$AI134,$AH$4:$AH$203)=0), COUNTIF($AH$4:$AH$203, "&lt;"&amp;$AH$4:$AH$203), ""),1),IF(ISTEXT($AH$4:$AH$203), COUNTIF($AH$4:$AH$203, "&lt;"&amp;$AH$4:$AH$203), ""), 0)))</f>
        <v>#NUM!</v>
      </c>
      <c r="AJ135" s="26"/>
      <c r="AK135" s="26"/>
      <c r="AL135" s="26" t="e">
        <f>#REF!</f>
        <v>#REF!</v>
      </c>
      <c r="AM135" s="26"/>
      <c r="AN135" s="26"/>
      <c r="AO135" s="26"/>
      <c r="AP135" s="26"/>
      <c r="AQ135" s="26"/>
      <c r="AR135" s="79" t="str">
        <f>_xlfn.IFNA(VLOOKUP(AM135,Kopā!$A$4:$Q$203,8,),"")</f>
        <v/>
      </c>
      <c r="AS135" s="80" t="str">
        <f>_xlfn.IFNA(VLOOKUP(AM135,Kopā!$A$4:$Q$203,9,),"")</f>
        <v/>
      </c>
      <c r="AT135" s="79" t="str">
        <f>_xlfn.IFNA(VLOOKUP(AM135,Kopā!$A$4:$Q$203,10,),"")</f>
        <v/>
      </c>
      <c r="AU135" s="80" t="str">
        <f>_xlfn.IFNA(VLOOKUP(AM135,Kopā!$A$4:$Q$203,11,),"")</f>
        <v/>
      </c>
      <c r="AV135" s="79" t="str">
        <f>_xlfn.IFNA(VLOOKUP(AM135,Kopā!$A$4:$Q$203,12,),"")</f>
        <v/>
      </c>
      <c r="AW135" s="80" t="str">
        <f>_xlfn.IFNA(VLOOKUP(AM135,Kopā!$A$4:$Q$203,13,),"")</f>
        <v/>
      </c>
      <c r="AX135" s="79" t="str">
        <f>_xlfn.IFNA(VLOOKUP(AM135,Kopā!$A$4:$Q$203,14,),"")</f>
        <v/>
      </c>
      <c r="AY135" s="80" t="str">
        <f>_xlfn.IFNA(VLOOKUP(AM135,Kopā!$A$4:$Q$203,15,),"")</f>
        <v/>
      </c>
      <c r="AZ135" s="26"/>
      <c r="BA135" s="26"/>
      <c r="BB135" s="26"/>
      <c r="BC135" s="26"/>
      <c r="BD135" s="26"/>
      <c r="BE135" s="26" t="e">
        <f>_xlfn.RANK.EQ(BB135,$BB$4:$BB$93,)+COUNTIF($BB$4:BB135,BB135)-1</f>
        <v>#N/A</v>
      </c>
    </row>
    <row r="136" spans="1:57" x14ac:dyDescent="0.25">
      <c r="A136" s="4"/>
      <c r="B136" s="4"/>
      <c r="C136" s="4"/>
      <c r="D136" s="4"/>
      <c r="E136" s="37"/>
      <c r="F136" s="37"/>
      <c r="G136" s="37"/>
      <c r="H136" s="37"/>
      <c r="I136" s="37"/>
      <c r="J136" s="37"/>
      <c r="K136" s="37"/>
      <c r="L136" s="37"/>
      <c r="M136" s="4"/>
      <c r="N136" s="4"/>
      <c r="O136" s="36"/>
      <c r="P136" s="4"/>
      <c r="Q136" s="4"/>
      <c r="AD136" s="26">
        <v>135</v>
      </c>
      <c r="AE136" s="26"/>
      <c r="AF136" s="26" t="str">
        <f>IF(Kopā!F136=$R$3,Kopā!A136,"")</f>
        <v/>
      </c>
      <c r="AG136" s="26" t="str">
        <f>_xlfn.IFNA(VLOOKUP(AF136,Kopā!$A$4:$G$203,7,),"")</f>
        <v/>
      </c>
      <c r="AH136" s="26" t="str">
        <f t="shared" si="45"/>
        <v/>
      </c>
      <c r="AI136" s="26" t="e" cm="1">
        <f t="array" ref="AI136">IFERROR(SMALL(IF((COUNTIF($AI$3:AI135, $AH$4:$AH$203)=0)*ISNUMBER($AH$4:$AH$203), $AH$4:$AH$203, "A"), 1),INDEX($AH$4:$AH$203, MATCH(SMALL(IF(ISTEXT($AH$4:$AH$203)*(COUNTIF(AI$3:$AI135,$AH$4:$AH$203)=0), COUNTIF($AH$4:$AH$203, "&lt;"&amp;$AH$4:$AH$203), ""),1),IF(ISTEXT($AH$4:$AH$203), COUNTIF($AH$4:$AH$203, "&lt;"&amp;$AH$4:$AH$203), ""), 0)))</f>
        <v>#NUM!</v>
      </c>
      <c r="AJ136" s="26"/>
      <c r="AK136" s="26"/>
      <c r="AL136" s="26" t="e">
        <f>#REF!</f>
        <v>#REF!</v>
      </c>
      <c r="AM136" s="26"/>
      <c r="AN136" s="26"/>
      <c r="AO136" s="26"/>
      <c r="AP136" s="26"/>
      <c r="AQ136" s="26"/>
      <c r="AR136" s="79" t="str">
        <f>_xlfn.IFNA(VLOOKUP(AM136,Kopā!$A$4:$Q$203,8,),"")</f>
        <v/>
      </c>
      <c r="AS136" s="80" t="str">
        <f>_xlfn.IFNA(VLOOKUP(AM136,Kopā!$A$4:$Q$203,9,),"")</f>
        <v/>
      </c>
      <c r="AT136" s="79" t="str">
        <f>_xlfn.IFNA(VLOOKUP(AM136,Kopā!$A$4:$Q$203,10,),"")</f>
        <v/>
      </c>
      <c r="AU136" s="80" t="str">
        <f>_xlfn.IFNA(VLOOKUP(AM136,Kopā!$A$4:$Q$203,11,),"")</f>
        <v/>
      </c>
      <c r="AV136" s="79" t="str">
        <f>_xlfn.IFNA(VLOOKUP(AM136,Kopā!$A$4:$Q$203,12,),"")</f>
        <v/>
      </c>
      <c r="AW136" s="80" t="str">
        <f>_xlfn.IFNA(VLOOKUP(AM136,Kopā!$A$4:$Q$203,13,),"")</f>
        <v/>
      </c>
      <c r="AX136" s="79" t="str">
        <f>_xlfn.IFNA(VLOOKUP(AM136,Kopā!$A$4:$Q$203,14,),"")</f>
        <v/>
      </c>
      <c r="AY136" s="80" t="str">
        <f>_xlfn.IFNA(VLOOKUP(AM136,Kopā!$A$4:$Q$203,15,),"")</f>
        <v/>
      </c>
      <c r="AZ136" s="26"/>
      <c r="BA136" s="26"/>
      <c r="BB136" s="26"/>
      <c r="BC136" s="26"/>
      <c r="BD136" s="26"/>
      <c r="BE136" s="26" t="e">
        <f>_xlfn.RANK.EQ(BB136,$BB$4:$BB$93,)+COUNTIF($BB$4:BB136,BB136)-1</f>
        <v>#N/A</v>
      </c>
    </row>
    <row r="137" spans="1:57" x14ac:dyDescent="0.25">
      <c r="A137" s="4"/>
      <c r="B137" s="4"/>
      <c r="C137" s="4"/>
      <c r="D137" s="4"/>
      <c r="E137" s="37"/>
      <c r="F137" s="37"/>
      <c r="G137" s="37"/>
      <c r="H137" s="37"/>
      <c r="I137" s="37"/>
      <c r="J137" s="37"/>
      <c r="K137" s="37"/>
      <c r="L137" s="37"/>
      <c r="M137" s="4"/>
      <c r="N137" s="4"/>
      <c r="O137" s="36"/>
      <c r="P137" s="4"/>
      <c r="Q137" s="4"/>
      <c r="AD137" s="26">
        <v>136</v>
      </c>
      <c r="AE137" s="26"/>
      <c r="AF137" s="26" t="str">
        <f>IF(Kopā!F137=$R$3,Kopā!A137,"")</f>
        <v/>
      </c>
      <c r="AG137" s="26" t="str">
        <f>_xlfn.IFNA(VLOOKUP(AF137,Kopā!$A$4:$G$203,7,),"")</f>
        <v/>
      </c>
      <c r="AH137" s="26" t="str">
        <f t="shared" si="45"/>
        <v/>
      </c>
      <c r="AI137" s="26" t="e" cm="1">
        <f t="array" ref="AI137">IFERROR(SMALL(IF((COUNTIF($AI$3:AI136, $AH$4:$AH$203)=0)*ISNUMBER($AH$4:$AH$203), $AH$4:$AH$203, "A"), 1),INDEX($AH$4:$AH$203, MATCH(SMALL(IF(ISTEXT($AH$4:$AH$203)*(COUNTIF(AI$3:$AI136,$AH$4:$AH$203)=0), COUNTIF($AH$4:$AH$203, "&lt;"&amp;$AH$4:$AH$203), ""),1),IF(ISTEXT($AH$4:$AH$203), COUNTIF($AH$4:$AH$203, "&lt;"&amp;$AH$4:$AH$203), ""), 0)))</f>
        <v>#NUM!</v>
      </c>
      <c r="AJ137" s="26"/>
      <c r="AK137" s="26"/>
      <c r="AL137" s="26" t="e">
        <f>#REF!</f>
        <v>#REF!</v>
      </c>
      <c r="AM137" s="26"/>
      <c r="AN137" s="26"/>
      <c r="AO137" s="26"/>
      <c r="AP137" s="26"/>
      <c r="AQ137" s="26"/>
      <c r="AR137" s="79" t="str">
        <f>_xlfn.IFNA(VLOOKUP(AM137,Kopā!$A$4:$Q$203,8,),"")</f>
        <v/>
      </c>
      <c r="AS137" s="80" t="str">
        <f>_xlfn.IFNA(VLOOKUP(AM137,Kopā!$A$4:$Q$203,9,),"")</f>
        <v/>
      </c>
      <c r="AT137" s="79" t="str">
        <f>_xlfn.IFNA(VLOOKUP(AM137,Kopā!$A$4:$Q$203,10,),"")</f>
        <v/>
      </c>
      <c r="AU137" s="80" t="str">
        <f>_xlfn.IFNA(VLOOKUP(AM137,Kopā!$A$4:$Q$203,11,),"")</f>
        <v/>
      </c>
      <c r="AV137" s="79" t="str">
        <f>_xlfn.IFNA(VLOOKUP(AM137,Kopā!$A$4:$Q$203,12,),"")</f>
        <v/>
      </c>
      <c r="AW137" s="80" t="str">
        <f>_xlfn.IFNA(VLOOKUP(AM137,Kopā!$A$4:$Q$203,13,),"")</f>
        <v/>
      </c>
      <c r="AX137" s="79" t="str">
        <f>_xlfn.IFNA(VLOOKUP(AM137,Kopā!$A$4:$Q$203,14,),"")</f>
        <v/>
      </c>
      <c r="AY137" s="80" t="str">
        <f>_xlfn.IFNA(VLOOKUP(AM137,Kopā!$A$4:$Q$203,15,),"")</f>
        <v/>
      </c>
      <c r="AZ137" s="26"/>
      <c r="BA137" s="26"/>
      <c r="BB137" s="26"/>
      <c r="BC137" s="26"/>
      <c r="BD137" s="26"/>
      <c r="BE137" s="26" t="e">
        <f>_xlfn.RANK.EQ(BB137,$BB$4:$BB$93,)+COUNTIF($BB$4:BB137,BB137)-1</f>
        <v>#N/A</v>
      </c>
    </row>
    <row r="138" spans="1:57" x14ac:dyDescent="0.25">
      <c r="A138" s="4"/>
      <c r="B138" s="4"/>
      <c r="C138" s="4"/>
      <c r="D138" s="4"/>
      <c r="E138" s="37"/>
      <c r="F138" s="37"/>
      <c r="G138" s="37"/>
      <c r="H138" s="37"/>
      <c r="I138" s="37"/>
      <c r="J138" s="37"/>
      <c r="K138" s="37"/>
      <c r="L138" s="37"/>
      <c r="M138" s="4"/>
      <c r="N138" s="4"/>
      <c r="O138" s="36"/>
      <c r="P138" s="4"/>
      <c r="Q138" s="4"/>
      <c r="AD138" s="26">
        <v>137</v>
      </c>
      <c r="AE138" s="26"/>
      <c r="AF138" s="26" t="str">
        <f>IF(Kopā!F138=$R$3,Kopā!A138,"")</f>
        <v/>
      </c>
      <c r="AG138" s="26" t="str">
        <f>_xlfn.IFNA(VLOOKUP(AF138,Kopā!$A$4:$G$203,7,),"")</f>
        <v/>
      </c>
      <c r="AH138" s="26" t="str">
        <f t="shared" si="45"/>
        <v/>
      </c>
      <c r="AI138" s="26" t="e" cm="1">
        <f t="array" ref="AI138">IFERROR(SMALL(IF((COUNTIF($AI$3:AI137, $AH$4:$AH$203)=0)*ISNUMBER($AH$4:$AH$203), $AH$4:$AH$203, "A"), 1),INDEX($AH$4:$AH$203, MATCH(SMALL(IF(ISTEXT($AH$4:$AH$203)*(COUNTIF(AI$3:$AI137,$AH$4:$AH$203)=0), COUNTIF($AH$4:$AH$203, "&lt;"&amp;$AH$4:$AH$203), ""),1),IF(ISTEXT($AH$4:$AH$203), COUNTIF($AH$4:$AH$203, "&lt;"&amp;$AH$4:$AH$203), ""), 0)))</f>
        <v>#NUM!</v>
      </c>
      <c r="AJ138" s="26"/>
      <c r="AK138" s="26"/>
      <c r="AL138" s="26" t="e">
        <f>#REF!</f>
        <v>#REF!</v>
      </c>
      <c r="AM138" s="26"/>
      <c r="AN138" s="26"/>
      <c r="AO138" s="26"/>
      <c r="AP138" s="26"/>
      <c r="AQ138" s="26"/>
      <c r="AR138" s="79" t="str">
        <f>_xlfn.IFNA(VLOOKUP(AM138,Kopā!$A$4:$Q$203,8,),"")</f>
        <v/>
      </c>
      <c r="AS138" s="80" t="str">
        <f>_xlfn.IFNA(VLOOKUP(AM138,Kopā!$A$4:$Q$203,9,),"")</f>
        <v/>
      </c>
      <c r="AT138" s="79" t="str">
        <f>_xlfn.IFNA(VLOOKUP(AM138,Kopā!$A$4:$Q$203,10,),"")</f>
        <v/>
      </c>
      <c r="AU138" s="80" t="str">
        <f>_xlfn.IFNA(VLOOKUP(AM138,Kopā!$A$4:$Q$203,11,),"")</f>
        <v/>
      </c>
      <c r="AV138" s="79" t="str">
        <f>_xlfn.IFNA(VLOOKUP(AM138,Kopā!$A$4:$Q$203,12,),"")</f>
        <v/>
      </c>
      <c r="AW138" s="80" t="str">
        <f>_xlfn.IFNA(VLOOKUP(AM138,Kopā!$A$4:$Q$203,13,),"")</f>
        <v/>
      </c>
      <c r="AX138" s="79" t="str">
        <f>_xlfn.IFNA(VLOOKUP(AM138,Kopā!$A$4:$Q$203,14,),"")</f>
        <v/>
      </c>
      <c r="AY138" s="80" t="str">
        <f>_xlfn.IFNA(VLOOKUP(AM138,Kopā!$A$4:$Q$203,15,),"")</f>
        <v/>
      </c>
      <c r="AZ138" s="26"/>
      <c r="BA138" s="26"/>
      <c r="BB138" s="26"/>
      <c r="BC138" s="26"/>
      <c r="BD138" s="26"/>
      <c r="BE138" s="26" t="e">
        <f>_xlfn.RANK.EQ(BB138,$BB$4:$BB$93,)+COUNTIF($BB$4:BB138,BB138)-1</f>
        <v>#N/A</v>
      </c>
    </row>
    <row r="139" spans="1:57" x14ac:dyDescent="0.25">
      <c r="A139" s="4"/>
      <c r="B139" s="4"/>
      <c r="C139" s="4"/>
      <c r="D139" s="4"/>
      <c r="E139" s="37"/>
      <c r="F139" s="37"/>
      <c r="G139" s="37"/>
      <c r="H139" s="37"/>
      <c r="I139" s="37"/>
      <c r="J139" s="37"/>
      <c r="K139" s="37"/>
      <c r="L139" s="37"/>
      <c r="M139" s="4"/>
      <c r="N139" s="4"/>
      <c r="O139" s="36"/>
      <c r="P139" s="4"/>
      <c r="Q139" s="4"/>
      <c r="AD139" s="26">
        <v>138</v>
      </c>
      <c r="AE139" s="26"/>
      <c r="AF139" s="26" t="str">
        <f>IF(Kopā!F139=$R$3,Kopā!A139,"")</f>
        <v/>
      </c>
      <c r="AG139" s="26" t="str">
        <f>_xlfn.IFNA(VLOOKUP(AF139,Kopā!$A$4:$G$203,7,),"")</f>
        <v/>
      </c>
      <c r="AH139" s="26" t="str">
        <f t="shared" si="45"/>
        <v/>
      </c>
      <c r="AI139" s="26" t="e" cm="1">
        <f t="array" ref="AI139">IFERROR(SMALL(IF((COUNTIF($AI$3:AI138, $AH$4:$AH$203)=0)*ISNUMBER($AH$4:$AH$203), $AH$4:$AH$203, "A"), 1),INDEX($AH$4:$AH$203, MATCH(SMALL(IF(ISTEXT($AH$4:$AH$203)*(COUNTIF(AI$3:$AI138,$AH$4:$AH$203)=0), COUNTIF($AH$4:$AH$203, "&lt;"&amp;$AH$4:$AH$203), ""),1),IF(ISTEXT($AH$4:$AH$203), COUNTIF($AH$4:$AH$203, "&lt;"&amp;$AH$4:$AH$203), ""), 0)))</f>
        <v>#NUM!</v>
      </c>
      <c r="AJ139" s="26"/>
      <c r="AK139" s="26"/>
      <c r="AL139" s="26" t="e">
        <f>#REF!</f>
        <v>#REF!</v>
      </c>
      <c r="AM139" s="26"/>
      <c r="AN139" s="26"/>
      <c r="AO139" s="26"/>
      <c r="AP139" s="26"/>
      <c r="AQ139" s="26"/>
      <c r="AR139" s="79" t="str">
        <f>_xlfn.IFNA(VLOOKUP(AM139,Kopā!$A$4:$Q$203,8,),"")</f>
        <v/>
      </c>
      <c r="AS139" s="80" t="str">
        <f>_xlfn.IFNA(VLOOKUP(AM139,Kopā!$A$4:$Q$203,9,),"")</f>
        <v/>
      </c>
      <c r="AT139" s="79" t="str">
        <f>_xlfn.IFNA(VLOOKUP(AM139,Kopā!$A$4:$Q$203,10,),"")</f>
        <v/>
      </c>
      <c r="AU139" s="80" t="str">
        <f>_xlfn.IFNA(VLOOKUP(AM139,Kopā!$A$4:$Q$203,11,),"")</f>
        <v/>
      </c>
      <c r="AV139" s="79" t="str">
        <f>_xlfn.IFNA(VLOOKUP(AM139,Kopā!$A$4:$Q$203,12,),"")</f>
        <v/>
      </c>
      <c r="AW139" s="80" t="str">
        <f>_xlfn.IFNA(VLOOKUP(AM139,Kopā!$A$4:$Q$203,13,),"")</f>
        <v/>
      </c>
      <c r="AX139" s="79" t="str">
        <f>_xlfn.IFNA(VLOOKUP(AM139,Kopā!$A$4:$Q$203,14,),"")</f>
        <v/>
      </c>
      <c r="AY139" s="80" t="str">
        <f>_xlfn.IFNA(VLOOKUP(AM139,Kopā!$A$4:$Q$203,15,),"")</f>
        <v/>
      </c>
      <c r="AZ139" s="26"/>
      <c r="BA139" s="26"/>
      <c r="BB139" s="26"/>
      <c r="BC139" s="26"/>
      <c r="BD139" s="26"/>
      <c r="BE139" s="26" t="e">
        <f>_xlfn.RANK.EQ(BB139,$BB$4:$BB$93,)+COUNTIF($BB$4:BB139,BB139)-1</f>
        <v>#N/A</v>
      </c>
    </row>
    <row r="140" spans="1:57" x14ac:dyDescent="0.25">
      <c r="A140" s="4"/>
      <c r="B140" s="4"/>
      <c r="C140" s="4"/>
      <c r="D140" s="4"/>
      <c r="E140" s="37"/>
      <c r="F140" s="37"/>
      <c r="G140" s="37"/>
      <c r="H140" s="37"/>
      <c r="I140" s="37"/>
      <c r="J140" s="37"/>
      <c r="K140" s="37"/>
      <c r="L140" s="37"/>
      <c r="M140" s="4"/>
      <c r="N140" s="4"/>
      <c r="O140" s="36"/>
      <c r="P140" s="4"/>
      <c r="Q140" s="4"/>
      <c r="AD140" s="26">
        <v>139</v>
      </c>
      <c r="AE140" s="26"/>
      <c r="AF140" s="26" t="str">
        <f>IF(Kopā!F140=$R$3,Kopā!A140,"")</f>
        <v/>
      </c>
      <c r="AG140" s="26" t="str">
        <f>_xlfn.IFNA(VLOOKUP(AF140,Kopā!$A$4:$G$203,7,),"")</f>
        <v/>
      </c>
      <c r="AH140" s="26" t="str">
        <f t="shared" si="45"/>
        <v/>
      </c>
      <c r="AI140" s="26" t="e" cm="1">
        <f t="array" ref="AI140">IFERROR(SMALL(IF((COUNTIF($AI$3:AI139, $AH$4:$AH$203)=0)*ISNUMBER($AH$4:$AH$203), $AH$4:$AH$203, "A"), 1),INDEX($AH$4:$AH$203, MATCH(SMALL(IF(ISTEXT($AH$4:$AH$203)*(COUNTIF(AI$3:$AI139,$AH$4:$AH$203)=0), COUNTIF($AH$4:$AH$203, "&lt;"&amp;$AH$4:$AH$203), ""),1),IF(ISTEXT($AH$4:$AH$203), COUNTIF($AH$4:$AH$203, "&lt;"&amp;$AH$4:$AH$203), ""), 0)))</f>
        <v>#NUM!</v>
      </c>
      <c r="AJ140" s="26"/>
      <c r="AK140" s="26"/>
      <c r="AL140" s="26" t="e">
        <f>#REF!</f>
        <v>#REF!</v>
      </c>
      <c r="AM140" s="26"/>
      <c r="AN140" s="26"/>
      <c r="AO140" s="26"/>
      <c r="AP140" s="26"/>
      <c r="AQ140" s="26"/>
      <c r="AR140" s="79" t="str">
        <f>_xlfn.IFNA(VLOOKUP(AM140,Kopā!$A$4:$Q$203,8,),"")</f>
        <v/>
      </c>
      <c r="AS140" s="80" t="str">
        <f>_xlfn.IFNA(VLOOKUP(AM140,Kopā!$A$4:$Q$203,9,),"")</f>
        <v/>
      </c>
      <c r="AT140" s="79" t="str">
        <f>_xlfn.IFNA(VLOOKUP(AM140,Kopā!$A$4:$Q$203,10,),"")</f>
        <v/>
      </c>
      <c r="AU140" s="80" t="str">
        <f>_xlfn.IFNA(VLOOKUP(AM140,Kopā!$A$4:$Q$203,11,),"")</f>
        <v/>
      </c>
      <c r="AV140" s="79" t="str">
        <f>_xlfn.IFNA(VLOOKUP(AM140,Kopā!$A$4:$Q$203,12,),"")</f>
        <v/>
      </c>
      <c r="AW140" s="80" t="str">
        <f>_xlfn.IFNA(VLOOKUP(AM140,Kopā!$A$4:$Q$203,13,),"")</f>
        <v/>
      </c>
      <c r="AX140" s="79" t="str">
        <f>_xlfn.IFNA(VLOOKUP(AM140,Kopā!$A$4:$Q$203,14,),"")</f>
        <v/>
      </c>
      <c r="AY140" s="80" t="str">
        <f>_xlfn.IFNA(VLOOKUP(AM140,Kopā!$A$4:$Q$203,15,),"")</f>
        <v/>
      </c>
      <c r="AZ140" s="26"/>
      <c r="BA140" s="26"/>
      <c r="BB140" s="26"/>
      <c r="BC140" s="26"/>
      <c r="BD140" s="26"/>
      <c r="BE140" s="26" t="e">
        <f>_xlfn.RANK.EQ(BB140,$BB$4:$BB$93,)+COUNTIF($BB$4:BB140,BB140)-1</f>
        <v>#N/A</v>
      </c>
    </row>
    <row r="141" spans="1:57" x14ac:dyDescent="0.25">
      <c r="A141" s="4"/>
      <c r="B141" s="4"/>
      <c r="C141" s="4"/>
      <c r="D141" s="4"/>
      <c r="E141" s="37"/>
      <c r="F141" s="37"/>
      <c r="G141" s="37"/>
      <c r="H141" s="37"/>
      <c r="I141" s="37"/>
      <c r="J141" s="37"/>
      <c r="K141" s="37"/>
      <c r="L141" s="37"/>
      <c r="M141" s="4"/>
      <c r="N141" s="4"/>
      <c r="O141" s="36"/>
      <c r="P141" s="4"/>
      <c r="Q141" s="4"/>
      <c r="AD141" s="26">
        <v>140</v>
      </c>
      <c r="AE141" s="26"/>
      <c r="AF141" s="26" t="str">
        <f>IF(Kopā!F141=$R$3,Kopā!A141,"")</f>
        <v/>
      </c>
      <c r="AG141" s="26" t="str">
        <f>_xlfn.IFNA(VLOOKUP(AF141,Kopā!$A$4:$G$203,7,),"")</f>
        <v/>
      </c>
      <c r="AH141" s="26" t="str">
        <f t="shared" si="45"/>
        <v/>
      </c>
      <c r="AI141" s="26" t="e" cm="1">
        <f t="array" ref="AI141">IFERROR(SMALL(IF((COUNTIF($AI$3:AI140, $AH$4:$AH$203)=0)*ISNUMBER($AH$4:$AH$203), $AH$4:$AH$203, "A"), 1),INDEX($AH$4:$AH$203, MATCH(SMALL(IF(ISTEXT($AH$4:$AH$203)*(COUNTIF(AI$3:$AI140,$AH$4:$AH$203)=0), COUNTIF($AH$4:$AH$203, "&lt;"&amp;$AH$4:$AH$203), ""),1),IF(ISTEXT($AH$4:$AH$203), COUNTIF($AH$4:$AH$203, "&lt;"&amp;$AH$4:$AH$203), ""), 0)))</f>
        <v>#NUM!</v>
      </c>
      <c r="AJ141" s="26"/>
      <c r="AK141" s="26"/>
      <c r="AL141" s="26" t="e">
        <f>#REF!</f>
        <v>#REF!</v>
      </c>
      <c r="AM141" s="26"/>
      <c r="AN141" s="26"/>
      <c r="AO141" s="26"/>
      <c r="AP141" s="26"/>
      <c r="AQ141" s="26"/>
      <c r="AR141" s="79" t="str">
        <f>_xlfn.IFNA(VLOOKUP(AM141,Kopā!$A$4:$Q$203,8,),"")</f>
        <v/>
      </c>
      <c r="AS141" s="80" t="str">
        <f>_xlfn.IFNA(VLOOKUP(AM141,Kopā!$A$4:$Q$203,9,),"")</f>
        <v/>
      </c>
      <c r="AT141" s="79" t="str">
        <f>_xlfn.IFNA(VLOOKUP(AM141,Kopā!$A$4:$Q$203,10,),"")</f>
        <v/>
      </c>
      <c r="AU141" s="80" t="str">
        <f>_xlfn.IFNA(VLOOKUP(AM141,Kopā!$A$4:$Q$203,11,),"")</f>
        <v/>
      </c>
      <c r="AV141" s="79" t="str">
        <f>_xlfn.IFNA(VLOOKUP(AM141,Kopā!$A$4:$Q$203,12,),"")</f>
        <v/>
      </c>
      <c r="AW141" s="80" t="str">
        <f>_xlfn.IFNA(VLOOKUP(AM141,Kopā!$A$4:$Q$203,13,),"")</f>
        <v/>
      </c>
      <c r="AX141" s="79" t="str">
        <f>_xlfn.IFNA(VLOOKUP(AM141,Kopā!$A$4:$Q$203,14,),"")</f>
        <v/>
      </c>
      <c r="AY141" s="80" t="str">
        <f>_xlfn.IFNA(VLOOKUP(AM141,Kopā!$A$4:$Q$203,15,),"")</f>
        <v/>
      </c>
      <c r="AZ141" s="26"/>
      <c r="BA141" s="26"/>
      <c r="BB141" s="26"/>
      <c r="BC141" s="26"/>
      <c r="BD141" s="26"/>
      <c r="BE141" s="26" t="e">
        <f>_xlfn.RANK.EQ(BB141,$BB$4:$BB$93,)+COUNTIF($BB$4:BB141,BB141)-1</f>
        <v>#N/A</v>
      </c>
    </row>
    <row r="142" spans="1:57" x14ac:dyDescent="0.25">
      <c r="A142" s="4"/>
      <c r="B142" s="4"/>
      <c r="C142" s="4"/>
      <c r="D142" s="4"/>
      <c r="E142" s="37"/>
      <c r="F142" s="37"/>
      <c r="G142" s="37"/>
      <c r="H142" s="37"/>
      <c r="I142" s="37"/>
      <c r="J142" s="37"/>
      <c r="K142" s="37"/>
      <c r="L142" s="37"/>
      <c r="M142" s="4"/>
      <c r="N142" s="4"/>
      <c r="O142" s="36"/>
      <c r="P142" s="4"/>
      <c r="Q142" s="4"/>
      <c r="AD142" s="26">
        <v>141</v>
      </c>
      <c r="AE142" s="26"/>
      <c r="AF142" s="26" t="str">
        <f>IF(Kopā!F142=$R$3,Kopā!A142,"")</f>
        <v/>
      </c>
      <c r="AG142" s="26" t="str">
        <f>_xlfn.IFNA(VLOOKUP(AF142,Kopā!$A$4:$G$203,7,),"")</f>
        <v/>
      </c>
      <c r="AH142" s="26" t="str">
        <f t="shared" si="45"/>
        <v/>
      </c>
      <c r="AI142" s="26" t="e" cm="1">
        <f t="array" ref="AI142">IFERROR(SMALL(IF((COUNTIF($AI$3:AI141, $AH$4:$AH$203)=0)*ISNUMBER($AH$4:$AH$203), $AH$4:$AH$203, "A"), 1),INDEX($AH$4:$AH$203, MATCH(SMALL(IF(ISTEXT($AH$4:$AH$203)*(COUNTIF(AI$3:$AI141,$AH$4:$AH$203)=0), COUNTIF($AH$4:$AH$203, "&lt;"&amp;$AH$4:$AH$203), ""),1),IF(ISTEXT($AH$4:$AH$203), COUNTIF($AH$4:$AH$203, "&lt;"&amp;$AH$4:$AH$203), ""), 0)))</f>
        <v>#NUM!</v>
      </c>
      <c r="AJ142" s="26"/>
      <c r="AK142" s="26"/>
      <c r="AL142" s="26" t="e">
        <f>#REF!</f>
        <v>#REF!</v>
      </c>
      <c r="AM142" s="26"/>
      <c r="AN142" s="26"/>
      <c r="AO142" s="26"/>
      <c r="AP142" s="26"/>
      <c r="AQ142" s="26"/>
      <c r="AR142" s="79" t="str">
        <f>_xlfn.IFNA(VLOOKUP(AM142,Kopā!$A$4:$Q$203,8,),"")</f>
        <v/>
      </c>
      <c r="AS142" s="80" t="str">
        <f>_xlfn.IFNA(VLOOKUP(AM142,Kopā!$A$4:$Q$203,9,),"")</f>
        <v/>
      </c>
      <c r="AT142" s="79" t="str">
        <f>_xlfn.IFNA(VLOOKUP(AM142,Kopā!$A$4:$Q$203,10,),"")</f>
        <v/>
      </c>
      <c r="AU142" s="80" t="str">
        <f>_xlfn.IFNA(VLOOKUP(AM142,Kopā!$A$4:$Q$203,11,),"")</f>
        <v/>
      </c>
      <c r="AV142" s="79" t="str">
        <f>_xlfn.IFNA(VLOOKUP(AM142,Kopā!$A$4:$Q$203,12,),"")</f>
        <v/>
      </c>
      <c r="AW142" s="80" t="str">
        <f>_xlfn.IFNA(VLOOKUP(AM142,Kopā!$A$4:$Q$203,13,),"")</f>
        <v/>
      </c>
      <c r="AX142" s="79" t="str">
        <f>_xlfn.IFNA(VLOOKUP(AM142,Kopā!$A$4:$Q$203,14,),"")</f>
        <v/>
      </c>
      <c r="AY142" s="80" t="str">
        <f>_xlfn.IFNA(VLOOKUP(AM142,Kopā!$A$4:$Q$203,15,),"")</f>
        <v/>
      </c>
      <c r="AZ142" s="26"/>
      <c r="BA142" s="26"/>
      <c r="BB142" s="26"/>
      <c r="BC142" s="26"/>
      <c r="BD142" s="26"/>
      <c r="BE142" s="26" t="e">
        <f>_xlfn.RANK.EQ(BB142,$BB$4:$BB$93,)+COUNTIF($BB$4:BB142,BB142)-1</f>
        <v>#N/A</v>
      </c>
    </row>
    <row r="143" spans="1:57" x14ac:dyDescent="0.25">
      <c r="A143" s="4"/>
      <c r="B143" s="4"/>
      <c r="C143" s="4"/>
      <c r="D143" s="4"/>
      <c r="E143" s="37"/>
      <c r="F143" s="37"/>
      <c r="G143" s="37"/>
      <c r="H143" s="37"/>
      <c r="I143" s="37"/>
      <c r="J143" s="37"/>
      <c r="K143" s="37"/>
      <c r="L143" s="37"/>
      <c r="M143" s="4"/>
      <c r="N143" s="4"/>
      <c r="O143" s="36"/>
      <c r="P143" s="4"/>
      <c r="Q143" s="4"/>
      <c r="AD143" s="26">
        <v>142</v>
      </c>
      <c r="AE143" s="26"/>
      <c r="AF143" s="26" t="str">
        <f>IF(Kopā!F143=$R$3,Kopā!A143,"")</f>
        <v/>
      </c>
      <c r="AG143" s="26" t="str">
        <f>_xlfn.IFNA(VLOOKUP(AF143,Kopā!$A$4:$G$203,7,),"")</f>
        <v/>
      </c>
      <c r="AH143" s="26" t="str">
        <f t="shared" si="45"/>
        <v/>
      </c>
      <c r="AI143" s="26" t="e" cm="1">
        <f t="array" ref="AI143">IFERROR(SMALL(IF((COUNTIF($AI$3:AI142, $AH$4:$AH$203)=0)*ISNUMBER($AH$4:$AH$203), $AH$4:$AH$203, "A"), 1),INDEX($AH$4:$AH$203, MATCH(SMALL(IF(ISTEXT($AH$4:$AH$203)*(COUNTIF(AI$3:$AI142,$AH$4:$AH$203)=0), COUNTIF($AH$4:$AH$203, "&lt;"&amp;$AH$4:$AH$203), ""),1),IF(ISTEXT($AH$4:$AH$203), COUNTIF($AH$4:$AH$203, "&lt;"&amp;$AH$4:$AH$203), ""), 0)))</f>
        <v>#NUM!</v>
      </c>
      <c r="AJ143" s="26"/>
      <c r="AK143" s="26"/>
      <c r="AL143" s="26" t="e">
        <f>#REF!</f>
        <v>#REF!</v>
      </c>
      <c r="AM143" s="26"/>
      <c r="AN143" s="26"/>
      <c r="AO143" s="26"/>
      <c r="AP143" s="26"/>
      <c r="AQ143" s="26"/>
      <c r="AR143" s="79" t="str">
        <f>_xlfn.IFNA(VLOOKUP(AM143,Kopā!$A$4:$Q$203,8,),"")</f>
        <v/>
      </c>
      <c r="AS143" s="80" t="str">
        <f>_xlfn.IFNA(VLOOKUP(AM143,Kopā!$A$4:$Q$203,9,),"")</f>
        <v/>
      </c>
      <c r="AT143" s="79" t="str">
        <f>_xlfn.IFNA(VLOOKUP(AM143,Kopā!$A$4:$Q$203,10,),"")</f>
        <v/>
      </c>
      <c r="AU143" s="80" t="str">
        <f>_xlfn.IFNA(VLOOKUP(AM143,Kopā!$A$4:$Q$203,11,),"")</f>
        <v/>
      </c>
      <c r="AV143" s="79" t="str">
        <f>_xlfn.IFNA(VLOOKUP(AM143,Kopā!$A$4:$Q$203,12,),"")</f>
        <v/>
      </c>
      <c r="AW143" s="80" t="str">
        <f>_xlfn.IFNA(VLOOKUP(AM143,Kopā!$A$4:$Q$203,13,),"")</f>
        <v/>
      </c>
      <c r="AX143" s="79" t="str">
        <f>_xlfn.IFNA(VLOOKUP(AM143,Kopā!$A$4:$Q$203,14,),"")</f>
        <v/>
      </c>
      <c r="AY143" s="80" t="str">
        <f>_xlfn.IFNA(VLOOKUP(AM143,Kopā!$A$4:$Q$203,15,),"")</f>
        <v/>
      </c>
      <c r="AZ143" s="26"/>
      <c r="BA143" s="26"/>
      <c r="BB143" s="26"/>
      <c r="BC143" s="26"/>
      <c r="BD143" s="26"/>
      <c r="BE143" s="26" t="e">
        <f>_xlfn.RANK.EQ(BB143,$BB$4:$BB$93,)+COUNTIF($BB$4:BB143,BB143)-1</f>
        <v>#N/A</v>
      </c>
    </row>
    <row r="144" spans="1:57" x14ac:dyDescent="0.25">
      <c r="A144" s="4"/>
      <c r="B144" s="4"/>
      <c r="C144" s="4"/>
      <c r="D144" s="4"/>
      <c r="E144" s="37"/>
      <c r="F144" s="37"/>
      <c r="G144" s="37"/>
      <c r="H144" s="37"/>
      <c r="I144" s="37"/>
      <c r="J144" s="37"/>
      <c r="K144" s="37"/>
      <c r="L144" s="37"/>
      <c r="M144" s="4"/>
      <c r="N144" s="4"/>
      <c r="O144" s="36"/>
      <c r="P144" s="4"/>
      <c r="Q144" s="4"/>
      <c r="AD144" s="26">
        <v>143</v>
      </c>
      <c r="AE144" s="26"/>
      <c r="AF144" s="26" t="str">
        <f>IF(Kopā!F144=$R$3,Kopā!A144,"")</f>
        <v/>
      </c>
      <c r="AG144" s="26" t="str">
        <f>_xlfn.IFNA(VLOOKUP(AF144,Kopā!$A$4:$G$203,7,),"")</f>
        <v/>
      </c>
      <c r="AH144" s="26" t="str">
        <f t="shared" si="45"/>
        <v/>
      </c>
      <c r="AI144" s="26" t="e" cm="1">
        <f t="array" ref="AI144">IFERROR(SMALL(IF((COUNTIF($AI$3:AI143, $AH$4:$AH$203)=0)*ISNUMBER($AH$4:$AH$203), $AH$4:$AH$203, "A"), 1),INDEX($AH$4:$AH$203, MATCH(SMALL(IF(ISTEXT($AH$4:$AH$203)*(COUNTIF(AI$3:$AI143,$AH$4:$AH$203)=0), COUNTIF($AH$4:$AH$203, "&lt;"&amp;$AH$4:$AH$203), ""),1),IF(ISTEXT($AH$4:$AH$203), COUNTIF($AH$4:$AH$203, "&lt;"&amp;$AH$4:$AH$203), ""), 0)))</f>
        <v>#NUM!</v>
      </c>
      <c r="AJ144" s="26"/>
      <c r="AK144" s="26"/>
      <c r="AL144" s="26" t="e">
        <f>#REF!</f>
        <v>#REF!</v>
      </c>
      <c r="AM144" s="26"/>
      <c r="AN144" s="26"/>
      <c r="AO144" s="26"/>
      <c r="AP144" s="26"/>
      <c r="AQ144" s="26"/>
      <c r="AR144" s="79" t="str">
        <f>_xlfn.IFNA(VLOOKUP(AM144,Kopā!$A$4:$Q$203,8,),"")</f>
        <v/>
      </c>
      <c r="AS144" s="80" t="str">
        <f>_xlfn.IFNA(VLOOKUP(AM144,Kopā!$A$4:$Q$203,9,),"")</f>
        <v/>
      </c>
      <c r="AT144" s="79" t="str">
        <f>_xlfn.IFNA(VLOOKUP(AM144,Kopā!$A$4:$Q$203,10,),"")</f>
        <v/>
      </c>
      <c r="AU144" s="80" t="str">
        <f>_xlfn.IFNA(VLOOKUP(AM144,Kopā!$A$4:$Q$203,11,),"")</f>
        <v/>
      </c>
      <c r="AV144" s="79" t="str">
        <f>_xlfn.IFNA(VLOOKUP(AM144,Kopā!$A$4:$Q$203,12,),"")</f>
        <v/>
      </c>
      <c r="AW144" s="80" t="str">
        <f>_xlfn.IFNA(VLOOKUP(AM144,Kopā!$A$4:$Q$203,13,),"")</f>
        <v/>
      </c>
      <c r="AX144" s="79" t="str">
        <f>_xlfn.IFNA(VLOOKUP(AM144,Kopā!$A$4:$Q$203,14,),"")</f>
        <v/>
      </c>
      <c r="AY144" s="80" t="str">
        <f>_xlfn.IFNA(VLOOKUP(AM144,Kopā!$A$4:$Q$203,15,),"")</f>
        <v/>
      </c>
      <c r="AZ144" s="26"/>
      <c r="BA144" s="26"/>
      <c r="BB144" s="26"/>
      <c r="BC144" s="26"/>
      <c r="BD144" s="26"/>
      <c r="BE144" s="26" t="e">
        <f>_xlfn.RANK.EQ(BB144,$BB$4:$BB$93,)+COUNTIF($BB$4:BB144,BB144)-1</f>
        <v>#N/A</v>
      </c>
    </row>
    <row r="145" spans="1:57" x14ac:dyDescent="0.25">
      <c r="A145" s="4"/>
      <c r="B145" s="4"/>
      <c r="C145" s="4"/>
      <c r="D145" s="4"/>
      <c r="E145" s="37"/>
      <c r="F145" s="37"/>
      <c r="G145" s="37"/>
      <c r="H145" s="37"/>
      <c r="I145" s="37"/>
      <c r="J145" s="37"/>
      <c r="K145" s="37"/>
      <c r="L145" s="37"/>
      <c r="M145" s="4"/>
      <c r="N145" s="4"/>
      <c r="O145" s="36"/>
      <c r="P145" s="4"/>
      <c r="Q145" s="4"/>
      <c r="AD145" s="26">
        <v>144</v>
      </c>
      <c r="AE145" s="26"/>
      <c r="AF145" s="26" t="str">
        <f>IF(Kopā!F145=$R$3,Kopā!A145,"")</f>
        <v/>
      </c>
      <c r="AG145" s="26" t="str">
        <f>_xlfn.IFNA(VLOOKUP(AF145,Kopā!$A$4:$G$203,7,),"")</f>
        <v/>
      </c>
      <c r="AH145" s="26" t="str">
        <f t="shared" si="45"/>
        <v/>
      </c>
      <c r="AI145" s="26" t="e" cm="1">
        <f t="array" ref="AI145">IFERROR(SMALL(IF((COUNTIF($AI$3:AI144, $AH$4:$AH$203)=0)*ISNUMBER($AH$4:$AH$203), $AH$4:$AH$203, "A"), 1),INDEX($AH$4:$AH$203, MATCH(SMALL(IF(ISTEXT($AH$4:$AH$203)*(COUNTIF(AI$3:$AI144,$AH$4:$AH$203)=0), COUNTIF($AH$4:$AH$203, "&lt;"&amp;$AH$4:$AH$203), ""),1),IF(ISTEXT($AH$4:$AH$203), COUNTIF($AH$4:$AH$203, "&lt;"&amp;$AH$4:$AH$203), ""), 0)))</f>
        <v>#NUM!</v>
      </c>
      <c r="AJ145" s="26"/>
      <c r="AK145" s="26"/>
      <c r="AL145" s="26" t="e">
        <f>#REF!</f>
        <v>#REF!</v>
      </c>
      <c r="AM145" s="26"/>
      <c r="AN145" s="26"/>
      <c r="AO145" s="26"/>
      <c r="AP145" s="26"/>
      <c r="AQ145" s="26"/>
      <c r="AR145" s="79" t="str">
        <f>_xlfn.IFNA(VLOOKUP(AM145,Kopā!$A$4:$Q$203,8,),"")</f>
        <v/>
      </c>
      <c r="AS145" s="80" t="str">
        <f>_xlfn.IFNA(VLOOKUP(AM145,Kopā!$A$4:$Q$203,9,),"")</f>
        <v/>
      </c>
      <c r="AT145" s="79" t="str">
        <f>_xlfn.IFNA(VLOOKUP(AM145,Kopā!$A$4:$Q$203,10,),"")</f>
        <v/>
      </c>
      <c r="AU145" s="80" t="str">
        <f>_xlfn.IFNA(VLOOKUP(AM145,Kopā!$A$4:$Q$203,11,),"")</f>
        <v/>
      </c>
      <c r="AV145" s="79" t="str">
        <f>_xlfn.IFNA(VLOOKUP(AM145,Kopā!$A$4:$Q$203,12,),"")</f>
        <v/>
      </c>
      <c r="AW145" s="80" t="str">
        <f>_xlfn.IFNA(VLOOKUP(AM145,Kopā!$A$4:$Q$203,13,),"")</f>
        <v/>
      </c>
      <c r="AX145" s="79" t="str">
        <f>_xlfn.IFNA(VLOOKUP(AM145,Kopā!$A$4:$Q$203,14,),"")</f>
        <v/>
      </c>
      <c r="AY145" s="80" t="str">
        <f>_xlfn.IFNA(VLOOKUP(AM145,Kopā!$A$4:$Q$203,15,),"")</f>
        <v/>
      </c>
      <c r="AZ145" s="26"/>
      <c r="BA145" s="26"/>
      <c r="BB145" s="26"/>
      <c r="BC145" s="26"/>
      <c r="BD145" s="26"/>
      <c r="BE145" s="26" t="e">
        <f>_xlfn.RANK.EQ(BB145,$BB$4:$BB$93,)+COUNTIF($BB$4:BB145,BB145)-1</f>
        <v>#N/A</v>
      </c>
    </row>
    <row r="146" spans="1:57" x14ac:dyDescent="0.25">
      <c r="A146" s="4"/>
      <c r="B146" s="4"/>
      <c r="C146" s="4"/>
      <c r="D146" s="4"/>
      <c r="E146" s="37"/>
      <c r="F146" s="37"/>
      <c r="G146" s="37"/>
      <c r="H146" s="37"/>
      <c r="I146" s="37"/>
      <c r="J146" s="37"/>
      <c r="K146" s="37"/>
      <c r="L146" s="37"/>
      <c r="M146" s="4"/>
      <c r="N146" s="4"/>
      <c r="O146" s="36"/>
      <c r="P146" s="4"/>
      <c r="Q146" s="4"/>
      <c r="AD146" s="26">
        <v>145</v>
      </c>
      <c r="AE146" s="26"/>
      <c r="AF146" s="26" t="str">
        <f>IF(Kopā!F146=$R$3,Kopā!A146,"")</f>
        <v/>
      </c>
      <c r="AG146" s="26" t="str">
        <f>_xlfn.IFNA(VLOOKUP(AF146,Kopā!$A$4:$G$203,7,),"")</f>
        <v/>
      </c>
      <c r="AH146" s="26" t="str">
        <f t="shared" si="45"/>
        <v/>
      </c>
      <c r="AI146" s="26" t="e" cm="1">
        <f t="array" ref="AI146">IFERROR(SMALL(IF((COUNTIF($AI$3:AI145, $AH$4:$AH$203)=0)*ISNUMBER($AH$4:$AH$203), $AH$4:$AH$203, "A"), 1),INDEX($AH$4:$AH$203, MATCH(SMALL(IF(ISTEXT($AH$4:$AH$203)*(COUNTIF(AI$3:$AI145,$AH$4:$AH$203)=0), COUNTIF($AH$4:$AH$203, "&lt;"&amp;$AH$4:$AH$203), ""),1),IF(ISTEXT($AH$4:$AH$203), COUNTIF($AH$4:$AH$203, "&lt;"&amp;$AH$4:$AH$203), ""), 0)))</f>
        <v>#NUM!</v>
      </c>
      <c r="AJ146" s="26"/>
      <c r="AK146" s="26"/>
      <c r="AL146" s="26" t="e">
        <f>#REF!</f>
        <v>#REF!</v>
      </c>
      <c r="AM146" s="26"/>
      <c r="AN146" s="26"/>
      <c r="AO146" s="26"/>
      <c r="AP146" s="26"/>
      <c r="AQ146" s="26"/>
      <c r="AR146" s="79" t="str">
        <f>_xlfn.IFNA(VLOOKUP(AM146,Kopā!$A$4:$Q$203,8,),"")</f>
        <v/>
      </c>
      <c r="AS146" s="80" t="str">
        <f>_xlfn.IFNA(VLOOKUP(AM146,Kopā!$A$4:$Q$203,9,),"")</f>
        <v/>
      </c>
      <c r="AT146" s="79" t="str">
        <f>_xlfn.IFNA(VLOOKUP(AM146,Kopā!$A$4:$Q$203,10,),"")</f>
        <v/>
      </c>
      <c r="AU146" s="80" t="str">
        <f>_xlfn.IFNA(VLOOKUP(AM146,Kopā!$A$4:$Q$203,11,),"")</f>
        <v/>
      </c>
      <c r="AV146" s="79" t="str">
        <f>_xlfn.IFNA(VLOOKUP(AM146,Kopā!$A$4:$Q$203,12,),"")</f>
        <v/>
      </c>
      <c r="AW146" s="80" t="str">
        <f>_xlfn.IFNA(VLOOKUP(AM146,Kopā!$A$4:$Q$203,13,),"")</f>
        <v/>
      </c>
      <c r="AX146" s="79" t="str">
        <f>_xlfn.IFNA(VLOOKUP(AM146,Kopā!$A$4:$Q$203,14,),"")</f>
        <v/>
      </c>
      <c r="AY146" s="80" t="str">
        <f>_xlfn.IFNA(VLOOKUP(AM146,Kopā!$A$4:$Q$203,15,),"")</f>
        <v/>
      </c>
      <c r="AZ146" s="26"/>
      <c r="BA146" s="26"/>
      <c r="BB146" s="26"/>
      <c r="BC146" s="26"/>
      <c r="BD146" s="26"/>
      <c r="BE146" s="26" t="e">
        <f>_xlfn.RANK.EQ(BB146,$BB$4:$BB$93,)+COUNTIF($BB$4:BB146,BB146)-1</f>
        <v>#N/A</v>
      </c>
    </row>
    <row r="147" spans="1:57" x14ac:dyDescent="0.25">
      <c r="A147" s="4"/>
      <c r="B147" s="4"/>
      <c r="C147" s="4"/>
      <c r="D147" s="4"/>
      <c r="E147" s="37"/>
      <c r="F147" s="37"/>
      <c r="G147" s="37"/>
      <c r="H147" s="37"/>
      <c r="I147" s="37"/>
      <c r="J147" s="37"/>
      <c r="K147" s="37"/>
      <c r="L147" s="37"/>
      <c r="M147" s="4"/>
      <c r="N147" s="4"/>
      <c r="O147" s="36"/>
      <c r="P147" s="4"/>
      <c r="Q147" s="4"/>
      <c r="AD147" s="26">
        <v>146</v>
      </c>
      <c r="AE147" s="26"/>
      <c r="AF147" s="26" t="str">
        <f>IF(Kopā!F147=$R$3,Kopā!A147,"")</f>
        <v/>
      </c>
      <c r="AG147" s="26" t="str">
        <f>_xlfn.IFNA(VLOOKUP(AF147,Kopā!$A$4:$G$203,7,),"")</f>
        <v/>
      </c>
      <c r="AH147" s="26" t="str">
        <f t="shared" si="45"/>
        <v/>
      </c>
      <c r="AI147" s="26" t="e" cm="1">
        <f t="array" ref="AI147">IFERROR(SMALL(IF((COUNTIF($AI$3:AI146, $AH$4:$AH$203)=0)*ISNUMBER($AH$4:$AH$203), $AH$4:$AH$203, "A"), 1),INDEX($AH$4:$AH$203, MATCH(SMALL(IF(ISTEXT($AH$4:$AH$203)*(COUNTIF(AI$3:$AI146,$AH$4:$AH$203)=0), COUNTIF($AH$4:$AH$203, "&lt;"&amp;$AH$4:$AH$203), ""),1),IF(ISTEXT($AH$4:$AH$203), COUNTIF($AH$4:$AH$203, "&lt;"&amp;$AH$4:$AH$203), ""), 0)))</f>
        <v>#NUM!</v>
      </c>
      <c r="AJ147" s="26"/>
      <c r="AK147" s="26"/>
      <c r="AL147" s="26" t="e">
        <f>#REF!</f>
        <v>#REF!</v>
      </c>
      <c r="AM147" s="26"/>
      <c r="AN147" s="26"/>
      <c r="AO147" s="26"/>
      <c r="AP147" s="26"/>
      <c r="AQ147" s="26"/>
      <c r="AR147" s="79" t="str">
        <f>_xlfn.IFNA(VLOOKUP(AM147,Kopā!$A$4:$Q$203,8,),"")</f>
        <v/>
      </c>
      <c r="AS147" s="80" t="str">
        <f>_xlfn.IFNA(VLOOKUP(AM147,Kopā!$A$4:$Q$203,9,),"")</f>
        <v/>
      </c>
      <c r="AT147" s="79" t="str">
        <f>_xlfn.IFNA(VLOOKUP(AM147,Kopā!$A$4:$Q$203,10,),"")</f>
        <v/>
      </c>
      <c r="AU147" s="80" t="str">
        <f>_xlfn.IFNA(VLOOKUP(AM147,Kopā!$A$4:$Q$203,11,),"")</f>
        <v/>
      </c>
      <c r="AV147" s="79" t="str">
        <f>_xlfn.IFNA(VLOOKUP(AM147,Kopā!$A$4:$Q$203,12,),"")</f>
        <v/>
      </c>
      <c r="AW147" s="80" t="str">
        <f>_xlfn.IFNA(VLOOKUP(AM147,Kopā!$A$4:$Q$203,13,),"")</f>
        <v/>
      </c>
      <c r="AX147" s="79" t="str">
        <f>_xlfn.IFNA(VLOOKUP(AM147,Kopā!$A$4:$Q$203,14,),"")</f>
        <v/>
      </c>
      <c r="AY147" s="80" t="str">
        <f>_xlfn.IFNA(VLOOKUP(AM147,Kopā!$A$4:$Q$203,15,),"")</f>
        <v/>
      </c>
      <c r="AZ147" s="26"/>
      <c r="BA147" s="26"/>
      <c r="BB147" s="26"/>
      <c r="BC147" s="26"/>
      <c r="BD147" s="26"/>
      <c r="BE147" s="26" t="e">
        <f>_xlfn.RANK.EQ(BB147,$BB$4:$BB$93,)+COUNTIF($BB$4:BB147,BB147)-1</f>
        <v>#N/A</v>
      </c>
    </row>
    <row r="148" spans="1:57" x14ac:dyDescent="0.25">
      <c r="A148" s="4"/>
      <c r="B148" s="4"/>
      <c r="C148" s="4"/>
      <c r="D148" s="4"/>
      <c r="E148" s="37"/>
      <c r="F148" s="37"/>
      <c r="G148" s="37"/>
      <c r="H148" s="37"/>
      <c r="I148" s="37"/>
      <c r="J148" s="37"/>
      <c r="K148" s="37"/>
      <c r="L148" s="37"/>
      <c r="M148" s="4"/>
      <c r="N148" s="4"/>
      <c r="O148" s="36"/>
      <c r="P148" s="4"/>
      <c r="Q148" s="4"/>
      <c r="AD148" s="26">
        <v>147</v>
      </c>
      <c r="AE148" s="26"/>
      <c r="AF148" s="26" t="str">
        <f>IF(Kopā!F148=$R$3,Kopā!A148,"")</f>
        <v/>
      </c>
      <c r="AG148" s="26" t="str">
        <f>_xlfn.IFNA(VLOOKUP(AF148,Kopā!$A$4:$G$203,7,),"")</f>
        <v/>
      </c>
      <c r="AH148" s="26" t="str">
        <f t="shared" si="45"/>
        <v/>
      </c>
      <c r="AI148" s="26" t="e" cm="1">
        <f t="array" ref="AI148">IFERROR(SMALL(IF((COUNTIF($AI$3:AI147, $AH$4:$AH$203)=0)*ISNUMBER($AH$4:$AH$203), $AH$4:$AH$203, "A"), 1),INDEX($AH$4:$AH$203, MATCH(SMALL(IF(ISTEXT($AH$4:$AH$203)*(COUNTIF(AI$3:$AI147,$AH$4:$AH$203)=0), COUNTIF($AH$4:$AH$203, "&lt;"&amp;$AH$4:$AH$203), ""),1),IF(ISTEXT($AH$4:$AH$203), COUNTIF($AH$4:$AH$203, "&lt;"&amp;$AH$4:$AH$203), ""), 0)))</f>
        <v>#NUM!</v>
      </c>
      <c r="AJ148" s="26"/>
      <c r="AK148" s="26"/>
      <c r="AL148" s="26" t="e">
        <f>#REF!</f>
        <v>#REF!</v>
      </c>
      <c r="AM148" s="26"/>
      <c r="AN148" s="26"/>
      <c r="AO148" s="26"/>
      <c r="AP148" s="26"/>
      <c r="AQ148" s="26"/>
      <c r="AR148" s="79" t="str">
        <f>_xlfn.IFNA(VLOOKUP(AM148,Kopā!$A$4:$Q$203,8,),"")</f>
        <v/>
      </c>
      <c r="AS148" s="80" t="str">
        <f>_xlfn.IFNA(VLOOKUP(AM148,Kopā!$A$4:$Q$203,9,),"")</f>
        <v/>
      </c>
      <c r="AT148" s="79" t="str">
        <f>_xlfn.IFNA(VLOOKUP(AM148,Kopā!$A$4:$Q$203,10,),"")</f>
        <v/>
      </c>
      <c r="AU148" s="80" t="str">
        <f>_xlfn.IFNA(VLOOKUP(AM148,Kopā!$A$4:$Q$203,11,),"")</f>
        <v/>
      </c>
      <c r="AV148" s="79" t="str">
        <f>_xlfn.IFNA(VLOOKUP(AM148,Kopā!$A$4:$Q$203,12,),"")</f>
        <v/>
      </c>
      <c r="AW148" s="80" t="str">
        <f>_xlfn.IFNA(VLOOKUP(AM148,Kopā!$A$4:$Q$203,13,),"")</f>
        <v/>
      </c>
      <c r="AX148" s="79" t="str">
        <f>_xlfn.IFNA(VLOOKUP(AM148,Kopā!$A$4:$Q$203,14,),"")</f>
        <v/>
      </c>
      <c r="AY148" s="80" t="str">
        <f>_xlfn.IFNA(VLOOKUP(AM148,Kopā!$A$4:$Q$203,15,),"")</f>
        <v/>
      </c>
      <c r="AZ148" s="26"/>
      <c r="BA148" s="26"/>
      <c r="BB148" s="26"/>
      <c r="BC148" s="26"/>
      <c r="BD148" s="26"/>
      <c r="BE148" s="26" t="e">
        <f>_xlfn.RANK.EQ(BB148,$BB$4:$BB$93,)+COUNTIF($BB$4:BB148,BB148)-1</f>
        <v>#N/A</v>
      </c>
    </row>
    <row r="149" spans="1:57" x14ac:dyDescent="0.25">
      <c r="A149" s="4"/>
      <c r="B149" s="4"/>
      <c r="C149" s="4"/>
      <c r="D149" s="4"/>
      <c r="E149" s="37"/>
      <c r="F149" s="37"/>
      <c r="G149" s="37"/>
      <c r="H149" s="37"/>
      <c r="I149" s="37"/>
      <c r="J149" s="37"/>
      <c r="K149" s="37"/>
      <c r="L149" s="37"/>
      <c r="M149" s="4"/>
      <c r="N149" s="4"/>
      <c r="O149" s="36"/>
      <c r="P149" s="4"/>
      <c r="Q149" s="4"/>
      <c r="AD149" s="26">
        <v>148</v>
      </c>
      <c r="AE149" s="26"/>
      <c r="AF149" s="26" t="str">
        <f>IF(Kopā!F149=$R$3,Kopā!A149,"")</f>
        <v/>
      </c>
      <c r="AG149" s="26" t="str">
        <f>_xlfn.IFNA(VLOOKUP(AF149,Kopā!$A$4:$G$203,7,),"")</f>
        <v/>
      </c>
      <c r="AH149" s="26" t="str">
        <f t="shared" si="45"/>
        <v/>
      </c>
      <c r="AI149" s="26" t="e" cm="1">
        <f t="array" ref="AI149">IFERROR(SMALL(IF((COUNTIF($AI$3:AI148, $AH$4:$AH$203)=0)*ISNUMBER($AH$4:$AH$203), $AH$4:$AH$203, "A"), 1),INDEX($AH$4:$AH$203, MATCH(SMALL(IF(ISTEXT($AH$4:$AH$203)*(COUNTIF(AI$3:$AI148,$AH$4:$AH$203)=0), COUNTIF($AH$4:$AH$203, "&lt;"&amp;$AH$4:$AH$203), ""),1),IF(ISTEXT($AH$4:$AH$203), COUNTIF($AH$4:$AH$203, "&lt;"&amp;$AH$4:$AH$203), ""), 0)))</f>
        <v>#NUM!</v>
      </c>
      <c r="AJ149" s="26"/>
      <c r="AK149" s="26"/>
      <c r="AL149" s="26" t="e">
        <f>#REF!</f>
        <v>#REF!</v>
      </c>
      <c r="AM149" s="26"/>
      <c r="AN149" s="26"/>
      <c r="AO149" s="26"/>
      <c r="AP149" s="26"/>
      <c r="AQ149" s="26"/>
      <c r="AR149" s="79" t="str">
        <f>_xlfn.IFNA(VLOOKUP(AM149,Kopā!$A$4:$Q$203,8,),"")</f>
        <v/>
      </c>
      <c r="AS149" s="80" t="str">
        <f>_xlfn.IFNA(VLOOKUP(AM149,Kopā!$A$4:$Q$203,9,),"")</f>
        <v/>
      </c>
      <c r="AT149" s="79" t="str">
        <f>_xlfn.IFNA(VLOOKUP(AM149,Kopā!$A$4:$Q$203,10,),"")</f>
        <v/>
      </c>
      <c r="AU149" s="80" t="str">
        <f>_xlfn.IFNA(VLOOKUP(AM149,Kopā!$A$4:$Q$203,11,),"")</f>
        <v/>
      </c>
      <c r="AV149" s="79" t="str">
        <f>_xlfn.IFNA(VLOOKUP(AM149,Kopā!$A$4:$Q$203,12,),"")</f>
        <v/>
      </c>
      <c r="AW149" s="80" t="str">
        <f>_xlfn.IFNA(VLOOKUP(AM149,Kopā!$A$4:$Q$203,13,),"")</f>
        <v/>
      </c>
      <c r="AX149" s="79" t="str">
        <f>_xlfn.IFNA(VLOOKUP(AM149,Kopā!$A$4:$Q$203,14,),"")</f>
        <v/>
      </c>
      <c r="AY149" s="80" t="str">
        <f>_xlfn.IFNA(VLOOKUP(AM149,Kopā!$A$4:$Q$203,15,),"")</f>
        <v/>
      </c>
      <c r="AZ149" s="26"/>
      <c r="BA149" s="26"/>
      <c r="BB149" s="26"/>
      <c r="BC149" s="26"/>
      <c r="BD149" s="26"/>
      <c r="BE149" s="26" t="e">
        <f>_xlfn.RANK.EQ(BB149,$BB$4:$BB$93,)+COUNTIF($BB$4:BB149,BB149)-1</f>
        <v>#N/A</v>
      </c>
    </row>
    <row r="150" spans="1:57" x14ac:dyDescent="0.25">
      <c r="A150" s="4"/>
      <c r="B150" s="4"/>
      <c r="C150" s="4"/>
      <c r="D150" s="4"/>
      <c r="E150" s="37"/>
      <c r="F150" s="37"/>
      <c r="G150" s="37"/>
      <c r="H150" s="37"/>
      <c r="I150" s="37"/>
      <c r="J150" s="37"/>
      <c r="K150" s="37"/>
      <c r="L150" s="37"/>
      <c r="M150" s="4"/>
      <c r="N150" s="4"/>
      <c r="O150" s="36"/>
      <c r="P150" s="4"/>
      <c r="Q150" s="4"/>
      <c r="AD150" s="26">
        <v>149</v>
      </c>
      <c r="AE150" s="26"/>
      <c r="AF150" s="26" t="str">
        <f>IF(Kopā!F150=$R$3,Kopā!A150,"")</f>
        <v/>
      </c>
      <c r="AG150" s="26" t="str">
        <f>_xlfn.IFNA(VLOOKUP(AF150,Kopā!$A$4:$G$203,7,),"")</f>
        <v/>
      </c>
      <c r="AH150" s="26" t="str">
        <f t="shared" si="45"/>
        <v/>
      </c>
      <c r="AI150" s="26" t="e" cm="1">
        <f t="array" ref="AI150">IFERROR(SMALL(IF((COUNTIF($AI$3:AI149, $AH$4:$AH$203)=0)*ISNUMBER($AH$4:$AH$203), $AH$4:$AH$203, "A"), 1),INDEX($AH$4:$AH$203, MATCH(SMALL(IF(ISTEXT($AH$4:$AH$203)*(COUNTIF(AI$3:$AI149,$AH$4:$AH$203)=0), COUNTIF($AH$4:$AH$203, "&lt;"&amp;$AH$4:$AH$203), ""),1),IF(ISTEXT($AH$4:$AH$203), COUNTIF($AH$4:$AH$203, "&lt;"&amp;$AH$4:$AH$203), ""), 0)))</f>
        <v>#NUM!</v>
      </c>
      <c r="AJ150" s="26"/>
      <c r="AK150" s="26"/>
      <c r="AL150" s="26" t="e">
        <f>#REF!</f>
        <v>#REF!</v>
      </c>
      <c r="AM150" s="26"/>
      <c r="AN150" s="26"/>
      <c r="AO150" s="26"/>
      <c r="AP150" s="26"/>
      <c r="AQ150" s="26"/>
      <c r="AR150" s="79" t="str">
        <f>_xlfn.IFNA(VLOOKUP(AM150,Kopā!$A$4:$Q$203,8,),"")</f>
        <v/>
      </c>
      <c r="AS150" s="80" t="str">
        <f>_xlfn.IFNA(VLOOKUP(AM150,Kopā!$A$4:$Q$203,9,),"")</f>
        <v/>
      </c>
      <c r="AT150" s="79" t="str">
        <f>_xlfn.IFNA(VLOOKUP(AM150,Kopā!$A$4:$Q$203,10,),"")</f>
        <v/>
      </c>
      <c r="AU150" s="80" t="str">
        <f>_xlfn.IFNA(VLOOKUP(AM150,Kopā!$A$4:$Q$203,11,),"")</f>
        <v/>
      </c>
      <c r="AV150" s="79" t="str">
        <f>_xlfn.IFNA(VLOOKUP(AM150,Kopā!$A$4:$Q$203,12,),"")</f>
        <v/>
      </c>
      <c r="AW150" s="80" t="str">
        <f>_xlfn.IFNA(VLOOKUP(AM150,Kopā!$A$4:$Q$203,13,),"")</f>
        <v/>
      </c>
      <c r="AX150" s="79" t="str">
        <f>_xlfn.IFNA(VLOOKUP(AM150,Kopā!$A$4:$Q$203,14,),"")</f>
        <v/>
      </c>
      <c r="AY150" s="80" t="str">
        <f>_xlfn.IFNA(VLOOKUP(AM150,Kopā!$A$4:$Q$203,15,),"")</f>
        <v/>
      </c>
      <c r="AZ150" s="26"/>
      <c r="BA150" s="26"/>
      <c r="BB150" s="26"/>
      <c r="BC150" s="26"/>
      <c r="BD150" s="26"/>
      <c r="BE150" s="26" t="e">
        <f>_xlfn.RANK.EQ(BB150,$BB$4:$BB$93,)+COUNTIF($BB$4:BB150,BB150)-1</f>
        <v>#N/A</v>
      </c>
    </row>
    <row r="151" spans="1:57" x14ac:dyDescent="0.25">
      <c r="A151" s="4"/>
      <c r="B151" s="4"/>
      <c r="C151" s="4"/>
      <c r="D151" s="4"/>
      <c r="E151" s="37"/>
      <c r="F151" s="37"/>
      <c r="G151" s="37"/>
      <c r="H151" s="37"/>
      <c r="I151" s="37"/>
      <c r="J151" s="37"/>
      <c r="K151" s="37"/>
      <c r="L151" s="37"/>
      <c r="M151" s="4"/>
      <c r="N151" s="4"/>
      <c r="O151" s="36"/>
      <c r="P151" s="4"/>
      <c r="Q151" s="4"/>
      <c r="AD151" s="26">
        <v>150</v>
      </c>
      <c r="AE151" s="26"/>
      <c r="AF151" s="26" t="str">
        <f>IF(Kopā!F151=$R$3,Kopā!A151,"")</f>
        <v/>
      </c>
      <c r="AG151" s="26" t="str">
        <f>_xlfn.IFNA(VLOOKUP(AF151,Kopā!$A$4:$G$203,7,),"")</f>
        <v/>
      </c>
      <c r="AH151" s="26" t="str">
        <f t="shared" si="45"/>
        <v/>
      </c>
      <c r="AI151" s="26" t="e" cm="1">
        <f t="array" ref="AI151">IFERROR(SMALL(IF((COUNTIF($AI$3:AI150, $AH$4:$AH$203)=0)*ISNUMBER($AH$4:$AH$203), $AH$4:$AH$203, "A"), 1),INDEX($AH$4:$AH$203, MATCH(SMALL(IF(ISTEXT($AH$4:$AH$203)*(COUNTIF(AI$3:$AI150,$AH$4:$AH$203)=0), COUNTIF($AH$4:$AH$203, "&lt;"&amp;$AH$4:$AH$203), ""),1),IF(ISTEXT($AH$4:$AH$203), COUNTIF($AH$4:$AH$203, "&lt;"&amp;$AH$4:$AH$203), ""), 0)))</f>
        <v>#NUM!</v>
      </c>
      <c r="AJ151" s="26"/>
      <c r="AK151" s="26"/>
      <c r="AL151" s="26" t="e">
        <f>#REF!</f>
        <v>#REF!</v>
      </c>
      <c r="AM151" s="26"/>
      <c r="AN151" s="26"/>
      <c r="AO151" s="26"/>
      <c r="AP151" s="26"/>
      <c r="AQ151" s="26"/>
      <c r="AR151" s="79" t="str">
        <f>_xlfn.IFNA(VLOOKUP(AM151,Kopā!$A$4:$Q$203,8,),"")</f>
        <v/>
      </c>
      <c r="AS151" s="80" t="str">
        <f>_xlfn.IFNA(VLOOKUP(AM151,Kopā!$A$4:$Q$203,9,),"")</f>
        <v/>
      </c>
      <c r="AT151" s="79" t="str">
        <f>_xlfn.IFNA(VLOOKUP(AM151,Kopā!$A$4:$Q$203,10,),"")</f>
        <v/>
      </c>
      <c r="AU151" s="80" t="str">
        <f>_xlfn.IFNA(VLOOKUP(AM151,Kopā!$A$4:$Q$203,11,),"")</f>
        <v/>
      </c>
      <c r="AV151" s="79" t="str">
        <f>_xlfn.IFNA(VLOOKUP(AM151,Kopā!$A$4:$Q$203,12,),"")</f>
        <v/>
      </c>
      <c r="AW151" s="80" t="str">
        <f>_xlfn.IFNA(VLOOKUP(AM151,Kopā!$A$4:$Q$203,13,),"")</f>
        <v/>
      </c>
      <c r="AX151" s="79" t="str">
        <f>_xlfn.IFNA(VLOOKUP(AM151,Kopā!$A$4:$Q$203,14,),"")</f>
        <v/>
      </c>
      <c r="AY151" s="80" t="str">
        <f>_xlfn.IFNA(VLOOKUP(AM151,Kopā!$A$4:$Q$203,15,),"")</f>
        <v/>
      </c>
      <c r="AZ151" s="26"/>
      <c r="BA151" s="26"/>
      <c r="BB151" s="26"/>
      <c r="BC151" s="26"/>
      <c r="BD151" s="26"/>
      <c r="BE151" s="26" t="e">
        <f>_xlfn.RANK.EQ(BB151,$BB$4:$BB$93,)+COUNTIF($BB$4:BB151,BB151)-1</f>
        <v>#N/A</v>
      </c>
    </row>
    <row r="152" spans="1:57" x14ac:dyDescent="0.25">
      <c r="A152" s="4"/>
      <c r="B152" s="4"/>
      <c r="C152" s="4"/>
      <c r="D152" s="4"/>
      <c r="E152" s="37"/>
      <c r="F152" s="37"/>
      <c r="G152" s="37"/>
      <c r="H152" s="37"/>
      <c r="I152" s="37"/>
      <c r="J152" s="37"/>
      <c r="K152" s="37"/>
      <c r="L152" s="37"/>
      <c r="M152" s="4"/>
      <c r="N152" s="4"/>
      <c r="O152" s="36"/>
      <c r="P152" s="4"/>
      <c r="Q152" s="4"/>
      <c r="AD152" s="26">
        <v>151</v>
      </c>
      <c r="AE152" s="26"/>
      <c r="AF152" s="26" t="str">
        <f>IF(Kopā!F152=$R$3,Kopā!A152,"")</f>
        <v/>
      </c>
      <c r="AG152" s="26" t="str">
        <f>_xlfn.IFNA(VLOOKUP(AF152,Kopā!$A$4:$G$203,7,),"")</f>
        <v/>
      </c>
      <c r="AH152" s="26" t="str">
        <f t="shared" si="45"/>
        <v/>
      </c>
      <c r="AI152" s="26" t="e" cm="1">
        <f t="array" ref="AI152">IFERROR(SMALL(IF((COUNTIF($AI$3:AI151, $AH$4:$AH$203)=0)*ISNUMBER($AH$4:$AH$203), $AH$4:$AH$203, "A"), 1),INDEX($AH$4:$AH$203, MATCH(SMALL(IF(ISTEXT($AH$4:$AH$203)*(COUNTIF(AI$3:$AI151,$AH$4:$AH$203)=0), COUNTIF($AH$4:$AH$203, "&lt;"&amp;$AH$4:$AH$203), ""),1),IF(ISTEXT($AH$4:$AH$203), COUNTIF($AH$4:$AH$203, "&lt;"&amp;$AH$4:$AH$203), ""), 0)))</f>
        <v>#NUM!</v>
      </c>
      <c r="AJ152" s="26"/>
      <c r="AK152" s="26"/>
      <c r="AL152" s="26" t="e">
        <f>#REF!</f>
        <v>#REF!</v>
      </c>
      <c r="AM152" s="26"/>
      <c r="AN152" s="26"/>
      <c r="AO152" s="26"/>
      <c r="AP152" s="26"/>
      <c r="AQ152" s="26"/>
      <c r="AR152" s="79" t="str">
        <f>_xlfn.IFNA(VLOOKUP(AM152,Kopā!$A$4:$Q$203,8,),"")</f>
        <v/>
      </c>
      <c r="AS152" s="80" t="str">
        <f>_xlfn.IFNA(VLOOKUP(AM152,Kopā!$A$4:$Q$203,9,),"")</f>
        <v/>
      </c>
      <c r="AT152" s="79" t="str">
        <f>_xlfn.IFNA(VLOOKUP(AM152,Kopā!$A$4:$Q$203,10,),"")</f>
        <v/>
      </c>
      <c r="AU152" s="80" t="str">
        <f>_xlfn.IFNA(VLOOKUP(AM152,Kopā!$A$4:$Q$203,11,),"")</f>
        <v/>
      </c>
      <c r="AV152" s="79" t="str">
        <f>_xlfn.IFNA(VLOOKUP(AM152,Kopā!$A$4:$Q$203,12,),"")</f>
        <v/>
      </c>
      <c r="AW152" s="80" t="str">
        <f>_xlfn.IFNA(VLOOKUP(AM152,Kopā!$A$4:$Q$203,13,),"")</f>
        <v/>
      </c>
      <c r="AX152" s="79" t="str">
        <f>_xlfn.IFNA(VLOOKUP(AM152,Kopā!$A$4:$Q$203,14,),"")</f>
        <v/>
      </c>
      <c r="AY152" s="80" t="str">
        <f>_xlfn.IFNA(VLOOKUP(AM152,Kopā!$A$4:$Q$203,15,),"")</f>
        <v/>
      </c>
      <c r="AZ152" s="26"/>
      <c r="BA152" s="26"/>
      <c r="BB152" s="26"/>
      <c r="BC152" s="26"/>
      <c r="BD152" s="26"/>
      <c r="BE152" s="26" t="e">
        <f>_xlfn.RANK.EQ(BB152,$BB$4:$BB$93,)+COUNTIF($BB$4:BB152,BB152)-1</f>
        <v>#N/A</v>
      </c>
    </row>
    <row r="153" spans="1:57" x14ac:dyDescent="0.25">
      <c r="A153" s="4"/>
      <c r="B153" s="4"/>
      <c r="C153" s="4"/>
      <c r="D153" s="4"/>
      <c r="E153" s="37"/>
      <c r="F153" s="37"/>
      <c r="G153" s="37"/>
      <c r="H153" s="37"/>
      <c r="I153" s="37"/>
      <c r="J153" s="37"/>
      <c r="K153" s="37"/>
      <c r="L153" s="37"/>
      <c r="M153" s="4"/>
      <c r="N153" s="4"/>
      <c r="O153" s="36"/>
      <c r="P153" s="4"/>
      <c r="Q153" s="4"/>
      <c r="AD153" s="26">
        <v>152</v>
      </c>
      <c r="AE153" s="26"/>
      <c r="AF153" s="26" t="str">
        <f>IF(Kopā!F153=$R$3,Kopā!A153,"")</f>
        <v/>
      </c>
      <c r="AG153" s="26" t="str">
        <f>_xlfn.IFNA(VLOOKUP(AF153,Kopā!$A$4:$G$203,7,),"")</f>
        <v/>
      </c>
      <c r="AH153" s="26" t="str">
        <f t="shared" si="45"/>
        <v/>
      </c>
      <c r="AI153" s="26" t="e" cm="1">
        <f t="array" ref="AI153">IFERROR(SMALL(IF((COUNTIF($AI$3:AI152, $AH$4:$AH$203)=0)*ISNUMBER($AH$4:$AH$203), $AH$4:$AH$203, "A"), 1),INDEX($AH$4:$AH$203, MATCH(SMALL(IF(ISTEXT($AH$4:$AH$203)*(COUNTIF(AI$3:$AI152,$AH$4:$AH$203)=0), COUNTIF($AH$4:$AH$203, "&lt;"&amp;$AH$4:$AH$203), ""),1),IF(ISTEXT($AH$4:$AH$203), COUNTIF($AH$4:$AH$203, "&lt;"&amp;$AH$4:$AH$203), ""), 0)))</f>
        <v>#NUM!</v>
      </c>
      <c r="AJ153" s="26"/>
      <c r="AK153" s="26"/>
      <c r="AL153" s="26" t="e">
        <f>#REF!</f>
        <v>#REF!</v>
      </c>
      <c r="AM153" s="26"/>
      <c r="AN153" s="26"/>
      <c r="AO153" s="26"/>
      <c r="AP153" s="26"/>
      <c r="AQ153" s="26"/>
      <c r="AR153" s="79" t="str">
        <f>_xlfn.IFNA(VLOOKUP(AM153,Kopā!$A$4:$Q$203,8,),"")</f>
        <v/>
      </c>
      <c r="AS153" s="80" t="str">
        <f>_xlfn.IFNA(VLOOKUP(AM153,Kopā!$A$4:$Q$203,9,),"")</f>
        <v/>
      </c>
      <c r="AT153" s="79" t="str">
        <f>_xlfn.IFNA(VLOOKUP(AM153,Kopā!$A$4:$Q$203,10,),"")</f>
        <v/>
      </c>
      <c r="AU153" s="80" t="str">
        <f>_xlfn.IFNA(VLOOKUP(AM153,Kopā!$A$4:$Q$203,11,),"")</f>
        <v/>
      </c>
      <c r="AV153" s="79" t="str">
        <f>_xlfn.IFNA(VLOOKUP(AM153,Kopā!$A$4:$Q$203,12,),"")</f>
        <v/>
      </c>
      <c r="AW153" s="80" t="str">
        <f>_xlfn.IFNA(VLOOKUP(AM153,Kopā!$A$4:$Q$203,13,),"")</f>
        <v/>
      </c>
      <c r="AX153" s="79" t="str">
        <f>_xlfn.IFNA(VLOOKUP(AM153,Kopā!$A$4:$Q$203,14,),"")</f>
        <v/>
      </c>
      <c r="AY153" s="80" t="str">
        <f>_xlfn.IFNA(VLOOKUP(AM153,Kopā!$A$4:$Q$203,15,),"")</f>
        <v/>
      </c>
      <c r="AZ153" s="26"/>
      <c r="BA153" s="26"/>
      <c r="BB153" s="26"/>
      <c r="BC153" s="26"/>
      <c r="BD153" s="26"/>
      <c r="BE153" s="26" t="e">
        <f>_xlfn.RANK.EQ(BB153,$BB$4:$BB$93,)+COUNTIF($BB$4:BB153,BB153)-1</f>
        <v>#N/A</v>
      </c>
    </row>
    <row r="154" spans="1:57" x14ac:dyDescent="0.25">
      <c r="A154" s="4"/>
      <c r="B154" s="4"/>
      <c r="C154" s="4"/>
      <c r="D154" s="4"/>
      <c r="E154" s="37"/>
      <c r="F154" s="37"/>
      <c r="G154" s="37"/>
      <c r="H154" s="37"/>
      <c r="I154" s="37"/>
      <c r="J154" s="37"/>
      <c r="K154" s="37"/>
      <c r="L154" s="37"/>
      <c r="M154" s="4"/>
      <c r="N154" s="4"/>
      <c r="O154" s="36"/>
      <c r="P154" s="4"/>
      <c r="Q154" s="4"/>
      <c r="AD154" s="26">
        <v>153</v>
      </c>
      <c r="AE154" s="26"/>
      <c r="AF154" s="26" t="str">
        <f>IF(Kopā!F154=$R$3,Kopā!A154,"")</f>
        <v/>
      </c>
      <c r="AG154" s="26" t="str">
        <f>_xlfn.IFNA(VLOOKUP(AF154,Kopā!$A$4:$G$203,7,),"")</f>
        <v/>
      </c>
      <c r="AH154" s="26" t="str">
        <f t="shared" si="45"/>
        <v/>
      </c>
      <c r="AI154" s="26" t="e" cm="1">
        <f t="array" ref="AI154">IFERROR(SMALL(IF((COUNTIF($AI$3:AI153, $AH$4:$AH$203)=0)*ISNUMBER($AH$4:$AH$203), $AH$4:$AH$203, "A"), 1),INDEX($AH$4:$AH$203, MATCH(SMALL(IF(ISTEXT($AH$4:$AH$203)*(COUNTIF(AI$3:$AI153,$AH$4:$AH$203)=0), COUNTIF($AH$4:$AH$203, "&lt;"&amp;$AH$4:$AH$203), ""),1),IF(ISTEXT($AH$4:$AH$203), COUNTIF($AH$4:$AH$203, "&lt;"&amp;$AH$4:$AH$203), ""), 0)))</f>
        <v>#NUM!</v>
      </c>
      <c r="AJ154" s="26"/>
      <c r="AK154" s="26"/>
      <c r="AL154" s="26" t="e">
        <f>#REF!</f>
        <v>#REF!</v>
      </c>
      <c r="AM154" s="26"/>
      <c r="AN154" s="26"/>
      <c r="AO154" s="26"/>
      <c r="AP154" s="26"/>
      <c r="AQ154" s="26"/>
      <c r="AR154" s="79" t="str">
        <f>_xlfn.IFNA(VLOOKUP(AM154,Kopā!$A$4:$Q$203,8,),"")</f>
        <v/>
      </c>
      <c r="AS154" s="80" t="str">
        <f>_xlfn.IFNA(VLOOKUP(AM154,Kopā!$A$4:$Q$203,9,),"")</f>
        <v/>
      </c>
      <c r="AT154" s="79" t="str">
        <f>_xlfn.IFNA(VLOOKUP(AM154,Kopā!$A$4:$Q$203,10,),"")</f>
        <v/>
      </c>
      <c r="AU154" s="80" t="str">
        <f>_xlfn.IFNA(VLOOKUP(AM154,Kopā!$A$4:$Q$203,11,),"")</f>
        <v/>
      </c>
      <c r="AV154" s="79" t="str">
        <f>_xlfn.IFNA(VLOOKUP(AM154,Kopā!$A$4:$Q$203,12,),"")</f>
        <v/>
      </c>
      <c r="AW154" s="80" t="str">
        <f>_xlfn.IFNA(VLOOKUP(AM154,Kopā!$A$4:$Q$203,13,),"")</f>
        <v/>
      </c>
      <c r="AX154" s="79" t="str">
        <f>_xlfn.IFNA(VLOOKUP(AM154,Kopā!$A$4:$Q$203,14,),"")</f>
        <v/>
      </c>
      <c r="AY154" s="80" t="str">
        <f>_xlfn.IFNA(VLOOKUP(AM154,Kopā!$A$4:$Q$203,15,),"")</f>
        <v/>
      </c>
      <c r="AZ154" s="26"/>
      <c r="BA154" s="26"/>
      <c r="BB154" s="26"/>
      <c r="BC154" s="26"/>
      <c r="BD154" s="26"/>
      <c r="BE154" s="26" t="e">
        <f>_xlfn.RANK.EQ(BB154,$BB$4:$BB$93,)+COUNTIF($BB$4:BB154,BB154)-1</f>
        <v>#N/A</v>
      </c>
    </row>
    <row r="155" spans="1:57" x14ac:dyDescent="0.25">
      <c r="A155" s="4"/>
      <c r="B155" s="4"/>
      <c r="C155" s="4"/>
      <c r="D155" s="4"/>
      <c r="E155" s="37"/>
      <c r="F155" s="37"/>
      <c r="G155" s="37"/>
      <c r="H155" s="37"/>
      <c r="I155" s="37"/>
      <c r="J155" s="37"/>
      <c r="K155" s="37"/>
      <c r="L155" s="37"/>
      <c r="M155" s="4"/>
      <c r="N155" s="4"/>
      <c r="O155" s="36"/>
      <c r="P155" s="4"/>
      <c r="Q155" s="4"/>
      <c r="AD155" s="26">
        <v>154</v>
      </c>
      <c r="AE155" s="26"/>
      <c r="AF155" s="26" t="str">
        <f>IF(Kopā!F155=$R$3,Kopā!A155,"")</f>
        <v/>
      </c>
      <c r="AG155" s="26" t="str">
        <f>_xlfn.IFNA(VLOOKUP(AF155,Kopā!$A$4:$G$203,7,),"")</f>
        <v/>
      </c>
      <c r="AH155" s="26" t="str">
        <f t="shared" si="45"/>
        <v/>
      </c>
      <c r="AI155" s="26" t="e" cm="1">
        <f t="array" ref="AI155">IFERROR(SMALL(IF((COUNTIF($AI$3:AI154, $AH$4:$AH$203)=0)*ISNUMBER($AH$4:$AH$203), $AH$4:$AH$203, "A"), 1),INDEX($AH$4:$AH$203, MATCH(SMALL(IF(ISTEXT($AH$4:$AH$203)*(COUNTIF(AI$3:$AI154,$AH$4:$AH$203)=0), COUNTIF($AH$4:$AH$203, "&lt;"&amp;$AH$4:$AH$203), ""),1),IF(ISTEXT($AH$4:$AH$203), COUNTIF($AH$4:$AH$203, "&lt;"&amp;$AH$4:$AH$203), ""), 0)))</f>
        <v>#NUM!</v>
      </c>
      <c r="AJ155" s="26"/>
      <c r="AK155" s="26"/>
      <c r="AL155" s="26" t="e">
        <f>#REF!</f>
        <v>#REF!</v>
      </c>
      <c r="AM155" s="26"/>
      <c r="AN155" s="26"/>
      <c r="AO155" s="26"/>
      <c r="AP155" s="26"/>
      <c r="AQ155" s="26"/>
      <c r="AR155" s="79" t="str">
        <f>_xlfn.IFNA(VLOOKUP(AM155,Kopā!$A$4:$Q$203,8,),"")</f>
        <v/>
      </c>
      <c r="AS155" s="80" t="str">
        <f>_xlfn.IFNA(VLOOKUP(AM155,Kopā!$A$4:$Q$203,9,),"")</f>
        <v/>
      </c>
      <c r="AT155" s="79" t="str">
        <f>_xlfn.IFNA(VLOOKUP(AM155,Kopā!$A$4:$Q$203,10,),"")</f>
        <v/>
      </c>
      <c r="AU155" s="80" t="str">
        <f>_xlfn.IFNA(VLOOKUP(AM155,Kopā!$A$4:$Q$203,11,),"")</f>
        <v/>
      </c>
      <c r="AV155" s="79" t="str">
        <f>_xlfn.IFNA(VLOOKUP(AM155,Kopā!$A$4:$Q$203,12,),"")</f>
        <v/>
      </c>
      <c r="AW155" s="80" t="str">
        <f>_xlfn.IFNA(VLOOKUP(AM155,Kopā!$A$4:$Q$203,13,),"")</f>
        <v/>
      </c>
      <c r="AX155" s="79" t="str">
        <f>_xlfn.IFNA(VLOOKUP(AM155,Kopā!$A$4:$Q$203,14,),"")</f>
        <v/>
      </c>
      <c r="AY155" s="80" t="str">
        <f>_xlfn.IFNA(VLOOKUP(AM155,Kopā!$A$4:$Q$203,15,),"")</f>
        <v/>
      </c>
      <c r="AZ155" s="26"/>
      <c r="BA155" s="26"/>
      <c r="BB155" s="26"/>
      <c r="BC155" s="26"/>
      <c r="BD155" s="26"/>
      <c r="BE155" s="26" t="e">
        <f>_xlfn.RANK.EQ(BB155,$BB$4:$BB$93,)+COUNTIF($BB$4:BB155,BB155)-1</f>
        <v>#N/A</v>
      </c>
    </row>
    <row r="156" spans="1:57" x14ac:dyDescent="0.25">
      <c r="A156" s="4"/>
      <c r="B156" s="4"/>
      <c r="C156" s="4"/>
      <c r="D156" s="4"/>
      <c r="E156" s="37"/>
      <c r="F156" s="37"/>
      <c r="G156" s="37"/>
      <c r="H156" s="37"/>
      <c r="I156" s="37"/>
      <c r="J156" s="37"/>
      <c r="K156" s="37"/>
      <c r="L156" s="37"/>
      <c r="M156" s="4"/>
      <c r="N156" s="4"/>
      <c r="O156" s="36"/>
      <c r="P156" s="4"/>
      <c r="Q156" s="4"/>
      <c r="AD156" s="26">
        <v>155</v>
      </c>
      <c r="AE156" s="26"/>
      <c r="AF156" s="26" t="str">
        <f>IF(Kopā!F156=$R$3,Kopā!A156,"")</f>
        <v/>
      </c>
      <c r="AG156" s="26" t="str">
        <f>_xlfn.IFNA(VLOOKUP(AF156,Kopā!$A$4:$G$203,7,),"")</f>
        <v/>
      </c>
      <c r="AH156" s="26" t="str">
        <f t="shared" si="45"/>
        <v/>
      </c>
      <c r="AI156" s="26" t="e" cm="1">
        <f t="array" ref="AI156">IFERROR(SMALL(IF((COUNTIF($AI$3:AI155, $AH$4:$AH$203)=0)*ISNUMBER($AH$4:$AH$203), $AH$4:$AH$203, "A"), 1),INDEX($AH$4:$AH$203, MATCH(SMALL(IF(ISTEXT($AH$4:$AH$203)*(COUNTIF(AI$3:$AI155,$AH$4:$AH$203)=0), COUNTIF($AH$4:$AH$203, "&lt;"&amp;$AH$4:$AH$203), ""),1),IF(ISTEXT($AH$4:$AH$203), COUNTIF($AH$4:$AH$203, "&lt;"&amp;$AH$4:$AH$203), ""), 0)))</f>
        <v>#NUM!</v>
      </c>
      <c r="AJ156" s="26"/>
      <c r="AK156" s="26"/>
      <c r="AL156" s="26" t="e">
        <f>#REF!</f>
        <v>#REF!</v>
      </c>
      <c r="AM156" s="26"/>
      <c r="AN156" s="26"/>
      <c r="AO156" s="26"/>
      <c r="AP156" s="26"/>
      <c r="AQ156" s="26"/>
      <c r="AR156" s="79" t="str">
        <f>_xlfn.IFNA(VLOOKUP(AM156,Kopā!$A$4:$Q$203,8,),"")</f>
        <v/>
      </c>
      <c r="AS156" s="80" t="str">
        <f>_xlfn.IFNA(VLOOKUP(AM156,Kopā!$A$4:$Q$203,9,),"")</f>
        <v/>
      </c>
      <c r="AT156" s="79" t="str">
        <f>_xlfn.IFNA(VLOOKUP(AM156,Kopā!$A$4:$Q$203,10,),"")</f>
        <v/>
      </c>
      <c r="AU156" s="80" t="str">
        <f>_xlfn.IFNA(VLOOKUP(AM156,Kopā!$A$4:$Q$203,11,),"")</f>
        <v/>
      </c>
      <c r="AV156" s="79" t="str">
        <f>_xlfn.IFNA(VLOOKUP(AM156,Kopā!$A$4:$Q$203,12,),"")</f>
        <v/>
      </c>
      <c r="AW156" s="80" t="str">
        <f>_xlfn.IFNA(VLOOKUP(AM156,Kopā!$A$4:$Q$203,13,),"")</f>
        <v/>
      </c>
      <c r="AX156" s="79" t="str">
        <f>_xlfn.IFNA(VLOOKUP(AM156,Kopā!$A$4:$Q$203,14,),"")</f>
        <v/>
      </c>
      <c r="AY156" s="80" t="str">
        <f>_xlfn.IFNA(VLOOKUP(AM156,Kopā!$A$4:$Q$203,15,),"")</f>
        <v/>
      </c>
      <c r="AZ156" s="26"/>
      <c r="BA156" s="26"/>
      <c r="BB156" s="26"/>
      <c r="BC156" s="26"/>
      <c r="BD156" s="26"/>
      <c r="BE156" s="26" t="e">
        <f>_xlfn.RANK.EQ(BB156,$BB$4:$BB$93,)+COUNTIF($BB$4:BB156,BB156)-1</f>
        <v>#N/A</v>
      </c>
    </row>
    <row r="157" spans="1:57" x14ac:dyDescent="0.25">
      <c r="A157" s="4"/>
      <c r="B157" s="4"/>
      <c r="C157" s="4"/>
      <c r="D157" s="4"/>
      <c r="E157" s="37"/>
      <c r="F157" s="37"/>
      <c r="G157" s="37"/>
      <c r="H157" s="37"/>
      <c r="I157" s="37"/>
      <c r="J157" s="37"/>
      <c r="K157" s="37"/>
      <c r="L157" s="37"/>
      <c r="M157" s="4"/>
      <c r="N157" s="4"/>
      <c r="O157" s="36"/>
      <c r="P157" s="4"/>
      <c r="Q157" s="4"/>
      <c r="AD157" s="26">
        <v>156</v>
      </c>
      <c r="AE157" s="26"/>
      <c r="AF157" s="26" t="str">
        <f>IF(Kopā!F157=$R$3,Kopā!A157,"")</f>
        <v/>
      </c>
      <c r="AG157" s="26" t="str">
        <f>_xlfn.IFNA(VLOOKUP(AF157,Kopā!$A$4:$G$203,7,),"")</f>
        <v/>
      </c>
      <c r="AH157" s="26" t="str">
        <f t="shared" si="45"/>
        <v/>
      </c>
      <c r="AI157" s="26" t="e" cm="1">
        <f t="array" ref="AI157">IFERROR(SMALL(IF((COUNTIF($AI$3:AI156, $AH$4:$AH$203)=0)*ISNUMBER($AH$4:$AH$203), $AH$4:$AH$203, "A"), 1),INDEX($AH$4:$AH$203, MATCH(SMALL(IF(ISTEXT($AH$4:$AH$203)*(COUNTIF(AI$3:$AI156,$AH$4:$AH$203)=0), COUNTIF($AH$4:$AH$203, "&lt;"&amp;$AH$4:$AH$203), ""),1),IF(ISTEXT($AH$4:$AH$203), COUNTIF($AH$4:$AH$203, "&lt;"&amp;$AH$4:$AH$203), ""), 0)))</f>
        <v>#NUM!</v>
      </c>
      <c r="AJ157" s="26"/>
      <c r="AK157" s="26"/>
      <c r="AL157" s="26" t="e">
        <f>#REF!</f>
        <v>#REF!</v>
      </c>
      <c r="AM157" s="26"/>
      <c r="AN157" s="26"/>
      <c r="AO157" s="26"/>
      <c r="AP157" s="26"/>
      <c r="AQ157" s="26"/>
      <c r="AR157" s="79" t="str">
        <f>_xlfn.IFNA(VLOOKUP(AM157,Kopā!$A$4:$Q$203,8,),"")</f>
        <v/>
      </c>
      <c r="AS157" s="80" t="str">
        <f>_xlfn.IFNA(VLOOKUP(AM157,Kopā!$A$4:$Q$203,9,),"")</f>
        <v/>
      </c>
      <c r="AT157" s="79" t="str">
        <f>_xlfn.IFNA(VLOOKUP(AM157,Kopā!$A$4:$Q$203,10,),"")</f>
        <v/>
      </c>
      <c r="AU157" s="80" t="str">
        <f>_xlfn.IFNA(VLOOKUP(AM157,Kopā!$A$4:$Q$203,11,),"")</f>
        <v/>
      </c>
      <c r="AV157" s="79" t="str">
        <f>_xlfn.IFNA(VLOOKUP(AM157,Kopā!$A$4:$Q$203,12,),"")</f>
        <v/>
      </c>
      <c r="AW157" s="80" t="str">
        <f>_xlfn.IFNA(VLOOKUP(AM157,Kopā!$A$4:$Q$203,13,),"")</f>
        <v/>
      </c>
      <c r="AX157" s="79" t="str">
        <f>_xlfn.IFNA(VLOOKUP(AM157,Kopā!$A$4:$Q$203,14,),"")</f>
        <v/>
      </c>
      <c r="AY157" s="80" t="str">
        <f>_xlfn.IFNA(VLOOKUP(AM157,Kopā!$A$4:$Q$203,15,),"")</f>
        <v/>
      </c>
      <c r="AZ157" s="26"/>
      <c r="BA157" s="26"/>
      <c r="BB157" s="26"/>
      <c r="BC157" s="26"/>
      <c r="BD157" s="26"/>
      <c r="BE157" s="26" t="e">
        <f>_xlfn.RANK.EQ(BB157,$BB$4:$BB$93,)+COUNTIF($BB$4:BB157,BB157)-1</f>
        <v>#N/A</v>
      </c>
    </row>
    <row r="158" spans="1:57" x14ac:dyDescent="0.25">
      <c r="A158" s="4"/>
      <c r="B158" s="4"/>
      <c r="C158" s="4"/>
      <c r="D158" s="4"/>
      <c r="E158" s="37"/>
      <c r="F158" s="37"/>
      <c r="G158" s="37"/>
      <c r="H158" s="37"/>
      <c r="I158" s="37"/>
      <c r="J158" s="37"/>
      <c r="K158" s="37"/>
      <c r="L158" s="37"/>
      <c r="M158" s="4"/>
      <c r="N158" s="4"/>
      <c r="O158" s="36"/>
      <c r="P158" s="4"/>
      <c r="Q158" s="4"/>
      <c r="AD158" s="26">
        <v>157</v>
      </c>
      <c r="AE158" s="26"/>
      <c r="AF158" s="26" t="str">
        <f>IF(Kopā!F158=$R$3,Kopā!A158,"")</f>
        <v/>
      </c>
      <c r="AG158" s="26" t="str">
        <f>_xlfn.IFNA(VLOOKUP(AF158,Kopā!$A$4:$G$203,7,),"")</f>
        <v/>
      </c>
      <c r="AH158" s="26" t="str">
        <f t="shared" si="45"/>
        <v/>
      </c>
      <c r="AI158" s="26" t="e" cm="1">
        <f t="array" ref="AI158">IFERROR(SMALL(IF((COUNTIF($AI$3:AI157, $AH$4:$AH$203)=0)*ISNUMBER($AH$4:$AH$203), $AH$4:$AH$203, "A"), 1),INDEX($AH$4:$AH$203, MATCH(SMALL(IF(ISTEXT($AH$4:$AH$203)*(COUNTIF(AI$3:$AI157,$AH$4:$AH$203)=0), COUNTIF($AH$4:$AH$203, "&lt;"&amp;$AH$4:$AH$203), ""),1),IF(ISTEXT($AH$4:$AH$203), COUNTIF($AH$4:$AH$203, "&lt;"&amp;$AH$4:$AH$203), ""), 0)))</f>
        <v>#NUM!</v>
      </c>
      <c r="AJ158" s="26"/>
      <c r="AK158" s="26"/>
      <c r="AL158" s="26" t="e">
        <f>#REF!</f>
        <v>#REF!</v>
      </c>
      <c r="AM158" s="26"/>
      <c r="AN158" s="26"/>
      <c r="AO158" s="26"/>
      <c r="AP158" s="26"/>
      <c r="AQ158" s="26"/>
      <c r="AR158" s="79" t="str">
        <f>_xlfn.IFNA(VLOOKUP(AM158,Kopā!$A$4:$Q$203,8,),"")</f>
        <v/>
      </c>
      <c r="AS158" s="80" t="str">
        <f>_xlfn.IFNA(VLOOKUP(AM158,Kopā!$A$4:$Q$203,9,),"")</f>
        <v/>
      </c>
      <c r="AT158" s="79" t="str">
        <f>_xlfn.IFNA(VLOOKUP(AM158,Kopā!$A$4:$Q$203,10,),"")</f>
        <v/>
      </c>
      <c r="AU158" s="80" t="str">
        <f>_xlfn.IFNA(VLOOKUP(AM158,Kopā!$A$4:$Q$203,11,),"")</f>
        <v/>
      </c>
      <c r="AV158" s="79" t="str">
        <f>_xlfn.IFNA(VLOOKUP(AM158,Kopā!$A$4:$Q$203,12,),"")</f>
        <v/>
      </c>
      <c r="AW158" s="80" t="str">
        <f>_xlfn.IFNA(VLOOKUP(AM158,Kopā!$A$4:$Q$203,13,),"")</f>
        <v/>
      </c>
      <c r="AX158" s="79" t="str">
        <f>_xlfn.IFNA(VLOOKUP(AM158,Kopā!$A$4:$Q$203,14,),"")</f>
        <v/>
      </c>
      <c r="AY158" s="80" t="str">
        <f>_xlfn.IFNA(VLOOKUP(AM158,Kopā!$A$4:$Q$203,15,),"")</f>
        <v/>
      </c>
      <c r="AZ158" s="26"/>
      <c r="BA158" s="26"/>
      <c r="BB158" s="26"/>
      <c r="BC158" s="26"/>
      <c r="BD158" s="26"/>
      <c r="BE158" s="26" t="e">
        <f>_xlfn.RANK.EQ(BB158,$BB$4:$BB$93,)+COUNTIF($BB$4:BB158,BB158)-1</f>
        <v>#N/A</v>
      </c>
    </row>
    <row r="159" spans="1:57" x14ac:dyDescent="0.25">
      <c r="A159" s="4"/>
      <c r="B159" s="4"/>
      <c r="C159" s="4"/>
      <c r="D159" s="4"/>
      <c r="E159" s="37"/>
      <c r="F159" s="37"/>
      <c r="G159" s="37"/>
      <c r="H159" s="37"/>
      <c r="I159" s="37"/>
      <c r="J159" s="37"/>
      <c r="K159" s="37"/>
      <c r="L159" s="37"/>
      <c r="M159" s="4"/>
      <c r="N159" s="4"/>
      <c r="O159" s="36"/>
      <c r="P159" s="4"/>
      <c r="Q159" s="4"/>
      <c r="AD159" s="26">
        <v>158</v>
      </c>
      <c r="AE159" s="26"/>
      <c r="AF159" s="26" t="str">
        <f>IF(Kopā!F159=$R$3,Kopā!A159,"")</f>
        <v/>
      </c>
      <c r="AG159" s="26" t="str">
        <f>_xlfn.IFNA(VLOOKUP(AF159,Kopā!$A$4:$G$203,7,),"")</f>
        <v/>
      </c>
      <c r="AH159" s="26" t="str">
        <f t="shared" si="45"/>
        <v/>
      </c>
      <c r="AI159" s="26" t="e" cm="1">
        <f t="array" ref="AI159">IFERROR(SMALL(IF((COUNTIF($AI$3:AI158, $AH$4:$AH$203)=0)*ISNUMBER($AH$4:$AH$203), $AH$4:$AH$203, "A"), 1),INDEX($AH$4:$AH$203, MATCH(SMALL(IF(ISTEXT($AH$4:$AH$203)*(COUNTIF(AI$3:$AI158,$AH$4:$AH$203)=0), COUNTIF($AH$4:$AH$203, "&lt;"&amp;$AH$4:$AH$203), ""),1),IF(ISTEXT($AH$4:$AH$203), COUNTIF($AH$4:$AH$203, "&lt;"&amp;$AH$4:$AH$203), ""), 0)))</f>
        <v>#NUM!</v>
      </c>
      <c r="AJ159" s="26"/>
      <c r="AK159" s="26"/>
      <c r="AL159" s="26" t="e">
        <f>#REF!</f>
        <v>#REF!</v>
      </c>
      <c r="AM159" s="26"/>
      <c r="AN159" s="26"/>
      <c r="AO159" s="26"/>
      <c r="AP159" s="26"/>
      <c r="AQ159" s="26"/>
      <c r="AR159" s="79" t="str">
        <f>_xlfn.IFNA(VLOOKUP(AM159,Kopā!$A$4:$Q$203,8,),"")</f>
        <v/>
      </c>
      <c r="AS159" s="80" t="str">
        <f>_xlfn.IFNA(VLOOKUP(AM159,Kopā!$A$4:$Q$203,9,),"")</f>
        <v/>
      </c>
      <c r="AT159" s="79" t="str">
        <f>_xlfn.IFNA(VLOOKUP(AM159,Kopā!$A$4:$Q$203,10,),"")</f>
        <v/>
      </c>
      <c r="AU159" s="80" t="str">
        <f>_xlfn.IFNA(VLOOKUP(AM159,Kopā!$A$4:$Q$203,11,),"")</f>
        <v/>
      </c>
      <c r="AV159" s="79" t="str">
        <f>_xlfn.IFNA(VLOOKUP(AM159,Kopā!$A$4:$Q$203,12,),"")</f>
        <v/>
      </c>
      <c r="AW159" s="80" t="str">
        <f>_xlfn.IFNA(VLOOKUP(AM159,Kopā!$A$4:$Q$203,13,),"")</f>
        <v/>
      </c>
      <c r="AX159" s="79" t="str">
        <f>_xlfn.IFNA(VLOOKUP(AM159,Kopā!$A$4:$Q$203,14,),"")</f>
        <v/>
      </c>
      <c r="AY159" s="80" t="str">
        <f>_xlfn.IFNA(VLOOKUP(AM159,Kopā!$A$4:$Q$203,15,),"")</f>
        <v/>
      </c>
      <c r="AZ159" s="26"/>
      <c r="BA159" s="26"/>
      <c r="BB159" s="26"/>
      <c r="BC159" s="26"/>
      <c r="BD159" s="26"/>
      <c r="BE159" s="26" t="e">
        <f>_xlfn.RANK.EQ(BB159,$BB$4:$BB$93,)+COUNTIF($BB$4:BB159,BB159)-1</f>
        <v>#N/A</v>
      </c>
    </row>
    <row r="160" spans="1:57" x14ac:dyDescent="0.25">
      <c r="A160" s="4"/>
      <c r="B160" s="4"/>
      <c r="C160" s="4"/>
      <c r="D160" s="4"/>
      <c r="E160" s="37"/>
      <c r="F160" s="37"/>
      <c r="G160" s="37"/>
      <c r="H160" s="37"/>
      <c r="I160" s="37"/>
      <c r="J160" s="37"/>
      <c r="K160" s="37"/>
      <c r="L160" s="37"/>
      <c r="M160" s="4"/>
      <c r="N160" s="4"/>
      <c r="O160" s="36"/>
      <c r="P160" s="4"/>
      <c r="Q160" s="4"/>
      <c r="AD160" s="26">
        <v>159</v>
      </c>
      <c r="AE160" s="26"/>
      <c r="AF160" s="26" t="str">
        <f>IF(Kopā!F160=$R$3,Kopā!A160,"")</f>
        <v/>
      </c>
      <c r="AG160" s="26" t="str">
        <f>_xlfn.IFNA(VLOOKUP(AF160,Kopā!$A$4:$G$203,7,),"")</f>
        <v/>
      </c>
      <c r="AH160" s="26" t="str">
        <f t="shared" si="45"/>
        <v/>
      </c>
      <c r="AI160" s="26" t="e" cm="1">
        <f t="array" ref="AI160">IFERROR(SMALL(IF((COUNTIF($AI$3:AI159, $AH$4:$AH$203)=0)*ISNUMBER($AH$4:$AH$203), $AH$4:$AH$203, "A"), 1),INDEX($AH$4:$AH$203, MATCH(SMALL(IF(ISTEXT($AH$4:$AH$203)*(COUNTIF(AI$3:$AI159,$AH$4:$AH$203)=0), COUNTIF($AH$4:$AH$203, "&lt;"&amp;$AH$4:$AH$203), ""),1),IF(ISTEXT($AH$4:$AH$203), COUNTIF($AH$4:$AH$203, "&lt;"&amp;$AH$4:$AH$203), ""), 0)))</f>
        <v>#NUM!</v>
      </c>
      <c r="AJ160" s="26"/>
      <c r="AK160" s="26"/>
      <c r="AL160" s="26" t="e">
        <f>#REF!</f>
        <v>#REF!</v>
      </c>
      <c r="AM160" s="26"/>
      <c r="AN160" s="26"/>
      <c r="AO160" s="26"/>
      <c r="AP160" s="26"/>
      <c r="AQ160" s="26"/>
      <c r="AR160" s="79" t="str">
        <f>_xlfn.IFNA(VLOOKUP(AM160,Kopā!$A$4:$Q$203,8,),"")</f>
        <v/>
      </c>
      <c r="AS160" s="80" t="str">
        <f>_xlfn.IFNA(VLOOKUP(AM160,Kopā!$A$4:$Q$203,9,),"")</f>
        <v/>
      </c>
      <c r="AT160" s="79" t="str">
        <f>_xlfn.IFNA(VLOOKUP(AM160,Kopā!$A$4:$Q$203,10,),"")</f>
        <v/>
      </c>
      <c r="AU160" s="80" t="str">
        <f>_xlfn.IFNA(VLOOKUP(AM160,Kopā!$A$4:$Q$203,11,),"")</f>
        <v/>
      </c>
      <c r="AV160" s="79" t="str">
        <f>_xlfn.IFNA(VLOOKUP(AM160,Kopā!$A$4:$Q$203,12,),"")</f>
        <v/>
      </c>
      <c r="AW160" s="80" t="str">
        <f>_xlfn.IFNA(VLOOKUP(AM160,Kopā!$A$4:$Q$203,13,),"")</f>
        <v/>
      </c>
      <c r="AX160" s="79" t="str">
        <f>_xlfn.IFNA(VLOOKUP(AM160,Kopā!$A$4:$Q$203,14,),"")</f>
        <v/>
      </c>
      <c r="AY160" s="80" t="str">
        <f>_xlfn.IFNA(VLOOKUP(AM160,Kopā!$A$4:$Q$203,15,),"")</f>
        <v/>
      </c>
      <c r="AZ160" s="26"/>
      <c r="BA160" s="26"/>
      <c r="BB160" s="26"/>
      <c r="BC160" s="26"/>
      <c r="BD160" s="26"/>
      <c r="BE160" s="26" t="e">
        <f>_xlfn.RANK.EQ(BB160,$BB$4:$BB$93,)+COUNTIF($BB$4:BB160,BB160)-1</f>
        <v>#N/A</v>
      </c>
    </row>
    <row r="161" spans="1:57" x14ac:dyDescent="0.25">
      <c r="A161" s="4"/>
      <c r="B161" s="4"/>
      <c r="C161" s="4"/>
      <c r="D161" s="4"/>
      <c r="E161" s="37"/>
      <c r="F161" s="37"/>
      <c r="G161" s="37"/>
      <c r="H161" s="37"/>
      <c r="I161" s="37"/>
      <c r="J161" s="37"/>
      <c r="K161" s="37"/>
      <c r="L161" s="37"/>
      <c r="M161" s="4"/>
      <c r="N161" s="4"/>
      <c r="O161" s="36"/>
      <c r="P161" s="4"/>
      <c r="Q161" s="4"/>
      <c r="AD161" s="26">
        <v>160</v>
      </c>
      <c r="AE161" s="26"/>
      <c r="AF161" s="26" t="str">
        <f>IF(Kopā!F161=$R$3,Kopā!A161,"")</f>
        <v/>
      </c>
      <c r="AG161" s="26" t="str">
        <f>_xlfn.IFNA(VLOOKUP(AF161,Kopā!$A$4:$G$203,7,),"")</f>
        <v/>
      </c>
      <c r="AH161" s="26" t="str">
        <f t="shared" si="45"/>
        <v/>
      </c>
      <c r="AI161" s="26" t="e" cm="1">
        <f t="array" ref="AI161">IFERROR(SMALL(IF((COUNTIF($AI$3:AI160, $AH$4:$AH$203)=0)*ISNUMBER($AH$4:$AH$203), $AH$4:$AH$203, "A"), 1),INDEX($AH$4:$AH$203, MATCH(SMALL(IF(ISTEXT($AH$4:$AH$203)*(COUNTIF(AI$3:$AI160,$AH$4:$AH$203)=0), COUNTIF($AH$4:$AH$203, "&lt;"&amp;$AH$4:$AH$203), ""),1),IF(ISTEXT($AH$4:$AH$203), COUNTIF($AH$4:$AH$203, "&lt;"&amp;$AH$4:$AH$203), ""), 0)))</f>
        <v>#NUM!</v>
      </c>
      <c r="AJ161" s="26"/>
      <c r="AK161" s="26"/>
      <c r="AL161" s="26" t="e">
        <f>#REF!</f>
        <v>#REF!</v>
      </c>
      <c r="AM161" s="26"/>
      <c r="AN161" s="26"/>
      <c r="AO161" s="26"/>
      <c r="AP161" s="26"/>
      <c r="AQ161" s="26"/>
      <c r="AR161" s="79" t="str">
        <f>_xlfn.IFNA(VLOOKUP(AM161,Kopā!$A$4:$Q$203,8,),"")</f>
        <v/>
      </c>
      <c r="AS161" s="80" t="str">
        <f>_xlfn.IFNA(VLOOKUP(AM161,Kopā!$A$4:$Q$203,9,),"")</f>
        <v/>
      </c>
      <c r="AT161" s="79" t="str">
        <f>_xlfn.IFNA(VLOOKUP(AM161,Kopā!$A$4:$Q$203,10,),"")</f>
        <v/>
      </c>
      <c r="AU161" s="80" t="str">
        <f>_xlfn.IFNA(VLOOKUP(AM161,Kopā!$A$4:$Q$203,11,),"")</f>
        <v/>
      </c>
      <c r="AV161" s="79" t="str">
        <f>_xlfn.IFNA(VLOOKUP(AM161,Kopā!$A$4:$Q$203,12,),"")</f>
        <v/>
      </c>
      <c r="AW161" s="80" t="str">
        <f>_xlfn.IFNA(VLOOKUP(AM161,Kopā!$A$4:$Q$203,13,),"")</f>
        <v/>
      </c>
      <c r="AX161" s="79" t="str">
        <f>_xlfn.IFNA(VLOOKUP(AM161,Kopā!$A$4:$Q$203,14,),"")</f>
        <v/>
      </c>
      <c r="AY161" s="80" t="str">
        <f>_xlfn.IFNA(VLOOKUP(AM161,Kopā!$A$4:$Q$203,15,),"")</f>
        <v/>
      </c>
      <c r="AZ161" s="26"/>
      <c r="BA161" s="26"/>
      <c r="BB161" s="26"/>
      <c r="BC161" s="26"/>
      <c r="BD161" s="26"/>
      <c r="BE161" s="26" t="e">
        <f>_xlfn.RANK.EQ(BB161,$BB$4:$BB$93,)+COUNTIF($BB$4:BB161,BB161)-1</f>
        <v>#N/A</v>
      </c>
    </row>
    <row r="162" spans="1:57" x14ac:dyDescent="0.25">
      <c r="A162" s="4"/>
      <c r="B162" s="4"/>
      <c r="C162" s="4"/>
      <c r="D162" s="4"/>
      <c r="E162" s="37"/>
      <c r="F162" s="37"/>
      <c r="G162" s="37"/>
      <c r="H162" s="37"/>
      <c r="I162" s="37"/>
      <c r="J162" s="37"/>
      <c r="K162" s="37"/>
      <c r="L162" s="37"/>
      <c r="M162" s="4"/>
      <c r="N162" s="4"/>
      <c r="O162" s="36"/>
      <c r="P162" s="4"/>
      <c r="Q162" s="4"/>
      <c r="AD162" s="26">
        <v>161</v>
      </c>
      <c r="AE162" s="26"/>
      <c r="AF162" s="26" t="str">
        <f>IF(Kopā!F162=$R$3,Kopā!A162,"")</f>
        <v/>
      </c>
      <c r="AG162" s="26" t="str">
        <f>_xlfn.IFNA(VLOOKUP(AF162,Kopā!$A$4:$G$203,7,),"")</f>
        <v/>
      </c>
      <c r="AH162" s="26" t="str">
        <f t="shared" si="45"/>
        <v/>
      </c>
      <c r="AI162" s="26" t="e" cm="1">
        <f t="array" ref="AI162">IFERROR(SMALL(IF((COUNTIF($AI$3:AI161, $AH$4:$AH$203)=0)*ISNUMBER($AH$4:$AH$203), $AH$4:$AH$203, "A"), 1),INDEX($AH$4:$AH$203, MATCH(SMALL(IF(ISTEXT($AH$4:$AH$203)*(COUNTIF(AI$3:$AI161,$AH$4:$AH$203)=0), COUNTIF($AH$4:$AH$203, "&lt;"&amp;$AH$4:$AH$203), ""),1),IF(ISTEXT($AH$4:$AH$203), COUNTIF($AH$4:$AH$203, "&lt;"&amp;$AH$4:$AH$203), ""), 0)))</f>
        <v>#NUM!</v>
      </c>
      <c r="AJ162" s="26"/>
      <c r="AK162" s="26"/>
      <c r="AL162" s="26" t="e">
        <f>#REF!</f>
        <v>#REF!</v>
      </c>
      <c r="AM162" s="26"/>
      <c r="AN162" s="26"/>
      <c r="AO162" s="26"/>
      <c r="AP162" s="26"/>
      <c r="AQ162" s="26"/>
      <c r="AR162" s="79" t="str">
        <f>_xlfn.IFNA(VLOOKUP(AM162,Kopā!$A$4:$Q$203,8,),"")</f>
        <v/>
      </c>
      <c r="AS162" s="80" t="str">
        <f>_xlfn.IFNA(VLOOKUP(AM162,Kopā!$A$4:$Q$203,9,),"")</f>
        <v/>
      </c>
      <c r="AT162" s="79" t="str">
        <f>_xlfn.IFNA(VLOOKUP(AM162,Kopā!$A$4:$Q$203,10,),"")</f>
        <v/>
      </c>
      <c r="AU162" s="80" t="str">
        <f>_xlfn.IFNA(VLOOKUP(AM162,Kopā!$A$4:$Q$203,11,),"")</f>
        <v/>
      </c>
      <c r="AV162" s="79" t="str">
        <f>_xlfn.IFNA(VLOOKUP(AM162,Kopā!$A$4:$Q$203,12,),"")</f>
        <v/>
      </c>
      <c r="AW162" s="80" t="str">
        <f>_xlfn.IFNA(VLOOKUP(AM162,Kopā!$A$4:$Q$203,13,),"")</f>
        <v/>
      </c>
      <c r="AX162" s="79" t="str">
        <f>_xlfn.IFNA(VLOOKUP(AM162,Kopā!$A$4:$Q$203,14,),"")</f>
        <v/>
      </c>
      <c r="AY162" s="80" t="str">
        <f>_xlfn.IFNA(VLOOKUP(AM162,Kopā!$A$4:$Q$203,15,),"")</f>
        <v/>
      </c>
      <c r="AZ162" s="26"/>
      <c r="BA162" s="26"/>
      <c r="BB162" s="26"/>
      <c r="BC162" s="26"/>
      <c r="BD162" s="26"/>
      <c r="BE162" s="26" t="e">
        <f>_xlfn.RANK.EQ(BB162,$BB$4:$BB$93,)+COUNTIF($BB$4:BB162,BB162)-1</f>
        <v>#N/A</v>
      </c>
    </row>
    <row r="163" spans="1:57" x14ac:dyDescent="0.25">
      <c r="A163" s="4"/>
      <c r="B163" s="4"/>
      <c r="C163" s="4"/>
      <c r="D163" s="4"/>
      <c r="E163" s="37"/>
      <c r="F163" s="37"/>
      <c r="G163" s="37"/>
      <c r="H163" s="37"/>
      <c r="I163" s="37"/>
      <c r="J163" s="37"/>
      <c r="K163" s="37"/>
      <c r="L163" s="37"/>
      <c r="M163" s="4"/>
      <c r="N163" s="4"/>
      <c r="O163" s="36"/>
      <c r="P163" s="4"/>
      <c r="Q163" s="4"/>
      <c r="AD163" s="26">
        <v>162</v>
      </c>
      <c r="AE163" s="26"/>
      <c r="AF163" s="26" t="str">
        <f>IF(Kopā!F163=$R$3,Kopā!A163,"")</f>
        <v/>
      </c>
      <c r="AG163" s="26" t="str">
        <f>_xlfn.IFNA(VLOOKUP(AF163,Kopā!$A$4:$G$203,7,),"")</f>
        <v/>
      </c>
      <c r="AH163" s="26" t="str">
        <f t="shared" si="45"/>
        <v/>
      </c>
      <c r="AI163" s="26" t="e" cm="1">
        <f t="array" ref="AI163">IFERROR(SMALL(IF((COUNTIF($AI$3:AI162, $AH$4:$AH$203)=0)*ISNUMBER($AH$4:$AH$203), $AH$4:$AH$203, "A"), 1),INDEX($AH$4:$AH$203, MATCH(SMALL(IF(ISTEXT($AH$4:$AH$203)*(COUNTIF(AI$3:$AI162,$AH$4:$AH$203)=0), COUNTIF($AH$4:$AH$203, "&lt;"&amp;$AH$4:$AH$203), ""),1),IF(ISTEXT($AH$4:$AH$203), COUNTIF($AH$4:$AH$203, "&lt;"&amp;$AH$4:$AH$203), ""), 0)))</f>
        <v>#NUM!</v>
      </c>
      <c r="AJ163" s="26"/>
      <c r="AK163" s="26"/>
      <c r="AL163" s="26" t="e">
        <f>#REF!</f>
        <v>#REF!</v>
      </c>
      <c r="AM163" s="26"/>
      <c r="AN163" s="26"/>
      <c r="AO163" s="26"/>
      <c r="AP163" s="26"/>
      <c r="AQ163" s="26"/>
      <c r="AR163" s="79" t="str">
        <f>_xlfn.IFNA(VLOOKUP(AM163,Kopā!$A$4:$Q$203,8,),"")</f>
        <v/>
      </c>
      <c r="AS163" s="80" t="str">
        <f>_xlfn.IFNA(VLOOKUP(AM163,Kopā!$A$4:$Q$203,9,),"")</f>
        <v/>
      </c>
      <c r="AT163" s="79" t="str">
        <f>_xlfn.IFNA(VLOOKUP(AM163,Kopā!$A$4:$Q$203,10,),"")</f>
        <v/>
      </c>
      <c r="AU163" s="80" t="str">
        <f>_xlfn.IFNA(VLOOKUP(AM163,Kopā!$A$4:$Q$203,11,),"")</f>
        <v/>
      </c>
      <c r="AV163" s="79" t="str">
        <f>_xlfn.IFNA(VLOOKUP(AM163,Kopā!$A$4:$Q$203,12,),"")</f>
        <v/>
      </c>
      <c r="AW163" s="80" t="str">
        <f>_xlfn.IFNA(VLOOKUP(AM163,Kopā!$A$4:$Q$203,13,),"")</f>
        <v/>
      </c>
      <c r="AX163" s="79" t="str">
        <f>_xlfn.IFNA(VLOOKUP(AM163,Kopā!$A$4:$Q$203,14,),"")</f>
        <v/>
      </c>
      <c r="AY163" s="80" t="str">
        <f>_xlfn.IFNA(VLOOKUP(AM163,Kopā!$A$4:$Q$203,15,),"")</f>
        <v/>
      </c>
      <c r="AZ163" s="26"/>
      <c r="BA163" s="26"/>
      <c r="BB163" s="26"/>
      <c r="BC163" s="26"/>
      <c r="BD163" s="26"/>
      <c r="BE163" s="26" t="e">
        <f>_xlfn.RANK.EQ(BB163,$BB$4:$BB$93,)+COUNTIF($BB$4:BB163,BB163)-1</f>
        <v>#N/A</v>
      </c>
    </row>
    <row r="164" spans="1:57" x14ac:dyDescent="0.25">
      <c r="A164" s="4"/>
      <c r="B164" s="4"/>
      <c r="C164" s="4"/>
      <c r="D164" s="4"/>
      <c r="E164" s="37"/>
      <c r="F164" s="37"/>
      <c r="G164" s="37"/>
      <c r="H164" s="37"/>
      <c r="I164" s="37"/>
      <c r="J164" s="37"/>
      <c r="K164" s="37"/>
      <c r="L164" s="37"/>
      <c r="M164" s="4"/>
      <c r="N164" s="4"/>
      <c r="O164" s="36"/>
      <c r="P164" s="4"/>
      <c r="Q164" s="4"/>
      <c r="AD164" s="26">
        <v>163</v>
      </c>
      <c r="AE164" s="26"/>
      <c r="AF164" s="26" t="str">
        <f>IF(Kopā!F164=$R$3,Kopā!A164,"")</f>
        <v/>
      </c>
      <c r="AG164" s="26" t="str">
        <f>_xlfn.IFNA(VLOOKUP(AF164,Kopā!$A$4:$G$203,7,),"")</f>
        <v/>
      </c>
      <c r="AH164" s="26" t="str">
        <f t="shared" ref="AH164:AH195" si="46">IF(AG164=$S$3,AF164,"")</f>
        <v/>
      </c>
      <c r="AI164" s="26" t="e" cm="1">
        <f t="array" ref="AI164">IFERROR(SMALL(IF((COUNTIF($AI$3:AI163, $AH$4:$AH$203)=0)*ISNUMBER($AH$4:$AH$203), $AH$4:$AH$203, "A"), 1),INDEX($AH$4:$AH$203, MATCH(SMALL(IF(ISTEXT($AH$4:$AH$203)*(COUNTIF(AI$3:$AI163,$AH$4:$AH$203)=0), COUNTIF($AH$4:$AH$203, "&lt;"&amp;$AH$4:$AH$203), ""),1),IF(ISTEXT($AH$4:$AH$203), COUNTIF($AH$4:$AH$203, "&lt;"&amp;$AH$4:$AH$203), ""), 0)))</f>
        <v>#NUM!</v>
      </c>
      <c r="AJ164" s="26"/>
      <c r="AK164" s="26"/>
      <c r="AL164" s="26" t="e">
        <f>#REF!</f>
        <v>#REF!</v>
      </c>
      <c r="AM164" s="26"/>
      <c r="AN164" s="26"/>
      <c r="AO164" s="26"/>
      <c r="AP164" s="26"/>
      <c r="AQ164" s="26"/>
      <c r="AR164" s="79" t="str">
        <f>_xlfn.IFNA(VLOOKUP(AM164,Kopā!$A$4:$Q$203,8,),"")</f>
        <v/>
      </c>
      <c r="AS164" s="80" t="str">
        <f>_xlfn.IFNA(VLOOKUP(AM164,Kopā!$A$4:$Q$203,9,),"")</f>
        <v/>
      </c>
      <c r="AT164" s="79" t="str">
        <f>_xlfn.IFNA(VLOOKUP(AM164,Kopā!$A$4:$Q$203,10,),"")</f>
        <v/>
      </c>
      <c r="AU164" s="80" t="str">
        <f>_xlfn.IFNA(VLOOKUP(AM164,Kopā!$A$4:$Q$203,11,),"")</f>
        <v/>
      </c>
      <c r="AV164" s="79" t="str">
        <f>_xlfn.IFNA(VLOOKUP(AM164,Kopā!$A$4:$Q$203,12,),"")</f>
        <v/>
      </c>
      <c r="AW164" s="80" t="str">
        <f>_xlfn.IFNA(VLOOKUP(AM164,Kopā!$A$4:$Q$203,13,),"")</f>
        <v/>
      </c>
      <c r="AX164" s="79" t="str">
        <f>_xlfn.IFNA(VLOOKUP(AM164,Kopā!$A$4:$Q$203,14,),"")</f>
        <v/>
      </c>
      <c r="AY164" s="80" t="str">
        <f>_xlfn.IFNA(VLOOKUP(AM164,Kopā!$A$4:$Q$203,15,),"")</f>
        <v/>
      </c>
      <c r="AZ164" s="26"/>
      <c r="BA164" s="26"/>
      <c r="BB164" s="26"/>
      <c r="BC164" s="26"/>
      <c r="BD164" s="26"/>
      <c r="BE164" s="26" t="e">
        <f>_xlfn.RANK.EQ(BB164,$BB$4:$BB$93,)+COUNTIF($BB$4:BB164,BB164)-1</f>
        <v>#N/A</v>
      </c>
    </row>
    <row r="165" spans="1:57" x14ac:dyDescent="0.25">
      <c r="A165" s="4"/>
      <c r="B165" s="4"/>
      <c r="C165" s="4"/>
      <c r="D165" s="4"/>
      <c r="E165" s="37"/>
      <c r="F165" s="37"/>
      <c r="G165" s="37"/>
      <c r="H165" s="37"/>
      <c r="I165" s="37"/>
      <c r="J165" s="37"/>
      <c r="K165" s="37"/>
      <c r="L165" s="37"/>
      <c r="M165" s="4"/>
      <c r="N165" s="4"/>
      <c r="O165" s="36"/>
      <c r="P165" s="4"/>
      <c r="Q165" s="4"/>
      <c r="AD165" s="26">
        <v>164</v>
      </c>
      <c r="AE165" s="26"/>
      <c r="AF165" s="26" t="str">
        <f>IF(Kopā!F165=$R$3,Kopā!A165,"")</f>
        <v/>
      </c>
      <c r="AG165" s="26" t="str">
        <f>_xlfn.IFNA(VLOOKUP(AF165,Kopā!$A$4:$G$203,7,),"")</f>
        <v/>
      </c>
      <c r="AH165" s="26" t="str">
        <f t="shared" si="46"/>
        <v/>
      </c>
      <c r="AI165" s="26" t="e" cm="1">
        <f t="array" ref="AI165">IFERROR(SMALL(IF((COUNTIF($AI$3:AI164, $AH$4:$AH$203)=0)*ISNUMBER($AH$4:$AH$203), $AH$4:$AH$203, "A"), 1),INDEX($AH$4:$AH$203, MATCH(SMALL(IF(ISTEXT($AH$4:$AH$203)*(COUNTIF(AI$3:$AI164,$AH$4:$AH$203)=0), COUNTIF($AH$4:$AH$203, "&lt;"&amp;$AH$4:$AH$203), ""),1),IF(ISTEXT($AH$4:$AH$203), COUNTIF($AH$4:$AH$203, "&lt;"&amp;$AH$4:$AH$203), ""), 0)))</f>
        <v>#NUM!</v>
      </c>
      <c r="AJ165" s="26"/>
      <c r="AK165" s="26"/>
      <c r="AL165" s="26" t="e">
        <f>#REF!</f>
        <v>#REF!</v>
      </c>
      <c r="AM165" s="26"/>
      <c r="AN165" s="26"/>
      <c r="AO165" s="26"/>
      <c r="AP165" s="26"/>
      <c r="AQ165" s="26"/>
      <c r="AR165" s="79" t="str">
        <f>_xlfn.IFNA(VLOOKUP(AM165,Kopā!$A$4:$Q$203,8,),"")</f>
        <v/>
      </c>
      <c r="AS165" s="80" t="str">
        <f>_xlfn.IFNA(VLOOKUP(AM165,Kopā!$A$4:$Q$203,9,),"")</f>
        <v/>
      </c>
      <c r="AT165" s="79" t="str">
        <f>_xlfn.IFNA(VLOOKUP(AM165,Kopā!$A$4:$Q$203,10,),"")</f>
        <v/>
      </c>
      <c r="AU165" s="80" t="str">
        <f>_xlfn.IFNA(VLOOKUP(AM165,Kopā!$A$4:$Q$203,11,),"")</f>
        <v/>
      </c>
      <c r="AV165" s="79" t="str">
        <f>_xlfn.IFNA(VLOOKUP(AM165,Kopā!$A$4:$Q$203,12,),"")</f>
        <v/>
      </c>
      <c r="AW165" s="80" t="str">
        <f>_xlfn.IFNA(VLOOKUP(AM165,Kopā!$A$4:$Q$203,13,),"")</f>
        <v/>
      </c>
      <c r="AX165" s="79" t="str">
        <f>_xlfn.IFNA(VLOOKUP(AM165,Kopā!$A$4:$Q$203,14,),"")</f>
        <v/>
      </c>
      <c r="AY165" s="80" t="str">
        <f>_xlfn.IFNA(VLOOKUP(AM165,Kopā!$A$4:$Q$203,15,),"")</f>
        <v/>
      </c>
      <c r="AZ165" s="26"/>
      <c r="BA165" s="26"/>
      <c r="BB165" s="26"/>
      <c r="BC165" s="26"/>
      <c r="BD165" s="26"/>
      <c r="BE165" s="26" t="e">
        <f>_xlfn.RANK.EQ(BB165,$BB$4:$BB$93,)+COUNTIF($BB$4:BB165,BB165)-1</f>
        <v>#N/A</v>
      </c>
    </row>
    <row r="166" spans="1:57" x14ac:dyDescent="0.25">
      <c r="A166" s="4"/>
      <c r="B166" s="4"/>
      <c r="C166" s="4"/>
      <c r="D166" s="4"/>
      <c r="E166" s="37"/>
      <c r="F166" s="37"/>
      <c r="G166" s="37"/>
      <c r="H166" s="37"/>
      <c r="I166" s="37"/>
      <c r="J166" s="37"/>
      <c r="K166" s="37"/>
      <c r="L166" s="37"/>
      <c r="M166" s="4"/>
      <c r="N166" s="4"/>
      <c r="O166" s="36"/>
      <c r="P166" s="4"/>
      <c r="Q166" s="4"/>
      <c r="AD166" s="26">
        <v>165</v>
      </c>
      <c r="AE166" s="26"/>
      <c r="AF166" s="26" t="str">
        <f>IF(Kopā!F166=$R$3,Kopā!A166,"")</f>
        <v/>
      </c>
      <c r="AG166" s="26" t="str">
        <f>_xlfn.IFNA(VLOOKUP(AF166,Kopā!$A$4:$G$203,7,),"")</f>
        <v/>
      </c>
      <c r="AH166" s="26" t="str">
        <f t="shared" si="46"/>
        <v/>
      </c>
      <c r="AI166" s="26" t="e" cm="1">
        <f t="array" ref="AI166">IFERROR(SMALL(IF((COUNTIF($AI$3:AI165, $AH$4:$AH$203)=0)*ISNUMBER($AH$4:$AH$203), $AH$4:$AH$203, "A"), 1),INDEX($AH$4:$AH$203, MATCH(SMALL(IF(ISTEXT($AH$4:$AH$203)*(COUNTIF(AI$3:$AI165,$AH$4:$AH$203)=0), COUNTIF($AH$4:$AH$203, "&lt;"&amp;$AH$4:$AH$203), ""),1),IF(ISTEXT($AH$4:$AH$203), COUNTIF($AH$4:$AH$203, "&lt;"&amp;$AH$4:$AH$203), ""), 0)))</f>
        <v>#NUM!</v>
      </c>
      <c r="AJ166" s="26"/>
      <c r="AK166" s="26"/>
      <c r="AL166" s="26" t="e">
        <f>#REF!</f>
        <v>#REF!</v>
      </c>
      <c r="AM166" s="26"/>
      <c r="AN166" s="26"/>
      <c r="AO166" s="26"/>
      <c r="AP166" s="26"/>
      <c r="AQ166" s="26"/>
      <c r="AR166" s="79" t="str">
        <f>_xlfn.IFNA(VLOOKUP(AM166,Kopā!$A$4:$Q$203,8,),"")</f>
        <v/>
      </c>
      <c r="AS166" s="80" t="str">
        <f>_xlfn.IFNA(VLOOKUP(AM166,Kopā!$A$4:$Q$203,9,),"")</f>
        <v/>
      </c>
      <c r="AT166" s="79" t="str">
        <f>_xlfn.IFNA(VLOOKUP(AM166,Kopā!$A$4:$Q$203,10,),"")</f>
        <v/>
      </c>
      <c r="AU166" s="80" t="str">
        <f>_xlfn.IFNA(VLOOKUP(AM166,Kopā!$A$4:$Q$203,11,),"")</f>
        <v/>
      </c>
      <c r="AV166" s="79" t="str">
        <f>_xlfn.IFNA(VLOOKUP(AM166,Kopā!$A$4:$Q$203,12,),"")</f>
        <v/>
      </c>
      <c r="AW166" s="80" t="str">
        <f>_xlfn.IFNA(VLOOKUP(AM166,Kopā!$A$4:$Q$203,13,),"")</f>
        <v/>
      </c>
      <c r="AX166" s="79" t="str">
        <f>_xlfn.IFNA(VLOOKUP(AM166,Kopā!$A$4:$Q$203,14,),"")</f>
        <v/>
      </c>
      <c r="AY166" s="80" t="str">
        <f>_xlfn.IFNA(VLOOKUP(AM166,Kopā!$A$4:$Q$203,15,),"")</f>
        <v/>
      </c>
      <c r="AZ166" s="26"/>
      <c r="BA166" s="26"/>
      <c r="BB166" s="26"/>
      <c r="BC166" s="26"/>
      <c r="BD166" s="26"/>
      <c r="BE166" s="26" t="e">
        <f>_xlfn.RANK.EQ(BB166,$BB$4:$BB$93,)+COUNTIF($BB$4:BB166,BB166)-1</f>
        <v>#N/A</v>
      </c>
    </row>
    <row r="167" spans="1:57" x14ac:dyDescent="0.25">
      <c r="A167" s="4"/>
      <c r="B167" s="4"/>
      <c r="C167" s="4"/>
      <c r="D167" s="4"/>
      <c r="E167" s="37"/>
      <c r="F167" s="37"/>
      <c r="G167" s="37"/>
      <c r="H167" s="37"/>
      <c r="I167" s="37"/>
      <c r="J167" s="37"/>
      <c r="K167" s="37"/>
      <c r="L167" s="37"/>
      <c r="M167" s="4"/>
      <c r="N167" s="4"/>
      <c r="O167" s="36"/>
      <c r="P167" s="4"/>
      <c r="Q167" s="4"/>
      <c r="AD167" s="26">
        <v>166</v>
      </c>
      <c r="AE167" s="26"/>
      <c r="AF167" s="26" t="str">
        <f>IF(Kopā!F167=$R$3,Kopā!A167,"")</f>
        <v/>
      </c>
      <c r="AG167" s="26" t="str">
        <f>_xlfn.IFNA(VLOOKUP(AF167,Kopā!$A$4:$G$203,7,),"")</f>
        <v/>
      </c>
      <c r="AH167" s="26" t="str">
        <f t="shared" si="46"/>
        <v/>
      </c>
      <c r="AI167" s="26" t="e" cm="1">
        <f t="array" ref="AI167">IFERROR(SMALL(IF((COUNTIF($AI$3:AI166, $AH$4:$AH$203)=0)*ISNUMBER($AH$4:$AH$203), $AH$4:$AH$203, "A"), 1),INDEX($AH$4:$AH$203, MATCH(SMALL(IF(ISTEXT($AH$4:$AH$203)*(COUNTIF(AI$3:$AI166,$AH$4:$AH$203)=0), COUNTIF($AH$4:$AH$203, "&lt;"&amp;$AH$4:$AH$203), ""),1),IF(ISTEXT($AH$4:$AH$203), COUNTIF($AH$4:$AH$203, "&lt;"&amp;$AH$4:$AH$203), ""), 0)))</f>
        <v>#NUM!</v>
      </c>
      <c r="AJ167" s="26"/>
      <c r="AK167" s="26"/>
      <c r="AL167" s="26" t="e">
        <f>#REF!</f>
        <v>#REF!</v>
      </c>
      <c r="AM167" s="26"/>
      <c r="AN167" s="26"/>
      <c r="AO167" s="26"/>
      <c r="AP167" s="26"/>
      <c r="AQ167" s="26"/>
      <c r="AR167" s="79" t="str">
        <f>_xlfn.IFNA(VLOOKUP(AM167,Kopā!$A$4:$Q$203,8,),"")</f>
        <v/>
      </c>
      <c r="AS167" s="80" t="str">
        <f>_xlfn.IFNA(VLOOKUP(AM167,Kopā!$A$4:$Q$203,9,),"")</f>
        <v/>
      </c>
      <c r="AT167" s="79" t="str">
        <f>_xlfn.IFNA(VLOOKUP(AM167,Kopā!$A$4:$Q$203,10,),"")</f>
        <v/>
      </c>
      <c r="AU167" s="80" t="str">
        <f>_xlfn.IFNA(VLOOKUP(AM167,Kopā!$A$4:$Q$203,11,),"")</f>
        <v/>
      </c>
      <c r="AV167" s="79" t="str">
        <f>_xlfn.IFNA(VLOOKUP(AM167,Kopā!$A$4:$Q$203,12,),"")</f>
        <v/>
      </c>
      <c r="AW167" s="80" t="str">
        <f>_xlfn.IFNA(VLOOKUP(AM167,Kopā!$A$4:$Q$203,13,),"")</f>
        <v/>
      </c>
      <c r="AX167" s="79" t="str">
        <f>_xlfn.IFNA(VLOOKUP(AM167,Kopā!$A$4:$Q$203,14,),"")</f>
        <v/>
      </c>
      <c r="AY167" s="80" t="str">
        <f>_xlfn.IFNA(VLOOKUP(AM167,Kopā!$A$4:$Q$203,15,),"")</f>
        <v/>
      </c>
      <c r="AZ167" s="26"/>
      <c r="BA167" s="26"/>
      <c r="BB167" s="26"/>
      <c r="BC167" s="26"/>
      <c r="BD167" s="26"/>
      <c r="BE167" s="26" t="e">
        <f>_xlfn.RANK.EQ(BB167,$BB$4:$BB$93,)+COUNTIF($BB$4:BB167,BB167)-1</f>
        <v>#N/A</v>
      </c>
    </row>
    <row r="168" spans="1:57" x14ac:dyDescent="0.25">
      <c r="A168" s="4"/>
      <c r="B168" s="4"/>
      <c r="C168" s="4"/>
      <c r="D168" s="4"/>
      <c r="E168" s="37"/>
      <c r="F168" s="37"/>
      <c r="G168" s="37"/>
      <c r="H168" s="37"/>
      <c r="I168" s="37"/>
      <c r="J168" s="37"/>
      <c r="K168" s="37"/>
      <c r="L168" s="37"/>
      <c r="M168" s="4"/>
      <c r="N168" s="4"/>
      <c r="O168" s="36"/>
      <c r="P168" s="4"/>
      <c r="Q168" s="4"/>
      <c r="AD168" s="26">
        <v>167</v>
      </c>
      <c r="AE168" s="26"/>
      <c r="AF168" s="26" t="str">
        <f>IF(Kopā!F168=$R$3,Kopā!A168,"")</f>
        <v/>
      </c>
      <c r="AG168" s="26" t="str">
        <f>_xlfn.IFNA(VLOOKUP(AF168,Kopā!$A$4:$G$203,7,),"")</f>
        <v/>
      </c>
      <c r="AH168" s="26" t="str">
        <f t="shared" si="46"/>
        <v/>
      </c>
      <c r="AI168" s="26" t="e" cm="1">
        <f t="array" ref="AI168">IFERROR(SMALL(IF((COUNTIF($AI$3:AI167, $AH$4:$AH$203)=0)*ISNUMBER($AH$4:$AH$203), $AH$4:$AH$203, "A"), 1),INDEX($AH$4:$AH$203, MATCH(SMALL(IF(ISTEXT($AH$4:$AH$203)*(COUNTIF(AI$3:$AI167,$AH$4:$AH$203)=0), COUNTIF($AH$4:$AH$203, "&lt;"&amp;$AH$4:$AH$203), ""),1),IF(ISTEXT($AH$4:$AH$203), COUNTIF($AH$4:$AH$203, "&lt;"&amp;$AH$4:$AH$203), ""), 0)))</f>
        <v>#NUM!</v>
      </c>
      <c r="AJ168" s="26"/>
      <c r="AK168" s="26"/>
      <c r="AL168" s="26" t="e">
        <f>#REF!</f>
        <v>#REF!</v>
      </c>
      <c r="AM168" s="26"/>
      <c r="AN168" s="26"/>
      <c r="AO168" s="26"/>
      <c r="AP168" s="26"/>
      <c r="AQ168" s="26"/>
      <c r="AR168" s="79" t="str">
        <f>_xlfn.IFNA(VLOOKUP(AM168,Kopā!$A$4:$Q$203,8,),"")</f>
        <v/>
      </c>
      <c r="AS168" s="80" t="str">
        <f>_xlfn.IFNA(VLOOKUP(AM168,Kopā!$A$4:$Q$203,9,),"")</f>
        <v/>
      </c>
      <c r="AT168" s="79" t="str">
        <f>_xlfn.IFNA(VLOOKUP(AM168,Kopā!$A$4:$Q$203,10,),"")</f>
        <v/>
      </c>
      <c r="AU168" s="80" t="str">
        <f>_xlfn.IFNA(VLOOKUP(AM168,Kopā!$A$4:$Q$203,11,),"")</f>
        <v/>
      </c>
      <c r="AV168" s="79" t="str">
        <f>_xlfn.IFNA(VLOOKUP(AM168,Kopā!$A$4:$Q$203,12,),"")</f>
        <v/>
      </c>
      <c r="AW168" s="80" t="str">
        <f>_xlfn.IFNA(VLOOKUP(AM168,Kopā!$A$4:$Q$203,13,),"")</f>
        <v/>
      </c>
      <c r="AX168" s="79" t="str">
        <f>_xlfn.IFNA(VLOOKUP(AM168,Kopā!$A$4:$Q$203,14,),"")</f>
        <v/>
      </c>
      <c r="AY168" s="80" t="str">
        <f>_xlfn.IFNA(VLOOKUP(AM168,Kopā!$A$4:$Q$203,15,),"")</f>
        <v/>
      </c>
      <c r="AZ168" s="26"/>
      <c r="BA168" s="26"/>
      <c r="BB168" s="26"/>
      <c r="BC168" s="26"/>
      <c r="BD168" s="26"/>
      <c r="BE168" s="26" t="e">
        <f>_xlfn.RANK.EQ(BB168,$BB$4:$BB$93,)+COUNTIF($BB$4:BB168,BB168)-1</f>
        <v>#N/A</v>
      </c>
    </row>
    <row r="169" spans="1:57" x14ac:dyDescent="0.25">
      <c r="A169" s="4"/>
      <c r="B169" s="4"/>
      <c r="C169" s="4"/>
      <c r="D169" s="4"/>
      <c r="E169" s="37"/>
      <c r="F169" s="37"/>
      <c r="G169" s="37"/>
      <c r="H169" s="37"/>
      <c r="I169" s="37"/>
      <c r="J169" s="37"/>
      <c r="K169" s="37"/>
      <c r="L169" s="37"/>
      <c r="M169" s="4"/>
      <c r="N169" s="4"/>
      <c r="O169" s="36"/>
      <c r="P169" s="4"/>
      <c r="Q169" s="4"/>
      <c r="AD169" s="26">
        <v>168</v>
      </c>
      <c r="AE169" s="26"/>
      <c r="AF169" s="26" t="str">
        <f>IF(Kopā!F169=$R$3,Kopā!A169,"")</f>
        <v/>
      </c>
      <c r="AG169" s="26" t="str">
        <f>_xlfn.IFNA(VLOOKUP(AF169,Kopā!$A$4:$G$203,7,),"")</f>
        <v/>
      </c>
      <c r="AH169" s="26" t="str">
        <f t="shared" si="46"/>
        <v/>
      </c>
      <c r="AI169" s="26" t="e" cm="1">
        <f t="array" ref="AI169">IFERROR(SMALL(IF((COUNTIF($AI$3:AI168, $AH$4:$AH$203)=0)*ISNUMBER($AH$4:$AH$203), $AH$4:$AH$203, "A"), 1),INDEX($AH$4:$AH$203, MATCH(SMALL(IF(ISTEXT($AH$4:$AH$203)*(COUNTIF(AI$3:$AI168,$AH$4:$AH$203)=0), COUNTIF($AH$4:$AH$203, "&lt;"&amp;$AH$4:$AH$203), ""),1),IF(ISTEXT($AH$4:$AH$203), COUNTIF($AH$4:$AH$203, "&lt;"&amp;$AH$4:$AH$203), ""), 0)))</f>
        <v>#NUM!</v>
      </c>
      <c r="AJ169" s="26"/>
      <c r="AK169" s="26"/>
      <c r="AL169" s="26" t="e">
        <f>#REF!</f>
        <v>#REF!</v>
      </c>
      <c r="AM169" s="26"/>
      <c r="AN169" s="26"/>
      <c r="AO169" s="26"/>
      <c r="AP169" s="26"/>
      <c r="AQ169" s="26"/>
      <c r="AR169" s="79" t="str">
        <f>_xlfn.IFNA(VLOOKUP(AM169,Kopā!$A$4:$Q$203,8,),"")</f>
        <v/>
      </c>
      <c r="AS169" s="80" t="str">
        <f>_xlfn.IFNA(VLOOKUP(AM169,Kopā!$A$4:$Q$203,9,),"")</f>
        <v/>
      </c>
      <c r="AT169" s="79" t="str">
        <f>_xlfn.IFNA(VLOOKUP(AM169,Kopā!$A$4:$Q$203,10,),"")</f>
        <v/>
      </c>
      <c r="AU169" s="80" t="str">
        <f>_xlfn.IFNA(VLOOKUP(AM169,Kopā!$A$4:$Q$203,11,),"")</f>
        <v/>
      </c>
      <c r="AV169" s="79" t="str">
        <f>_xlfn.IFNA(VLOOKUP(AM169,Kopā!$A$4:$Q$203,12,),"")</f>
        <v/>
      </c>
      <c r="AW169" s="80" t="str">
        <f>_xlfn.IFNA(VLOOKUP(AM169,Kopā!$A$4:$Q$203,13,),"")</f>
        <v/>
      </c>
      <c r="AX169" s="79" t="str">
        <f>_xlfn.IFNA(VLOOKUP(AM169,Kopā!$A$4:$Q$203,14,),"")</f>
        <v/>
      </c>
      <c r="AY169" s="80" t="str">
        <f>_xlfn.IFNA(VLOOKUP(AM169,Kopā!$A$4:$Q$203,15,),"")</f>
        <v/>
      </c>
      <c r="AZ169" s="26"/>
      <c r="BA169" s="26"/>
      <c r="BB169" s="26"/>
      <c r="BC169" s="26"/>
      <c r="BD169" s="26"/>
      <c r="BE169" s="26" t="e">
        <f>_xlfn.RANK.EQ(BB169,$BB$4:$BB$93,)+COUNTIF($BB$4:BB169,BB169)-1</f>
        <v>#N/A</v>
      </c>
    </row>
    <row r="170" spans="1:57" x14ac:dyDescent="0.25">
      <c r="A170" s="4"/>
      <c r="B170" s="4"/>
      <c r="C170" s="4"/>
      <c r="D170" s="4"/>
      <c r="E170" s="37"/>
      <c r="F170" s="37"/>
      <c r="G170" s="37"/>
      <c r="H170" s="37"/>
      <c r="I170" s="37"/>
      <c r="J170" s="37"/>
      <c r="K170" s="37"/>
      <c r="L170" s="37"/>
      <c r="M170" s="4"/>
      <c r="N170" s="4"/>
      <c r="O170" s="36"/>
      <c r="P170" s="4"/>
      <c r="Q170" s="4"/>
      <c r="AD170" s="26">
        <v>169</v>
      </c>
      <c r="AE170" s="26"/>
      <c r="AF170" s="26" t="str">
        <f>IF(Kopā!F170=$R$3,Kopā!A170,"")</f>
        <v/>
      </c>
      <c r="AG170" s="26" t="str">
        <f>_xlfn.IFNA(VLOOKUP(AF170,Kopā!$A$4:$G$203,7,),"")</f>
        <v/>
      </c>
      <c r="AH170" s="26" t="str">
        <f t="shared" si="46"/>
        <v/>
      </c>
      <c r="AI170" s="26" t="e" cm="1">
        <f t="array" ref="AI170">IFERROR(SMALL(IF((COUNTIF($AI$3:AI169, $AH$4:$AH$203)=0)*ISNUMBER($AH$4:$AH$203), $AH$4:$AH$203, "A"), 1),INDEX($AH$4:$AH$203, MATCH(SMALL(IF(ISTEXT($AH$4:$AH$203)*(COUNTIF(AI$3:$AI169,$AH$4:$AH$203)=0), COUNTIF($AH$4:$AH$203, "&lt;"&amp;$AH$4:$AH$203), ""),1),IF(ISTEXT($AH$4:$AH$203), COUNTIF($AH$4:$AH$203, "&lt;"&amp;$AH$4:$AH$203), ""), 0)))</f>
        <v>#NUM!</v>
      </c>
      <c r="AJ170" s="26"/>
      <c r="AK170" s="26"/>
      <c r="AL170" s="26" t="e">
        <f>#REF!</f>
        <v>#REF!</v>
      </c>
      <c r="AM170" s="26"/>
      <c r="AN170" s="26"/>
      <c r="AO170" s="26"/>
      <c r="AP170" s="26"/>
      <c r="AQ170" s="26"/>
      <c r="AR170" s="79" t="str">
        <f>_xlfn.IFNA(VLOOKUP(AM170,Kopā!$A$4:$Q$203,8,),"")</f>
        <v/>
      </c>
      <c r="AS170" s="80" t="str">
        <f>_xlfn.IFNA(VLOOKUP(AM170,Kopā!$A$4:$Q$203,9,),"")</f>
        <v/>
      </c>
      <c r="AT170" s="79" t="str">
        <f>_xlfn.IFNA(VLOOKUP(AM170,Kopā!$A$4:$Q$203,10,),"")</f>
        <v/>
      </c>
      <c r="AU170" s="80" t="str">
        <f>_xlfn.IFNA(VLOOKUP(AM170,Kopā!$A$4:$Q$203,11,),"")</f>
        <v/>
      </c>
      <c r="AV170" s="79" t="str">
        <f>_xlfn.IFNA(VLOOKUP(AM170,Kopā!$A$4:$Q$203,12,),"")</f>
        <v/>
      </c>
      <c r="AW170" s="80" t="str">
        <f>_xlfn.IFNA(VLOOKUP(AM170,Kopā!$A$4:$Q$203,13,),"")</f>
        <v/>
      </c>
      <c r="AX170" s="79" t="str">
        <f>_xlfn.IFNA(VLOOKUP(AM170,Kopā!$A$4:$Q$203,14,),"")</f>
        <v/>
      </c>
      <c r="AY170" s="80" t="str">
        <f>_xlfn.IFNA(VLOOKUP(AM170,Kopā!$A$4:$Q$203,15,),"")</f>
        <v/>
      </c>
      <c r="AZ170" s="26"/>
      <c r="BA170" s="26"/>
      <c r="BB170" s="26"/>
      <c r="BC170" s="26"/>
      <c r="BD170" s="26"/>
      <c r="BE170" s="26" t="e">
        <f>_xlfn.RANK.EQ(BB170,$BB$4:$BB$93,)+COUNTIF($BB$4:BB170,BB170)-1</f>
        <v>#N/A</v>
      </c>
    </row>
    <row r="171" spans="1:57" x14ac:dyDescent="0.25">
      <c r="A171" s="4"/>
      <c r="B171" s="4"/>
      <c r="C171" s="4"/>
      <c r="D171" s="4"/>
      <c r="E171" s="37"/>
      <c r="F171" s="37"/>
      <c r="G171" s="37"/>
      <c r="H171" s="37"/>
      <c r="I171" s="37"/>
      <c r="J171" s="37"/>
      <c r="K171" s="37"/>
      <c r="L171" s="37"/>
      <c r="M171" s="4"/>
      <c r="N171" s="4"/>
      <c r="O171" s="36"/>
      <c r="P171" s="4"/>
      <c r="Q171" s="4"/>
      <c r="AD171" s="26">
        <v>170</v>
      </c>
      <c r="AE171" s="26"/>
      <c r="AF171" s="26" t="str">
        <f>IF(Kopā!F171=$R$3,Kopā!A171,"")</f>
        <v/>
      </c>
      <c r="AG171" s="26" t="str">
        <f>_xlfn.IFNA(VLOOKUP(AF171,Kopā!$A$4:$G$203,7,),"")</f>
        <v/>
      </c>
      <c r="AH171" s="26" t="str">
        <f t="shared" si="46"/>
        <v/>
      </c>
      <c r="AI171" s="26" t="e" cm="1">
        <f t="array" ref="AI171">IFERROR(SMALL(IF((COUNTIF($AI$3:AI170, $AH$4:$AH$203)=0)*ISNUMBER($AH$4:$AH$203), $AH$4:$AH$203, "A"), 1),INDEX($AH$4:$AH$203, MATCH(SMALL(IF(ISTEXT($AH$4:$AH$203)*(COUNTIF(AI$3:$AI170,$AH$4:$AH$203)=0), COUNTIF($AH$4:$AH$203, "&lt;"&amp;$AH$4:$AH$203), ""),1),IF(ISTEXT($AH$4:$AH$203), COUNTIF($AH$4:$AH$203, "&lt;"&amp;$AH$4:$AH$203), ""), 0)))</f>
        <v>#NUM!</v>
      </c>
      <c r="AJ171" s="26"/>
      <c r="AK171" s="26"/>
      <c r="AL171" s="26" t="e">
        <f>#REF!</f>
        <v>#REF!</v>
      </c>
      <c r="AM171" s="26"/>
      <c r="AN171" s="26"/>
      <c r="AO171" s="26"/>
      <c r="AP171" s="26"/>
      <c r="AQ171" s="26"/>
      <c r="AR171" s="79" t="str">
        <f>_xlfn.IFNA(VLOOKUP(AM171,Kopā!$A$4:$Q$203,8,),"")</f>
        <v/>
      </c>
      <c r="AS171" s="80" t="str">
        <f>_xlfn.IFNA(VLOOKUP(AM171,Kopā!$A$4:$Q$203,9,),"")</f>
        <v/>
      </c>
      <c r="AT171" s="79" t="str">
        <f>_xlfn.IFNA(VLOOKUP(AM171,Kopā!$A$4:$Q$203,10,),"")</f>
        <v/>
      </c>
      <c r="AU171" s="80" t="str">
        <f>_xlfn.IFNA(VLOOKUP(AM171,Kopā!$A$4:$Q$203,11,),"")</f>
        <v/>
      </c>
      <c r="AV171" s="79" t="str">
        <f>_xlfn.IFNA(VLOOKUP(AM171,Kopā!$A$4:$Q$203,12,),"")</f>
        <v/>
      </c>
      <c r="AW171" s="80" t="str">
        <f>_xlfn.IFNA(VLOOKUP(AM171,Kopā!$A$4:$Q$203,13,),"")</f>
        <v/>
      </c>
      <c r="AX171" s="79" t="str">
        <f>_xlfn.IFNA(VLOOKUP(AM171,Kopā!$A$4:$Q$203,14,),"")</f>
        <v/>
      </c>
      <c r="AY171" s="80" t="str">
        <f>_xlfn.IFNA(VLOOKUP(AM171,Kopā!$A$4:$Q$203,15,),"")</f>
        <v/>
      </c>
      <c r="AZ171" s="26"/>
      <c r="BA171" s="26"/>
      <c r="BB171" s="26"/>
      <c r="BC171" s="26"/>
      <c r="BD171" s="26"/>
      <c r="BE171" s="26" t="e">
        <f>_xlfn.RANK.EQ(BB171,$BB$4:$BB$93,)+COUNTIF($BB$4:BB171,BB171)-1</f>
        <v>#N/A</v>
      </c>
    </row>
    <row r="172" spans="1:57" x14ac:dyDescent="0.25">
      <c r="A172" s="4"/>
      <c r="B172" s="4"/>
      <c r="C172" s="4"/>
      <c r="D172" s="4"/>
      <c r="E172" s="37"/>
      <c r="F172" s="37"/>
      <c r="G172" s="37"/>
      <c r="H172" s="37"/>
      <c r="I172" s="37"/>
      <c r="J172" s="37"/>
      <c r="K172" s="37"/>
      <c r="L172" s="37"/>
      <c r="M172" s="4"/>
      <c r="N172" s="4"/>
      <c r="O172" s="36"/>
      <c r="P172" s="4"/>
      <c r="Q172" s="4"/>
      <c r="AD172" s="26">
        <v>171</v>
      </c>
      <c r="AE172" s="26"/>
      <c r="AF172" s="26" t="str">
        <f>IF(Kopā!F172=$R$3,Kopā!A172,"")</f>
        <v/>
      </c>
      <c r="AG172" s="26" t="str">
        <f>_xlfn.IFNA(VLOOKUP(AF172,Kopā!$A$4:$G$203,7,),"")</f>
        <v/>
      </c>
      <c r="AH172" s="26" t="str">
        <f t="shared" si="46"/>
        <v/>
      </c>
      <c r="AI172" s="26" t="e" cm="1">
        <f t="array" ref="AI172">IFERROR(SMALL(IF((COUNTIF($AI$3:AI171, $AH$4:$AH$203)=0)*ISNUMBER($AH$4:$AH$203), $AH$4:$AH$203, "A"), 1),INDEX($AH$4:$AH$203, MATCH(SMALL(IF(ISTEXT($AH$4:$AH$203)*(COUNTIF(AI$3:$AI171,$AH$4:$AH$203)=0), COUNTIF($AH$4:$AH$203, "&lt;"&amp;$AH$4:$AH$203), ""),1),IF(ISTEXT($AH$4:$AH$203), COUNTIF($AH$4:$AH$203, "&lt;"&amp;$AH$4:$AH$203), ""), 0)))</f>
        <v>#NUM!</v>
      </c>
      <c r="AJ172" s="26"/>
      <c r="AK172" s="26"/>
      <c r="AL172" s="26" t="e">
        <f>#REF!</f>
        <v>#REF!</v>
      </c>
      <c r="AM172" s="26"/>
      <c r="AN172" s="26"/>
      <c r="AO172" s="26"/>
      <c r="AP172" s="26"/>
      <c r="AQ172" s="26"/>
      <c r="AR172" s="79" t="str">
        <f>_xlfn.IFNA(VLOOKUP(AM172,Kopā!$A$4:$Q$203,8,),"")</f>
        <v/>
      </c>
      <c r="AS172" s="80" t="str">
        <f>_xlfn.IFNA(VLOOKUP(AM172,Kopā!$A$4:$Q$203,9,),"")</f>
        <v/>
      </c>
      <c r="AT172" s="79" t="str">
        <f>_xlfn.IFNA(VLOOKUP(AM172,Kopā!$A$4:$Q$203,10,),"")</f>
        <v/>
      </c>
      <c r="AU172" s="80" t="str">
        <f>_xlfn.IFNA(VLOOKUP(AM172,Kopā!$A$4:$Q$203,11,),"")</f>
        <v/>
      </c>
      <c r="AV172" s="79" t="str">
        <f>_xlfn.IFNA(VLOOKUP(AM172,Kopā!$A$4:$Q$203,12,),"")</f>
        <v/>
      </c>
      <c r="AW172" s="80" t="str">
        <f>_xlfn.IFNA(VLOOKUP(AM172,Kopā!$A$4:$Q$203,13,),"")</f>
        <v/>
      </c>
      <c r="AX172" s="79" t="str">
        <f>_xlfn.IFNA(VLOOKUP(AM172,Kopā!$A$4:$Q$203,14,),"")</f>
        <v/>
      </c>
      <c r="AY172" s="80" t="str">
        <f>_xlfn.IFNA(VLOOKUP(AM172,Kopā!$A$4:$Q$203,15,),"")</f>
        <v/>
      </c>
      <c r="AZ172" s="26"/>
      <c r="BA172" s="26"/>
      <c r="BB172" s="26"/>
      <c r="BC172" s="26"/>
      <c r="BD172" s="26"/>
      <c r="BE172" s="26" t="e">
        <f>_xlfn.RANK.EQ(BB172,$BB$4:$BB$93,)+COUNTIF($BB$4:BB172,BB172)-1</f>
        <v>#N/A</v>
      </c>
    </row>
    <row r="173" spans="1:57" x14ac:dyDescent="0.25">
      <c r="A173" s="4"/>
      <c r="B173" s="4"/>
      <c r="C173" s="4"/>
      <c r="D173" s="4"/>
      <c r="E173" s="37"/>
      <c r="F173" s="37"/>
      <c r="G173" s="37"/>
      <c r="H173" s="37"/>
      <c r="I173" s="37"/>
      <c r="J173" s="37"/>
      <c r="K173" s="37"/>
      <c r="L173" s="37"/>
      <c r="M173" s="4"/>
      <c r="N173" s="4"/>
      <c r="O173" s="36"/>
      <c r="P173" s="4"/>
      <c r="Q173" s="4"/>
      <c r="AD173" s="26">
        <v>172</v>
      </c>
      <c r="AE173" s="26"/>
      <c r="AF173" s="26" t="str">
        <f>IF(Kopā!F173=$R$3,Kopā!A173,"")</f>
        <v/>
      </c>
      <c r="AG173" s="26" t="str">
        <f>_xlfn.IFNA(VLOOKUP(AF173,Kopā!$A$4:$G$203,7,),"")</f>
        <v/>
      </c>
      <c r="AH173" s="26" t="str">
        <f t="shared" si="46"/>
        <v/>
      </c>
      <c r="AI173" s="26" t="e" cm="1">
        <f t="array" ref="AI173">IFERROR(SMALL(IF((COUNTIF($AI$3:AI172, $AH$4:$AH$203)=0)*ISNUMBER($AH$4:$AH$203), $AH$4:$AH$203, "A"), 1),INDEX($AH$4:$AH$203, MATCH(SMALL(IF(ISTEXT($AH$4:$AH$203)*(COUNTIF(AI$3:$AI172,$AH$4:$AH$203)=0), COUNTIF($AH$4:$AH$203, "&lt;"&amp;$AH$4:$AH$203), ""),1),IF(ISTEXT($AH$4:$AH$203), COUNTIF($AH$4:$AH$203, "&lt;"&amp;$AH$4:$AH$203), ""), 0)))</f>
        <v>#NUM!</v>
      </c>
      <c r="AJ173" s="26"/>
      <c r="AK173" s="26"/>
      <c r="AL173" s="26" t="e">
        <f>#REF!</f>
        <v>#REF!</v>
      </c>
      <c r="AM173" s="26"/>
      <c r="AN173" s="26"/>
      <c r="AO173" s="26"/>
      <c r="AP173" s="26"/>
      <c r="AQ173" s="26"/>
      <c r="AR173" s="79" t="str">
        <f>_xlfn.IFNA(VLOOKUP(AM173,Kopā!$A$4:$Q$203,8,),"")</f>
        <v/>
      </c>
      <c r="AS173" s="80" t="str">
        <f>_xlfn.IFNA(VLOOKUP(AM173,Kopā!$A$4:$Q$203,9,),"")</f>
        <v/>
      </c>
      <c r="AT173" s="79" t="str">
        <f>_xlfn.IFNA(VLOOKUP(AM173,Kopā!$A$4:$Q$203,10,),"")</f>
        <v/>
      </c>
      <c r="AU173" s="80" t="str">
        <f>_xlfn.IFNA(VLOOKUP(AM173,Kopā!$A$4:$Q$203,11,),"")</f>
        <v/>
      </c>
      <c r="AV173" s="79" t="str">
        <f>_xlfn.IFNA(VLOOKUP(AM173,Kopā!$A$4:$Q$203,12,),"")</f>
        <v/>
      </c>
      <c r="AW173" s="80" t="str">
        <f>_xlfn.IFNA(VLOOKUP(AM173,Kopā!$A$4:$Q$203,13,),"")</f>
        <v/>
      </c>
      <c r="AX173" s="79" t="str">
        <f>_xlfn.IFNA(VLOOKUP(AM173,Kopā!$A$4:$Q$203,14,),"")</f>
        <v/>
      </c>
      <c r="AY173" s="80" t="str">
        <f>_xlfn.IFNA(VLOOKUP(AM173,Kopā!$A$4:$Q$203,15,),"")</f>
        <v/>
      </c>
      <c r="AZ173" s="26"/>
      <c r="BA173" s="26"/>
      <c r="BB173" s="26"/>
      <c r="BC173" s="26"/>
      <c r="BD173" s="26"/>
      <c r="BE173" s="26" t="e">
        <f>_xlfn.RANK.EQ(BB173,$BB$4:$BB$93,)+COUNTIF($BB$4:BB173,BB173)-1</f>
        <v>#N/A</v>
      </c>
    </row>
    <row r="174" spans="1:57" x14ac:dyDescent="0.25">
      <c r="A174" s="4"/>
      <c r="B174" s="4"/>
      <c r="C174" s="4"/>
      <c r="D174" s="4"/>
      <c r="E174" s="37"/>
      <c r="F174" s="37"/>
      <c r="G174" s="37"/>
      <c r="H174" s="37"/>
      <c r="I174" s="37"/>
      <c r="J174" s="37"/>
      <c r="K174" s="37"/>
      <c r="L174" s="37"/>
      <c r="M174" s="4"/>
      <c r="N174" s="4"/>
      <c r="O174" s="36"/>
      <c r="P174" s="4"/>
      <c r="Q174" s="4"/>
      <c r="AD174" s="26">
        <v>173</v>
      </c>
      <c r="AE174" s="26"/>
      <c r="AF174" s="26" t="str">
        <f>IF(Kopā!F174=$R$3,Kopā!A174,"")</f>
        <v/>
      </c>
      <c r="AG174" s="26" t="str">
        <f>_xlfn.IFNA(VLOOKUP(AF174,Kopā!$A$4:$G$203,7,),"")</f>
        <v/>
      </c>
      <c r="AH174" s="26" t="str">
        <f t="shared" si="46"/>
        <v/>
      </c>
      <c r="AI174" s="26" t="e" cm="1">
        <f t="array" ref="AI174">IFERROR(SMALL(IF((COUNTIF($AI$3:AI173, $AH$4:$AH$203)=0)*ISNUMBER($AH$4:$AH$203), $AH$4:$AH$203, "A"), 1),INDEX($AH$4:$AH$203, MATCH(SMALL(IF(ISTEXT($AH$4:$AH$203)*(COUNTIF(AI$3:$AI173,$AH$4:$AH$203)=0), COUNTIF($AH$4:$AH$203, "&lt;"&amp;$AH$4:$AH$203), ""),1),IF(ISTEXT($AH$4:$AH$203), COUNTIF($AH$4:$AH$203, "&lt;"&amp;$AH$4:$AH$203), ""), 0)))</f>
        <v>#NUM!</v>
      </c>
      <c r="AJ174" s="26"/>
      <c r="AK174" s="26"/>
      <c r="AL174" s="26" t="e">
        <f>#REF!</f>
        <v>#REF!</v>
      </c>
      <c r="AM174" s="26"/>
      <c r="AN174" s="26"/>
      <c r="AO174" s="26"/>
      <c r="AP174" s="26"/>
      <c r="AQ174" s="26"/>
      <c r="AR174" s="79" t="str">
        <f>_xlfn.IFNA(VLOOKUP(AM174,Kopā!$A$4:$Q$203,8,),"")</f>
        <v/>
      </c>
      <c r="AS174" s="80" t="str">
        <f>_xlfn.IFNA(VLOOKUP(AM174,Kopā!$A$4:$Q$203,9,),"")</f>
        <v/>
      </c>
      <c r="AT174" s="79" t="str">
        <f>_xlfn.IFNA(VLOOKUP(AM174,Kopā!$A$4:$Q$203,10,),"")</f>
        <v/>
      </c>
      <c r="AU174" s="80" t="str">
        <f>_xlfn.IFNA(VLOOKUP(AM174,Kopā!$A$4:$Q$203,11,),"")</f>
        <v/>
      </c>
      <c r="AV174" s="79" t="str">
        <f>_xlfn.IFNA(VLOOKUP(AM174,Kopā!$A$4:$Q$203,12,),"")</f>
        <v/>
      </c>
      <c r="AW174" s="80" t="str">
        <f>_xlfn.IFNA(VLOOKUP(AM174,Kopā!$A$4:$Q$203,13,),"")</f>
        <v/>
      </c>
      <c r="AX174" s="79" t="str">
        <f>_xlfn.IFNA(VLOOKUP(AM174,Kopā!$A$4:$Q$203,14,),"")</f>
        <v/>
      </c>
      <c r="AY174" s="80" t="str">
        <f>_xlfn.IFNA(VLOOKUP(AM174,Kopā!$A$4:$Q$203,15,),"")</f>
        <v/>
      </c>
      <c r="AZ174" s="26"/>
      <c r="BA174" s="26"/>
      <c r="BB174" s="26"/>
      <c r="BC174" s="26"/>
      <c r="BD174" s="26"/>
      <c r="BE174" s="26" t="e">
        <f>_xlfn.RANK.EQ(BB174,$BB$4:$BB$93,)+COUNTIF($BB$4:BB174,BB174)-1</f>
        <v>#N/A</v>
      </c>
    </row>
    <row r="175" spans="1:57" x14ac:dyDescent="0.25">
      <c r="A175" s="4"/>
      <c r="B175" s="4"/>
      <c r="C175" s="4"/>
      <c r="D175" s="4"/>
      <c r="E175" s="37"/>
      <c r="F175" s="37"/>
      <c r="G175" s="37"/>
      <c r="H175" s="37"/>
      <c r="I175" s="37"/>
      <c r="J175" s="37"/>
      <c r="K175" s="37"/>
      <c r="L175" s="37"/>
      <c r="M175" s="4"/>
      <c r="N175" s="4"/>
      <c r="O175" s="36"/>
      <c r="P175" s="4"/>
      <c r="Q175" s="4"/>
      <c r="AD175" s="26">
        <v>174</v>
      </c>
      <c r="AE175" s="26"/>
      <c r="AF175" s="26" t="str">
        <f>IF(Kopā!F175=$R$3,Kopā!A175,"")</f>
        <v/>
      </c>
      <c r="AG175" s="26" t="str">
        <f>_xlfn.IFNA(VLOOKUP(AF175,Kopā!$A$4:$G$203,7,),"")</f>
        <v/>
      </c>
      <c r="AH175" s="26" t="str">
        <f t="shared" si="46"/>
        <v/>
      </c>
      <c r="AI175" s="26" t="e" cm="1">
        <f t="array" ref="AI175">IFERROR(SMALL(IF((COUNTIF($AI$3:AI174, $AH$4:$AH$203)=0)*ISNUMBER($AH$4:$AH$203), $AH$4:$AH$203, "A"), 1),INDEX($AH$4:$AH$203, MATCH(SMALL(IF(ISTEXT($AH$4:$AH$203)*(COUNTIF(AI$3:$AI174,$AH$4:$AH$203)=0), COUNTIF($AH$4:$AH$203, "&lt;"&amp;$AH$4:$AH$203), ""),1),IF(ISTEXT($AH$4:$AH$203), COUNTIF($AH$4:$AH$203, "&lt;"&amp;$AH$4:$AH$203), ""), 0)))</f>
        <v>#NUM!</v>
      </c>
      <c r="AJ175" s="26"/>
      <c r="AK175" s="26"/>
      <c r="AL175" s="26" t="e">
        <f>#REF!</f>
        <v>#REF!</v>
      </c>
      <c r="AM175" s="26"/>
      <c r="AN175" s="26"/>
      <c r="AO175" s="26"/>
      <c r="AP175" s="26"/>
      <c r="AQ175" s="26"/>
      <c r="AR175" s="79" t="str">
        <f>_xlfn.IFNA(VLOOKUP(AM175,Kopā!$A$4:$Q$203,8,),"")</f>
        <v/>
      </c>
      <c r="AS175" s="80" t="str">
        <f>_xlfn.IFNA(VLOOKUP(AM175,Kopā!$A$4:$Q$203,9,),"")</f>
        <v/>
      </c>
      <c r="AT175" s="79" t="str">
        <f>_xlfn.IFNA(VLOOKUP(AM175,Kopā!$A$4:$Q$203,10,),"")</f>
        <v/>
      </c>
      <c r="AU175" s="80" t="str">
        <f>_xlfn.IFNA(VLOOKUP(AM175,Kopā!$A$4:$Q$203,11,),"")</f>
        <v/>
      </c>
      <c r="AV175" s="79" t="str">
        <f>_xlfn.IFNA(VLOOKUP(AM175,Kopā!$A$4:$Q$203,12,),"")</f>
        <v/>
      </c>
      <c r="AW175" s="80" t="str">
        <f>_xlfn.IFNA(VLOOKUP(AM175,Kopā!$A$4:$Q$203,13,),"")</f>
        <v/>
      </c>
      <c r="AX175" s="79" t="str">
        <f>_xlfn.IFNA(VLOOKUP(AM175,Kopā!$A$4:$Q$203,14,),"")</f>
        <v/>
      </c>
      <c r="AY175" s="80" t="str">
        <f>_xlfn.IFNA(VLOOKUP(AM175,Kopā!$A$4:$Q$203,15,),"")</f>
        <v/>
      </c>
      <c r="AZ175" s="26"/>
      <c r="BA175" s="26"/>
      <c r="BB175" s="26"/>
      <c r="BC175" s="26"/>
      <c r="BD175" s="26"/>
      <c r="BE175" s="26" t="e">
        <f>_xlfn.RANK.EQ(BB175,$BB$4:$BB$93,)+COUNTIF($BB$4:BB175,BB175)-1</f>
        <v>#N/A</v>
      </c>
    </row>
    <row r="176" spans="1:57" x14ac:dyDescent="0.25">
      <c r="A176" s="4"/>
      <c r="B176" s="4"/>
      <c r="C176" s="4"/>
      <c r="D176" s="4"/>
      <c r="E176" s="37"/>
      <c r="F176" s="37"/>
      <c r="G176" s="37"/>
      <c r="H176" s="37"/>
      <c r="I176" s="37"/>
      <c r="J176" s="37"/>
      <c r="K176" s="37"/>
      <c r="L176" s="37"/>
      <c r="M176" s="4"/>
      <c r="N176" s="4"/>
      <c r="O176" s="36"/>
      <c r="P176" s="4"/>
      <c r="Q176" s="4"/>
      <c r="AD176" s="26">
        <v>175</v>
      </c>
      <c r="AE176" s="26"/>
      <c r="AF176" s="26" t="str">
        <f>IF(Kopā!F176=$R$3,Kopā!A176,"")</f>
        <v/>
      </c>
      <c r="AG176" s="26" t="str">
        <f>_xlfn.IFNA(VLOOKUP(AF176,Kopā!$A$4:$G$203,7,),"")</f>
        <v/>
      </c>
      <c r="AH176" s="26" t="str">
        <f t="shared" si="46"/>
        <v/>
      </c>
      <c r="AI176" s="26" t="e" cm="1">
        <f t="array" ref="AI176">IFERROR(SMALL(IF((COUNTIF($AI$3:AI175, $AH$4:$AH$203)=0)*ISNUMBER($AH$4:$AH$203), $AH$4:$AH$203, "A"), 1),INDEX($AH$4:$AH$203, MATCH(SMALL(IF(ISTEXT($AH$4:$AH$203)*(COUNTIF(AI$3:$AI175,$AH$4:$AH$203)=0), COUNTIF($AH$4:$AH$203, "&lt;"&amp;$AH$4:$AH$203), ""),1),IF(ISTEXT($AH$4:$AH$203), COUNTIF($AH$4:$AH$203, "&lt;"&amp;$AH$4:$AH$203), ""), 0)))</f>
        <v>#NUM!</v>
      </c>
      <c r="AJ176" s="26"/>
      <c r="AK176" s="26"/>
      <c r="AL176" s="26" t="e">
        <f>#REF!</f>
        <v>#REF!</v>
      </c>
      <c r="AM176" s="26"/>
      <c r="AN176" s="26"/>
      <c r="AO176" s="26"/>
      <c r="AP176" s="26"/>
      <c r="AQ176" s="26"/>
      <c r="AR176" s="79" t="str">
        <f>_xlfn.IFNA(VLOOKUP(AM176,Kopā!$A$4:$Q$203,8,),"")</f>
        <v/>
      </c>
      <c r="AS176" s="80" t="str">
        <f>_xlfn.IFNA(VLOOKUP(AM176,Kopā!$A$4:$Q$203,9,),"")</f>
        <v/>
      </c>
      <c r="AT176" s="79" t="str">
        <f>_xlfn.IFNA(VLOOKUP(AM176,Kopā!$A$4:$Q$203,10,),"")</f>
        <v/>
      </c>
      <c r="AU176" s="80" t="str">
        <f>_xlfn.IFNA(VLOOKUP(AM176,Kopā!$A$4:$Q$203,11,),"")</f>
        <v/>
      </c>
      <c r="AV176" s="79" t="str">
        <f>_xlfn.IFNA(VLOOKUP(AM176,Kopā!$A$4:$Q$203,12,),"")</f>
        <v/>
      </c>
      <c r="AW176" s="80" t="str">
        <f>_xlfn.IFNA(VLOOKUP(AM176,Kopā!$A$4:$Q$203,13,),"")</f>
        <v/>
      </c>
      <c r="AX176" s="79" t="str">
        <f>_xlfn.IFNA(VLOOKUP(AM176,Kopā!$A$4:$Q$203,14,),"")</f>
        <v/>
      </c>
      <c r="AY176" s="80" t="str">
        <f>_xlfn.IFNA(VLOOKUP(AM176,Kopā!$A$4:$Q$203,15,),"")</f>
        <v/>
      </c>
      <c r="AZ176" s="26"/>
      <c r="BA176" s="26"/>
      <c r="BB176" s="26"/>
      <c r="BC176" s="26"/>
      <c r="BD176" s="26"/>
      <c r="BE176" s="26" t="e">
        <f>_xlfn.RANK.EQ(BB176,$BB$4:$BB$93,)+COUNTIF($BB$4:BB176,BB176)-1</f>
        <v>#N/A</v>
      </c>
    </row>
    <row r="177" spans="1:57" x14ac:dyDescent="0.25">
      <c r="A177" s="4"/>
      <c r="B177" s="4"/>
      <c r="C177" s="4"/>
      <c r="D177" s="4"/>
      <c r="E177" s="37"/>
      <c r="F177" s="37"/>
      <c r="G177" s="37"/>
      <c r="H177" s="37"/>
      <c r="I177" s="37"/>
      <c r="J177" s="37"/>
      <c r="K177" s="37"/>
      <c r="L177" s="37"/>
      <c r="M177" s="4"/>
      <c r="N177" s="4"/>
      <c r="O177" s="36"/>
      <c r="P177" s="4"/>
      <c r="Q177" s="4"/>
      <c r="AD177" s="26">
        <v>176</v>
      </c>
      <c r="AE177" s="26"/>
      <c r="AF177" s="26" t="str">
        <f>IF(Kopā!F177=$R$3,Kopā!A177,"")</f>
        <v/>
      </c>
      <c r="AG177" s="26" t="str">
        <f>_xlfn.IFNA(VLOOKUP(AF177,Kopā!$A$4:$G$203,7,),"")</f>
        <v/>
      </c>
      <c r="AH177" s="26" t="str">
        <f t="shared" si="46"/>
        <v/>
      </c>
      <c r="AI177" s="26" t="e" cm="1">
        <f t="array" ref="AI177">IFERROR(SMALL(IF((COUNTIF($AI$3:AI176, $AH$4:$AH$203)=0)*ISNUMBER($AH$4:$AH$203), $AH$4:$AH$203, "A"), 1),INDEX($AH$4:$AH$203, MATCH(SMALL(IF(ISTEXT($AH$4:$AH$203)*(COUNTIF(AI$3:$AI176,$AH$4:$AH$203)=0), COUNTIF($AH$4:$AH$203, "&lt;"&amp;$AH$4:$AH$203), ""),1),IF(ISTEXT($AH$4:$AH$203), COUNTIF($AH$4:$AH$203, "&lt;"&amp;$AH$4:$AH$203), ""), 0)))</f>
        <v>#NUM!</v>
      </c>
      <c r="AJ177" s="26"/>
      <c r="AK177" s="26"/>
      <c r="AL177" s="26" t="e">
        <f>#REF!</f>
        <v>#REF!</v>
      </c>
      <c r="AM177" s="26"/>
      <c r="AN177" s="26"/>
      <c r="AO177" s="26"/>
      <c r="AP177" s="26"/>
      <c r="AQ177" s="26"/>
      <c r="AR177" s="79" t="str">
        <f>_xlfn.IFNA(VLOOKUP(AM177,Kopā!$A$4:$Q$203,8,),"")</f>
        <v/>
      </c>
      <c r="AS177" s="80" t="str">
        <f>_xlfn.IFNA(VLOOKUP(AM177,Kopā!$A$4:$Q$203,9,),"")</f>
        <v/>
      </c>
      <c r="AT177" s="79" t="str">
        <f>_xlfn.IFNA(VLOOKUP(AM177,Kopā!$A$4:$Q$203,10,),"")</f>
        <v/>
      </c>
      <c r="AU177" s="80" t="str">
        <f>_xlfn.IFNA(VLOOKUP(AM177,Kopā!$A$4:$Q$203,11,),"")</f>
        <v/>
      </c>
      <c r="AV177" s="79" t="str">
        <f>_xlfn.IFNA(VLOOKUP(AM177,Kopā!$A$4:$Q$203,12,),"")</f>
        <v/>
      </c>
      <c r="AW177" s="80" t="str">
        <f>_xlfn.IFNA(VLOOKUP(AM177,Kopā!$A$4:$Q$203,13,),"")</f>
        <v/>
      </c>
      <c r="AX177" s="79" t="str">
        <f>_xlfn.IFNA(VLOOKUP(AM177,Kopā!$A$4:$Q$203,14,),"")</f>
        <v/>
      </c>
      <c r="AY177" s="80" t="str">
        <f>_xlfn.IFNA(VLOOKUP(AM177,Kopā!$A$4:$Q$203,15,),"")</f>
        <v/>
      </c>
      <c r="AZ177" s="26"/>
      <c r="BA177" s="26"/>
      <c r="BB177" s="26"/>
      <c r="BC177" s="26"/>
      <c r="BD177" s="26"/>
      <c r="BE177" s="26" t="e">
        <f>_xlfn.RANK.EQ(BB177,$BB$4:$BB$93,)+COUNTIF($BB$4:BB177,BB177)-1</f>
        <v>#N/A</v>
      </c>
    </row>
    <row r="178" spans="1:57" x14ac:dyDescent="0.25">
      <c r="A178" s="4"/>
      <c r="B178" s="4"/>
      <c r="C178" s="4"/>
      <c r="D178" s="4"/>
      <c r="E178" s="37"/>
      <c r="F178" s="37"/>
      <c r="G178" s="37"/>
      <c r="H178" s="37"/>
      <c r="I178" s="37"/>
      <c r="J178" s="37"/>
      <c r="K178" s="37"/>
      <c r="L178" s="37"/>
      <c r="M178" s="4"/>
      <c r="N178" s="4"/>
      <c r="O178" s="36"/>
      <c r="P178" s="4"/>
      <c r="Q178" s="4"/>
      <c r="AD178" s="26">
        <v>177</v>
      </c>
      <c r="AE178" s="26"/>
      <c r="AF178" s="26" t="str">
        <f>IF(Kopā!F178=$R$3,Kopā!A178,"")</f>
        <v/>
      </c>
      <c r="AG178" s="26" t="str">
        <f>_xlfn.IFNA(VLOOKUP(AF178,Kopā!$A$4:$G$203,7,),"")</f>
        <v/>
      </c>
      <c r="AH178" s="26" t="str">
        <f t="shared" si="46"/>
        <v/>
      </c>
      <c r="AI178" s="26" t="e" cm="1">
        <f t="array" ref="AI178">IFERROR(SMALL(IF((COUNTIF($AI$3:AI177, $AH$4:$AH$203)=0)*ISNUMBER($AH$4:$AH$203), $AH$4:$AH$203, "A"), 1),INDEX($AH$4:$AH$203, MATCH(SMALL(IF(ISTEXT($AH$4:$AH$203)*(COUNTIF(AI$3:$AI177,$AH$4:$AH$203)=0), COUNTIF($AH$4:$AH$203, "&lt;"&amp;$AH$4:$AH$203), ""),1),IF(ISTEXT($AH$4:$AH$203), COUNTIF($AH$4:$AH$203, "&lt;"&amp;$AH$4:$AH$203), ""), 0)))</f>
        <v>#NUM!</v>
      </c>
      <c r="AJ178" s="26"/>
      <c r="AK178" s="26"/>
      <c r="AL178" s="26" t="e">
        <f>#REF!</f>
        <v>#REF!</v>
      </c>
      <c r="AM178" s="26"/>
      <c r="AN178" s="26"/>
      <c r="AO178" s="26"/>
      <c r="AP178" s="26"/>
      <c r="AQ178" s="26"/>
      <c r="AR178" s="79" t="str">
        <f>_xlfn.IFNA(VLOOKUP(AM178,Kopā!$A$4:$Q$203,8,),"")</f>
        <v/>
      </c>
      <c r="AS178" s="80" t="str">
        <f>_xlfn.IFNA(VLOOKUP(AM178,Kopā!$A$4:$Q$203,9,),"")</f>
        <v/>
      </c>
      <c r="AT178" s="79" t="str">
        <f>_xlfn.IFNA(VLOOKUP(AM178,Kopā!$A$4:$Q$203,10,),"")</f>
        <v/>
      </c>
      <c r="AU178" s="80" t="str">
        <f>_xlfn.IFNA(VLOOKUP(AM178,Kopā!$A$4:$Q$203,11,),"")</f>
        <v/>
      </c>
      <c r="AV178" s="79" t="str">
        <f>_xlfn.IFNA(VLOOKUP(AM178,Kopā!$A$4:$Q$203,12,),"")</f>
        <v/>
      </c>
      <c r="AW178" s="80" t="str">
        <f>_xlfn.IFNA(VLOOKUP(AM178,Kopā!$A$4:$Q$203,13,),"")</f>
        <v/>
      </c>
      <c r="AX178" s="79" t="str">
        <f>_xlfn.IFNA(VLOOKUP(AM178,Kopā!$A$4:$Q$203,14,),"")</f>
        <v/>
      </c>
      <c r="AY178" s="80" t="str">
        <f>_xlfn.IFNA(VLOOKUP(AM178,Kopā!$A$4:$Q$203,15,),"")</f>
        <v/>
      </c>
      <c r="AZ178" s="26"/>
      <c r="BA178" s="26"/>
      <c r="BB178" s="26"/>
      <c r="BC178" s="26"/>
      <c r="BD178" s="26"/>
      <c r="BE178" s="26" t="e">
        <f>_xlfn.RANK.EQ(BB178,$BB$4:$BB$93,)+COUNTIF($BB$4:BB178,BB178)-1</f>
        <v>#N/A</v>
      </c>
    </row>
    <row r="179" spans="1:57" x14ac:dyDescent="0.25">
      <c r="A179" s="4"/>
      <c r="B179" s="4"/>
      <c r="C179" s="4"/>
      <c r="D179" s="4"/>
      <c r="E179" s="37"/>
      <c r="F179" s="37"/>
      <c r="G179" s="37"/>
      <c r="H179" s="37"/>
      <c r="I179" s="37"/>
      <c r="J179" s="37"/>
      <c r="K179" s="37"/>
      <c r="L179" s="37"/>
      <c r="M179" s="4"/>
      <c r="N179" s="4"/>
      <c r="O179" s="36"/>
      <c r="P179" s="4"/>
      <c r="Q179" s="4"/>
      <c r="AD179" s="26">
        <v>178</v>
      </c>
      <c r="AE179" s="26"/>
      <c r="AF179" s="26" t="str">
        <f>IF(Kopā!F179=$R$3,Kopā!A179,"")</f>
        <v/>
      </c>
      <c r="AG179" s="26" t="str">
        <f>_xlfn.IFNA(VLOOKUP(AF179,Kopā!$A$4:$G$203,7,),"")</f>
        <v/>
      </c>
      <c r="AH179" s="26" t="str">
        <f t="shared" si="46"/>
        <v/>
      </c>
      <c r="AI179" s="26" t="e" cm="1">
        <f t="array" ref="AI179">IFERROR(SMALL(IF((COUNTIF($AI$3:AI178, $AH$4:$AH$203)=0)*ISNUMBER($AH$4:$AH$203), $AH$4:$AH$203, "A"), 1),INDEX($AH$4:$AH$203, MATCH(SMALL(IF(ISTEXT($AH$4:$AH$203)*(COUNTIF(AI$3:$AI178,$AH$4:$AH$203)=0), COUNTIF($AH$4:$AH$203, "&lt;"&amp;$AH$4:$AH$203), ""),1),IF(ISTEXT($AH$4:$AH$203), COUNTIF($AH$4:$AH$203, "&lt;"&amp;$AH$4:$AH$203), ""), 0)))</f>
        <v>#NUM!</v>
      </c>
      <c r="AJ179" s="26"/>
      <c r="AK179" s="26"/>
      <c r="AL179" s="26" t="e">
        <f>#REF!</f>
        <v>#REF!</v>
      </c>
      <c r="AM179" s="26"/>
      <c r="AN179" s="26"/>
      <c r="AO179" s="26"/>
      <c r="AP179" s="26"/>
      <c r="AQ179" s="26"/>
      <c r="AR179" s="79" t="str">
        <f>_xlfn.IFNA(VLOOKUP(AM179,Kopā!$A$4:$Q$203,8,),"")</f>
        <v/>
      </c>
      <c r="AS179" s="80" t="str">
        <f>_xlfn.IFNA(VLOOKUP(AM179,Kopā!$A$4:$Q$203,9,),"")</f>
        <v/>
      </c>
      <c r="AT179" s="79" t="str">
        <f>_xlfn.IFNA(VLOOKUP(AM179,Kopā!$A$4:$Q$203,10,),"")</f>
        <v/>
      </c>
      <c r="AU179" s="80" t="str">
        <f>_xlfn.IFNA(VLOOKUP(AM179,Kopā!$A$4:$Q$203,11,),"")</f>
        <v/>
      </c>
      <c r="AV179" s="79" t="str">
        <f>_xlfn.IFNA(VLOOKUP(AM179,Kopā!$A$4:$Q$203,12,),"")</f>
        <v/>
      </c>
      <c r="AW179" s="80" t="str">
        <f>_xlfn.IFNA(VLOOKUP(AM179,Kopā!$A$4:$Q$203,13,),"")</f>
        <v/>
      </c>
      <c r="AX179" s="79" t="str">
        <f>_xlfn.IFNA(VLOOKUP(AM179,Kopā!$A$4:$Q$203,14,),"")</f>
        <v/>
      </c>
      <c r="AY179" s="80" t="str">
        <f>_xlfn.IFNA(VLOOKUP(AM179,Kopā!$A$4:$Q$203,15,),"")</f>
        <v/>
      </c>
      <c r="AZ179" s="26"/>
      <c r="BA179" s="26"/>
      <c r="BB179" s="26"/>
      <c r="BC179" s="26"/>
      <c r="BD179" s="26"/>
      <c r="BE179" s="26" t="e">
        <f>_xlfn.RANK.EQ(BB179,$BB$4:$BB$93,)+COUNTIF($BB$4:BB179,BB179)-1</f>
        <v>#N/A</v>
      </c>
    </row>
    <row r="180" spans="1:57" x14ac:dyDescent="0.25">
      <c r="A180" s="4"/>
      <c r="B180" s="4"/>
      <c r="C180" s="4"/>
      <c r="D180" s="4"/>
      <c r="E180" s="37"/>
      <c r="F180" s="37"/>
      <c r="G180" s="37"/>
      <c r="H180" s="37"/>
      <c r="I180" s="37"/>
      <c r="J180" s="37"/>
      <c r="K180" s="37"/>
      <c r="L180" s="37"/>
      <c r="M180" s="4"/>
      <c r="N180" s="4"/>
      <c r="O180" s="36"/>
      <c r="P180" s="4"/>
      <c r="Q180" s="4"/>
      <c r="AD180" s="26">
        <v>179</v>
      </c>
      <c r="AE180" s="26"/>
      <c r="AF180" s="26" t="str">
        <f>IF(Kopā!F180=$R$3,Kopā!A180,"")</f>
        <v/>
      </c>
      <c r="AG180" s="26" t="str">
        <f>_xlfn.IFNA(VLOOKUP(AF180,Kopā!$A$4:$G$203,7,),"")</f>
        <v/>
      </c>
      <c r="AH180" s="26" t="str">
        <f t="shared" si="46"/>
        <v/>
      </c>
      <c r="AI180" s="26" t="e" cm="1">
        <f t="array" ref="AI180">IFERROR(SMALL(IF((COUNTIF($AI$3:AI179, $AH$4:$AH$203)=0)*ISNUMBER($AH$4:$AH$203), $AH$4:$AH$203, "A"), 1),INDEX($AH$4:$AH$203, MATCH(SMALL(IF(ISTEXT($AH$4:$AH$203)*(COUNTIF(AI$3:$AI179,$AH$4:$AH$203)=0), COUNTIF($AH$4:$AH$203, "&lt;"&amp;$AH$4:$AH$203), ""),1),IF(ISTEXT($AH$4:$AH$203), COUNTIF($AH$4:$AH$203, "&lt;"&amp;$AH$4:$AH$203), ""), 0)))</f>
        <v>#NUM!</v>
      </c>
      <c r="AJ180" s="26"/>
      <c r="AK180" s="26"/>
      <c r="AL180" s="26" t="e">
        <f>#REF!</f>
        <v>#REF!</v>
      </c>
      <c r="AM180" s="26"/>
      <c r="AN180" s="26"/>
      <c r="AO180" s="26"/>
      <c r="AP180" s="26"/>
      <c r="AQ180" s="26"/>
      <c r="AR180" s="79" t="str">
        <f>_xlfn.IFNA(VLOOKUP(AM180,Kopā!$A$4:$Q$203,8,),"")</f>
        <v/>
      </c>
      <c r="AS180" s="80" t="str">
        <f>_xlfn.IFNA(VLOOKUP(AM180,Kopā!$A$4:$Q$203,9,),"")</f>
        <v/>
      </c>
      <c r="AT180" s="79" t="str">
        <f>_xlfn.IFNA(VLOOKUP(AM180,Kopā!$A$4:$Q$203,10,),"")</f>
        <v/>
      </c>
      <c r="AU180" s="80" t="str">
        <f>_xlfn.IFNA(VLOOKUP(AM180,Kopā!$A$4:$Q$203,11,),"")</f>
        <v/>
      </c>
      <c r="AV180" s="79" t="str">
        <f>_xlfn.IFNA(VLOOKUP(AM180,Kopā!$A$4:$Q$203,12,),"")</f>
        <v/>
      </c>
      <c r="AW180" s="80" t="str">
        <f>_xlfn.IFNA(VLOOKUP(AM180,Kopā!$A$4:$Q$203,13,),"")</f>
        <v/>
      </c>
      <c r="AX180" s="79" t="str">
        <f>_xlfn.IFNA(VLOOKUP(AM180,Kopā!$A$4:$Q$203,14,),"")</f>
        <v/>
      </c>
      <c r="AY180" s="80" t="str">
        <f>_xlfn.IFNA(VLOOKUP(AM180,Kopā!$A$4:$Q$203,15,),"")</f>
        <v/>
      </c>
      <c r="AZ180" s="26"/>
      <c r="BA180" s="26"/>
      <c r="BB180" s="26"/>
      <c r="BC180" s="26"/>
      <c r="BD180" s="26"/>
      <c r="BE180" s="26" t="e">
        <f>_xlfn.RANK.EQ(BB180,$BB$4:$BB$93,)+COUNTIF($BB$4:BB180,BB180)-1</f>
        <v>#N/A</v>
      </c>
    </row>
    <row r="181" spans="1:57" x14ac:dyDescent="0.25">
      <c r="A181" s="4"/>
      <c r="B181" s="4"/>
      <c r="C181" s="4"/>
      <c r="D181" s="4"/>
      <c r="E181" s="37"/>
      <c r="F181" s="37"/>
      <c r="G181" s="37"/>
      <c r="H181" s="37"/>
      <c r="I181" s="37"/>
      <c r="J181" s="37"/>
      <c r="K181" s="37"/>
      <c r="L181" s="37"/>
      <c r="M181" s="4"/>
      <c r="N181" s="4"/>
      <c r="O181" s="36"/>
      <c r="P181" s="4"/>
      <c r="Q181" s="4"/>
      <c r="AD181" s="26">
        <v>180</v>
      </c>
      <c r="AE181" s="26"/>
      <c r="AF181" s="26" t="str">
        <f>IF(Kopā!F181=$R$3,Kopā!A181,"")</f>
        <v/>
      </c>
      <c r="AG181" s="26" t="str">
        <f>_xlfn.IFNA(VLOOKUP(AF181,Kopā!$A$4:$G$203,7,),"")</f>
        <v/>
      </c>
      <c r="AH181" s="26" t="str">
        <f t="shared" si="46"/>
        <v/>
      </c>
      <c r="AI181" s="26" t="e" cm="1">
        <f t="array" ref="AI181">IFERROR(SMALL(IF((COUNTIF($AI$3:AI180, $AH$4:$AH$203)=0)*ISNUMBER($AH$4:$AH$203), $AH$4:$AH$203, "A"), 1),INDEX($AH$4:$AH$203, MATCH(SMALL(IF(ISTEXT($AH$4:$AH$203)*(COUNTIF(AI$3:$AI180,$AH$4:$AH$203)=0), COUNTIF($AH$4:$AH$203, "&lt;"&amp;$AH$4:$AH$203), ""),1),IF(ISTEXT($AH$4:$AH$203), COUNTIF($AH$4:$AH$203, "&lt;"&amp;$AH$4:$AH$203), ""), 0)))</f>
        <v>#NUM!</v>
      </c>
      <c r="AJ181" s="26"/>
      <c r="AK181" s="26"/>
      <c r="AL181" s="26" t="e">
        <f>#REF!</f>
        <v>#REF!</v>
      </c>
      <c r="AM181" s="26"/>
      <c r="AN181" s="26"/>
      <c r="AO181" s="26"/>
      <c r="AP181" s="26"/>
      <c r="AQ181" s="26"/>
      <c r="AR181" s="79" t="str">
        <f>_xlfn.IFNA(VLOOKUP(AM181,Kopā!$A$4:$Q$203,8,),"")</f>
        <v/>
      </c>
      <c r="AS181" s="80" t="str">
        <f>_xlfn.IFNA(VLOOKUP(AM181,Kopā!$A$4:$Q$203,9,),"")</f>
        <v/>
      </c>
      <c r="AT181" s="79" t="str">
        <f>_xlfn.IFNA(VLOOKUP(AM181,Kopā!$A$4:$Q$203,10,),"")</f>
        <v/>
      </c>
      <c r="AU181" s="80" t="str">
        <f>_xlfn.IFNA(VLOOKUP(AM181,Kopā!$A$4:$Q$203,11,),"")</f>
        <v/>
      </c>
      <c r="AV181" s="79" t="str">
        <f>_xlfn.IFNA(VLOOKUP(AM181,Kopā!$A$4:$Q$203,12,),"")</f>
        <v/>
      </c>
      <c r="AW181" s="80" t="str">
        <f>_xlfn.IFNA(VLOOKUP(AM181,Kopā!$A$4:$Q$203,13,),"")</f>
        <v/>
      </c>
      <c r="AX181" s="79" t="str">
        <f>_xlfn.IFNA(VLOOKUP(AM181,Kopā!$A$4:$Q$203,14,),"")</f>
        <v/>
      </c>
      <c r="AY181" s="80" t="str">
        <f>_xlfn.IFNA(VLOOKUP(AM181,Kopā!$A$4:$Q$203,15,),"")</f>
        <v/>
      </c>
      <c r="AZ181" s="26"/>
      <c r="BA181" s="26"/>
      <c r="BB181" s="26"/>
      <c r="BC181" s="26"/>
      <c r="BD181" s="26"/>
      <c r="BE181" s="26" t="e">
        <f>_xlfn.RANK.EQ(BB181,$BB$4:$BB$93,)+COUNTIF($BB$4:BB181,BB181)-1</f>
        <v>#N/A</v>
      </c>
    </row>
    <row r="182" spans="1:57" x14ac:dyDescent="0.25">
      <c r="A182" s="4"/>
      <c r="B182" s="4"/>
      <c r="C182" s="4"/>
      <c r="D182" s="4"/>
      <c r="E182" s="37"/>
      <c r="F182" s="37"/>
      <c r="G182" s="37"/>
      <c r="H182" s="37"/>
      <c r="I182" s="37"/>
      <c r="J182" s="37"/>
      <c r="K182" s="37"/>
      <c r="L182" s="37"/>
      <c r="M182" s="4"/>
      <c r="N182" s="4"/>
      <c r="O182" s="36"/>
      <c r="P182" s="4"/>
      <c r="Q182" s="4"/>
      <c r="AD182" s="26">
        <v>181</v>
      </c>
      <c r="AE182" s="26"/>
      <c r="AF182" s="26" t="str">
        <f>IF(Kopā!F182=$R$3,Kopā!A182,"")</f>
        <v/>
      </c>
      <c r="AG182" s="26" t="str">
        <f>_xlfn.IFNA(VLOOKUP(AF182,Kopā!$A$4:$G$203,7,),"")</f>
        <v/>
      </c>
      <c r="AH182" s="26" t="str">
        <f t="shared" si="46"/>
        <v/>
      </c>
      <c r="AI182" s="26" t="e" cm="1">
        <f t="array" ref="AI182">IFERROR(SMALL(IF((COUNTIF($AI$3:AI181, $AH$4:$AH$203)=0)*ISNUMBER($AH$4:$AH$203), $AH$4:$AH$203, "A"), 1),INDEX($AH$4:$AH$203, MATCH(SMALL(IF(ISTEXT($AH$4:$AH$203)*(COUNTIF(AI$3:$AI181,$AH$4:$AH$203)=0), COUNTIF($AH$4:$AH$203, "&lt;"&amp;$AH$4:$AH$203), ""),1),IF(ISTEXT($AH$4:$AH$203), COUNTIF($AH$4:$AH$203, "&lt;"&amp;$AH$4:$AH$203), ""), 0)))</f>
        <v>#NUM!</v>
      </c>
      <c r="AJ182" s="26"/>
      <c r="AK182" s="26"/>
      <c r="AL182" s="26" t="e">
        <f>#REF!</f>
        <v>#REF!</v>
      </c>
      <c r="AM182" s="26"/>
      <c r="AN182" s="26"/>
      <c r="AO182" s="26"/>
      <c r="AP182" s="26"/>
      <c r="AQ182" s="26"/>
      <c r="AR182" s="79" t="str">
        <f>_xlfn.IFNA(VLOOKUP(AM182,Kopā!$A$4:$Q$203,8,),"")</f>
        <v/>
      </c>
      <c r="AS182" s="80" t="str">
        <f>_xlfn.IFNA(VLOOKUP(AM182,Kopā!$A$4:$Q$203,9,),"")</f>
        <v/>
      </c>
      <c r="AT182" s="79" t="str">
        <f>_xlfn.IFNA(VLOOKUP(AM182,Kopā!$A$4:$Q$203,10,),"")</f>
        <v/>
      </c>
      <c r="AU182" s="80" t="str">
        <f>_xlfn.IFNA(VLOOKUP(AM182,Kopā!$A$4:$Q$203,11,),"")</f>
        <v/>
      </c>
      <c r="AV182" s="79" t="str">
        <f>_xlfn.IFNA(VLOOKUP(AM182,Kopā!$A$4:$Q$203,12,),"")</f>
        <v/>
      </c>
      <c r="AW182" s="80" t="str">
        <f>_xlfn.IFNA(VLOOKUP(AM182,Kopā!$A$4:$Q$203,13,),"")</f>
        <v/>
      </c>
      <c r="AX182" s="79" t="str">
        <f>_xlfn.IFNA(VLOOKUP(AM182,Kopā!$A$4:$Q$203,14,),"")</f>
        <v/>
      </c>
      <c r="AY182" s="80" t="str">
        <f>_xlfn.IFNA(VLOOKUP(AM182,Kopā!$A$4:$Q$203,15,),"")</f>
        <v/>
      </c>
      <c r="AZ182" s="26"/>
      <c r="BA182" s="26"/>
      <c r="BB182" s="26"/>
      <c r="BC182" s="26"/>
      <c r="BD182" s="26"/>
      <c r="BE182" s="26" t="e">
        <f>_xlfn.RANK.EQ(BB182,$BB$4:$BB$93,)+COUNTIF($BB$4:BB182,BB182)-1</f>
        <v>#N/A</v>
      </c>
    </row>
    <row r="183" spans="1:57" x14ac:dyDescent="0.25">
      <c r="A183" s="4"/>
      <c r="B183" s="4"/>
      <c r="C183" s="4"/>
      <c r="D183" s="4"/>
      <c r="E183" s="37"/>
      <c r="F183" s="37"/>
      <c r="G183" s="37"/>
      <c r="H183" s="37"/>
      <c r="I183" s="37"/>
      <c r="J183" s="37"/>
      <c r="K183" s="37"/>
      <c r="L183" s="37"/>
      <c r="M183" s="4"/>
      <c r="N183" s="4"/>
      <c r="O183" s="36"/>
      <c r="P183" s="4"/>
      <c r="Q183" s="4"/>
      <c r="AD183" s="26">
        <v>182</v>
      </c>
      <c r="AE183" s="26"/>
      <c r="AF183" s="26" t="str">
        <f>IF(Kopā!F183=$R$3,Kopā!A183,"")</f>
        <v/>
      </c>
      <c r="AG183" s="26" t="str">
        <f>_xlfn.IFNA(VLOOKUP(AF183,Kopā!$A$4:$G$203,7,),"")</f>
        <v/>
      </c>
      <c r="AH183" s="26" t="str">
        <f t="shared" si="46"/>
        <v/>
      </c>
      <c r="AI183" s="26" t="e" cm="1">
        <f t="array" ref="AI183">IFERROR(SMALL(IF((COUNTIF($AI$3:AI182, $AH$4:$AH$203)=0)*ISNUMBER($AH$4:$AH$203), $AH$4:$AH$203, "A"), 1),INDEX($AH$4:$AH$203, MATCH(SMALL(IF(ISTEXT($AH$4:$AH$203)*(COUNTIF(AI$3:$AI182,$AH$4:$AH$203)=0), COUNTIF($AH$4:$AH$203, "&lt;"&amp;$AH$4:$AH$203), ""),1),IF(ISTEXT($AH$4:$AH$203), COUNTIF($AH$4:$AH$203, "&lt;"&amp;$AH$4:$AH$203), ""), 0)))</f>
        <v>#NUM!</v>
      </c>
      <c r="AJ183" s="26"/>
      <c r="AK183" s="26"/>
      <c r="AL183" s="26" t="e">
        <f>#REF!</f>
        <v>#REF!</v>
      </c>
      <c r="AM183" s="26"/>
      <c r="AN183" s="26"/>
      <c r="AO183" s="26"/>
      <c r="AP183" s="26"/>
      <c r="AQ183" s="26"/>
      <c r="AR183" s="79" t="str">
        <f>_xlfn.IFNA(VLOOKUP(AM183,Kopā!$A$4:$Q$203,8,),"")</f>
        <v/>
      </c>
      <c r="AS183" s="80" t="str">
        <f>_xlfn.IFNA(VLOOKUP(AM183,Kopā!$A$4:$Q$203,9,),"")</f>
        <v/>
      </c>
      <c r="AT183" s="79" t="str">
        <f>_xlfn.IFNA(VLOOKUP(AM183,Kopā!$A$4:$Q$203,10,),"")</f>
        <v/>
      </c>
      <c r="AU183" s="80" t="str">
        <f>_xlfn.IFNA(VLOOKUP(AM183,Kopā!$A$4:$Q$203,11,),"")</f>
        <v/>
      </c>
      <c r="AV183" s="79" t="str">
        <f>_xlfn.IFNA(VLOOKUP(AM183,Kopā!$A$4:$Q$203,12,),"")</f>
        <v/>
      </c>
      <c r="AW183" s="80" t="str">
        <f>_xlfn.IFNA(VLOOKUP(AM183,Kopā!$A$4:$Q$203,13,),"")</f>
        <v/>
      </c>
      <c r="AX183" s="79" t="str">
        <f>_xlfn.IFNA(VLOOKUP(AM183,Kopā!$A$4:$Q$203,14,),"")</f>
        <v/>
      </c>
      <c r="AY183" s="80" t="str">
        <f>_xlfn.IFNA(VLOOKUP(AM183,Kopā!$A$4:$Q$203,15,),"")</f>
        <v/>
      </c>
      <c r="AZ183" s="26"/>
      <c r="BA183" s="26"/>
      <c r="BB183" s="26"/>
      <c r="BC183" s="26"/>
      <c r="BD183" s="26"/>
      <c r="BE183" s="26" t="e">
        <f>_xlfn.RANK.EQ(BB183,$BB$4:$BB$93,)+COUNTIF($BB$4:BB183,BB183)-1</f>
        <v>#N/A</v>
      </c>
    </row>
    <row r="184" spans="1:57" x14ac:dyDescent="0.25">
      <c r="A184" s="4"/>
      <c r="B184" s="4"/>
      <c r="C184" s="4"/>
      <c r="D184" s="4"/>
      <c r="E184" s="37"/>
      <c r="F184" s="37"/>
      <c r="G184" s="37"/>
      <c r="H184" s="37"/>
      <c r="I184" s="37"/>
      <c r="J184" s="37"/>
      <c r="K184" s="37"/>
      <c r="L184" s="37"/>
      <c r="M184" s="4"/>
      <c r="N184" s="4"/>
      <c r="O184" s="36"/>
      <c r="P184" s="4"/>
      <c r="Q184" s="4"/>
      <c r="AD184" s="26">
        <v>183</v>
      </c>
      <c r="AE184" s="26"/>
      <c r="AF184" s="26" t="str">
        <f>IF(Kopā!F184=$R$3,Kopā!A184,"")</f>
        <v/>
      </c>
      <c r="AG184" s="26" t="str">
        <f>_xlfn.IFNA(VLOOKUP(AF184,Kopā!$A$4:$G$203,7,),"")</f>
        <v/>
      </c>
      <c r="AH184" s="26" t="str">
        <f t="shared" si="46"/>
        <v/>
      </c>
      <c r="AI184" s="26" t="e" cm="1">
        <f t="array" ref="AI184">IFERROR(SMALL(IF((COUNTIF($AI$3:AI183, $AH$4:$AH$203)=0)*ISNUMBER($AH$4:$AH$203), $AH$4:$AH$203, "A"), 1),INDEX($AH$4:$AH$203, MATCH(SMALL(IF(ISTEXT($AH$4:$AH$203)*(COUNTIF(AI$3:$AI183,$AH$4:$AH$203)=0), COUNTIF($AH$4:$AH$203, "&lt;"&amp;$AH$4:$AH$203), ""),1),IF(ISTEXT($AH$4:$AH$203), COUNTIF($AH$4:$AH$203, "&lt;"&amp;$AH$4:$AH$203), ""), 0)))</f>
        <v>#NUM!</v>
      </c>
      <c r="AJ184" s="26"/>
      <c r="AK184" s="26"/>
      <c r="AL184" s="26" t="e">
        <f>#REF!</f>
        <v>#REF!</v>
      </c>
      <c r="AM184" s="26"/>
      <c r="AN184" s="26"/>
      <c r="AO184" s="26"/>
      <c r="AP184" s="26"/>
      <c r="AQ184" s="26"/>
      <c r="AR184" s="79" t="str">
        <f>_xlfn.IFNA(VLOOKUP(AM184,Kopā!$A$4:$Q$203,8,),"")</f>
        <v/>
      </c>
      <c r="AS184" s="80" t="str">
        <f>_xlfn.IFNA(VLOOKUP(AM184,Kopā!$A$4:$Q$203,9,),"")</f>
        <v/>
      </c>
      <c r="AT184" s="79" t="str">
        <f>_xlfn.IFNA(VLOOKUP(AM184,Kopā!$A$4:$Q$203,10,),"")</f>
        <v/>
      </c>
      <c r="AU184" s="80" t="str">
        <f>_xlfn.IFNA(VLOOKUP(AM184,Kopā!$A$4:$Q$203,11,),"")</f>
        <v/>
      </c>
      <c r="AV184" s="79" t="str">
        <f>_xlfn.IFNA(VLOOKUP(AM184,Kopā!$A$4:$Q$203,12,),"")</f>
        <v/>
      </c>
      <c r="AW184" s="80" t="str">
        <f>_xlfn.IFNA(VLOOKUP(AM184,Kopā!$A$4:$Q$203,13,),"")</f>
        <v/>
      </c>
      <c r="AX184" s="79" t="str">
        <f>_xlfn.IFNA(VLOOKUP(AM184,Kopā!$A$4:$Q$203,14,),"")</f>
        <v/>
      </c>
      <c r="AY184" s="80" t="str">
        <f>_xlfn.IFNA(VLOOKUP(AM184,Kopā!$A$4:$Q$203,15,),"")</f>
        <v/>
      </c>
      <c r="AZ184" s="26"/>
      <c r="BA184" s="26"/>
      <c r="BB184" s="26"/>
      <c r="BC184" s="26"/>
      <c r="BD184" s="26"/>
      <c r="BE184" s="26" t="e">
        <f>_xlfn.RANK.EQ(BB184,$BB$4:$BB$93,)+COUNTIF($BB$4:BB184,BB184)-1</f>
        <v>#N/A</v>
      </c>
    </row>
    <row r="185" spans="1:57" x14ac:dyDescent="0.25">
      <c r="A185" s="4"/>
      <c r="B185" s="4"/>
      <c r="C185" s="4"/>
      <c r="D185" s="4"/>
      <c r="E185" s="37"/>
      <c r="F185" s="37"/>
      <c r="G185" s="37"/>
      <c r="H185" s="37"/>
      <c r="I185" s="37"/>
      <c r="J185" s="37"/>
      <c r="K185" s="37"/>
      <c r="L185" s="37"/>
      <c r="M185" s="4"/>
      <c r="N185" s="4"/>
      <c r="O185" s="36"/>
      <c r="P185" s="4"/>
      <c r="Q185" s="4"/>
      <c r="AD185" s="26">
        <v>184</v>
      </c>
      <c r="AE185" s="26"/>
      <c r="AF185" s="26" t="str">
        <f>IF(Kopā!F185=$R$3,Kopā!A185,"")</f>
        <v/>
      </c>
      <c r="AG185" s="26" t="str">
        <f>_xlfn.IFNA(VLOOKUP(AF185,Kopā!$A$4:$G$203,7,),"")</f>
        <v/>
      </c>
      <c r="AH185" s="26" t="str">
        <f t="shared" si="46"/>
        <v/>
      </c>
      <c r="AI185" s="26" t="e" cm="1">
        <f t="array" ref="AI185">IFERROR(SMALL(IF((COUNTIF($AI$3:AI184, $AH$4:$AH$203)=0)*ISNUMBER($AH$4:$AH$203), $AH$4:$AH$203, "A"), 1),INDEX($AH$4:$AH$203, MATCH(SMALL(IF(ISTEXT($AH$4:$AH$203)*(COUNTIF(AI$3:$AI184,$AH$4:$AH$203)=0), COUNTIF($AH$4:$AH$203, "&lt;"&amp;$AH$4:$AH$203), ""),1),IF(ISTEXT($AH$4:$AH$203), COUNTIF($AH$4:$AH$203, "&lt;"&amp;$AH$4:$AH$203), ""), 0)))</f>
        <v>#NUM!</v>
      </c>
      <c r="AJ185" s="26"/>
      <c r="AK185" s="26"/>
      <c r="AL185" s="26" t="e">
        <f>#REF!</f>
        <v>#REF!</v>
      </c>
      <c r="AM185" s="26"/>
      <c r="AN185" s="26"/>
      <c r="AO185" s="26"/>
      <c r="AP185" s="26"/>
      <c r="AQ185" s="26"/>
      <c r="AR185" s="79" t="str">
        <f>_xlfn.IFNA(VLOOKUP(AM185,Kopā!$A$4:$Q$203,8,),"")</f>
        <v/>
      </c>
      <c r="AS185" s="80" t="str">
        <f>_xlfn.IFNA(VLOOKUP(AM185,Kopā!$A$4:$Q$203,9,),"")</f>
        <v/>
      </c>
      <c r="AT185" s="79" t="str">
        <f>_xlfn.IFNA(VLOOKUP(AM185,Kopā!$A$4:$Q$203,10,),"")</f>
        <v/>
      </c>
      <c r="AU185" s="80" t="str">
        <f>_xlfn.IFNA(VLOOKUP(AM185,Kopā!$A$4:$Q$203,11,),"")</f>
        <v/>
      </c>
      <c r="AV185" s="79" t="str">
        <f>_xlfn.IFNA(VLOOKUP(AM185,Kopā!$A$4:$Q$203,12,),"")</f>
        <v/>
      </c>
      <c r="AW185" s="80" t="str">
        <f>_xlfn.IFNA(VLOOKUP(AM185,Kopā!$A$4:$Q$203,13,),"")</f>
        <v/>
      </c>
      <c r="AX185" s="79" t="str">
        <f>_xlfn.IFNA(VLOOKUP(AM185,Kopā!$A$4:$Q$203,14,),"")</f>
        <v/>
      </c>
      <c r="AY185" s="80" t="str">
        <f>_xlfn.IFNA(VLOOKUP(AM185,Kopā!$A$4:$Q$203,15,),"")</f>
        <v/>
      </c>
      <c r="AZ185" s="26"/>
      <c r="BA185" s="26"/>
      <c r="BB185" s="26"/>
      <c r="BC185" s="26"/>
      <c r="BD185" s="26"/>
      <c r="BE185" s="26" t="e">
        <f>_xlfn.RANK.EQ(BB185,$BB$4:$BB$93,)+COUNTIF($BB$4:BB185,BB185)-1</f>
        <v>#N/A</v>
      </c>
    </row>
    <row r="186" spans="1:57" x14ac:dyDescent="0.25">
      <c r="A186" s="4"/>
      <c r="B186" s="4"/>
      <c r="C186" s="4"/>
      <c r="D186" s="4"/>
      <c r="E186" s="37"/>
      <c r="F186" s="37"/>
      <c r="G186" s="37"/>
      <c r="H186" s="37"/>
      <c r="I186" s="37"/>
      <c r="J186" s="37"/>
      <c r="K186" s="37"/>
      <c r="L186" s="37"/>
      <c r="M186" s="4"/>
      <c r="N186" s="4"/>
      <c r="O186" s="36"/>
      <c r="P186" s="4"/>
      <c r="Q186" s="4"/>
      <c r="AD186" s="26">
        <v>185</v>
      </c>
      <c r="AE186" s="26"/>
      <c r="AF186" s="26" t="str">
        <f>IF(Kopā!F186=$R$3,Kopā!A186,"")</f>
        <v/>
      </c>
      <c r="AG186" s="26" t="str">
        <f>_xlfn.IFNA(VLOOKUP(AF186,Kopā!$A$4:$G$203,7,),"")</f>
        <v/>
      </c>
      <c r="AH186" s="26" t="str">
        <f t="shared" si="46"/>
        <v/>
      </c>
      <c r="AI186" s="26" t="e" cm="1">
        <f t="array" ref="AI186">IFERROR(SMALL(IF((COUNTIF($AI$3:AI185, $AH$4:$AH$203)=0)*ISNUMBER($AH$4:$AH$203), $AH$4:$AH$203, "A"), 1),INDEX($AH$4:$AH$203, MATCH(SMALL(IF(ISTEXT($AH$4:$AH$203)*(COUNTIF(AI$3:$AI185,$AH$4:$AH$203)=0), COUNTIF($AH$4:$AH$203, "&lt;"&amp;$AH$4:$AH$203), ""),1),IF(ISTEXT($AH$4:$AH$203), COUNTIF($AH$4:$AH$203, "&lt;"&amp;$AH$4:$AH$203), ""), 0)))</f>
        <v>#NUM!</v>
      </c>
      <c r="AJ186" s="26"/>
      <c r="AK186" s="26"/>
      <c r="AL186" s="26" t="e">
        <f>#REF!</f>
        <v>#REF!</v>
      </c>
      <c r="AM186" s="26"/>
      <c r="AN186" s="26"/>
      <c r="AO186" s="26"/>
      <c r="AP186" s="26"/>
      <c r="AQ186" s="26"/>
      <c r="AR186" s="79" t="str">
        <f>_xlfn.IFNA(VLOOKUP(AM186,Kopā!$A$4:$Q$203,8,),"")</f>
        <v/>
      </c>
      <c r="AS186" s="80" t="str">
        <f>_xlfn.IFNA(VLOOKUP(AM186,Kopā!$A$4:$Q$203,9,),"")</f>
        <v/>
      </c>
      <c r="AT186" s="79" t="str">
        <f>_xlfn.IFNA(VLOOKUP(AM186,Kopā!$A$4:$Q$203,10,),"")</f>
        <v/>
      </c>
      <c r="AU186" s="80" t="str">
        <f>_xlfn.IFNA(VLOOKUP(AM186,Kopā!$A$4:$Q$203,11,),"")</f>
        <v/>
      </c>
      <c r="AV186" s="79" t="str">
        <f>_xlfn.IFNA(VLOOKUP(AM186,Kopā!$A$4:$Q$203,12,),"")</f>
        <v/>
      </c>
      <c r="AW186" s="80" t="str">
        <f>_xlfn.IFNA(VLOOKUP(AM186,Kopā!$A$4:$Q$203,13,),"")</f>
        <v/>
      </c>
      <c r="AX186" s="79" t="str">
        <f>_xlfn.IFNA(VLOOKUP(AM186,Kopā!$A$4:$Q$203,14,),"")</f>
        <v/>
      </c>
      <c r="AY186" s="80" t="str">
        <f>_xlfn.IFNA(VLOOKUP(AM186,Kopā!$A$4:$Q$203,15,),"")</f>
        <v/>
      </c>
      <c r="AZ186" s="26"/>
      <c r="BA186" s="26"/>
      <c r="BB186" s="26"/>
      <c r="BC186" s="26"/>
      <c r="BD186" s="26"/>
      <c r="BE186" s="26" t="e">
        <f>_xlfn.RANK.EQ(BB186,$BB$4:$BB$93,)+COUNTIF($BB$4:BB186,BB186)-1</f>
        <v>#N/A</v>
      </c>
    </row>
    <row r="187" spans="1:57" x14ac:dyDescent="0.25">
      <c r="A187" s="4"/>
      <c r="B187" s="4"/>
      <c r="C187" s="4"/>
      <c r="D187" s="4"/>
      <c r="E187" s="37"/>
      <c r="F187" s="37"/>
      <c r="G187" s="37"/>
      <c r="H187" s="37"/>
      <c r="I187" s="37"/>
      <c r="J187" s="37"/>
      <c r="K187" s="37"/>
      <c r="L187" s="37"/>
      <c r="M187" s="4"/>
      <c r="N187" s="4"/>
      <c r="O187" s="36"/>
      <c r="P187" s="4"/>
      <c r="Q187" s="4"/>
      <c r="AD187" s="26">
        <v>186</v>
      </c>
      <c r="AE187" s="26"/>
      <c r="AF187" s="26" t="str">
        <f>IF(Kopā!F187=$R$3,Kopā!A187,"")</f>
        <v/>
      </c>
      <c r="AG187" s="26" t="str">
        <f>_xlfn.IFNA(VLOOKUP(AF187,Kopā!$A$4:$G$203,7,),"")</f>
        <v/>
      </c>
      <c r="AH187" s="26" t="str">
        <f t="shared" si="46"/>
        <v/>
      </c>
      <c r="AI187" s="26" t="e" cm="1">
        <f t="array" ref="AI187">IFERROR(SMALL(IF((COUNTIF($AI$3:AI186, $AH$4:$AH$203)=0)*ISNUMBER($AH$4:$AH$203), $AH$4:$AH$203, "A"), 1),INDEX($AH$4:$AH$203, MATCH(SMALL(IF(ISTEXT($AH$4:$AH$203)*(COUNTIF(AI$3:$AI186,$AH$4:$AH$203)=0), COUNTIF($AH$4:$AH$203, "&lt;"&amp;$AH$4:$AH$203), ""),1),IF(ISTEXT($AH$4:$AH$203), COUNTIF($AH$4:$AH$203, "&lt;"&amp;$AH$4:$AH$203), ""), 0)))</f>
        <v>#NUM!</v>
      </c>
      <c r="AJ187" s="26"/>
      <c r="AK187" s="26"/>
      <c r="AL187" s="26" t="e">
        <f>#REF!</f>
        <v>#REF!</v>
      </c>
      <c r="AM187" s="26"/>
      <c r="AN187" s="26"/>
      <c r="AO187" s="26"/>
      <c r="AP187" s="26"/>
      <c r="AQ187" s="26"/>
      <c r="AR187" s="79" t="str">
        <f>_xlfn.IFNA(VLOOKUP(AM187,Kopā!$A$4:$Q$203,8,),"")</f>
        <v/>
      </c>
      <c r="AS187" s="80" t="str">
        <f>_xlfn.IFNA(VLOOKUP(AM187,Kopā!$A$4:$Q$203,9,),"")</f>
        <v/>
      </c>
      <c r="AT187" s="79" t="str">
        <f>_xlfn.IFNA(VLOOKUP(AM187,Kopā!$A$4:$Q$203,10,),"")</f>
        <v/>
      </c>
      <c r="AU187" s="80" t="str">
        <f>_xlfn.IFNA(VLOOKUP(AM187,Kopā!$A$4:$Q$203,11,),"")</f>
        <v/>
      </c>
      <c r="AV187" s="79" t="str">
        <f>_xlfn.IFNA(VLOOKUP(AM187,Kopā!$A$4:$Q$203,12,),"")</f>
        <v/>
      </c>
      <c r="AW187" s="80" t="str">
        <f>_xlfn.IFNA(VLOOKUP(AM187,Kopā!$A$4:$Q$203,13,),"")</f>
        <v/>
      </c>
      <c r="AX187" s="79" t="str">
        <f>_xlfn.IFNA(VLOOKUP(AM187,Kopā!$A$4:$Q$203,14,),"")</f>
        <v/>
      </c>
      <c r="AY187" s="80" t="str">
        <f>_xlfn.IFNA(VLOOKUP(AM187,Kopā!$A$4:$Q$203,15,),"")</f>
        <v/>
      </c>
      <c r="AZ187" s="26"/>
      <c r="BA187" s="26"/>
      <c r="BB187" s="26"/>
      <c r="BC187" s="26"/>
      <c r="BD187" s="26"/>
      <c r="BE187" s="26" t="e">
        <f>_xlfn.RANK.EQ(BB187,$BB$4:$BB$93,)+COUNTIF($BB$4:BB187,BB187)-1</f>
        <v>#N/A</v>
      </c>
    </row>
    <row r="188" spans="1:57" x14ac:dyDescent="0.25">
      <c r="A188" s="4"/>
      <c r="B188" s="4"/>
      <c r="C188" s="4"/>
      <c r="D188" s="4"/>
      <c r="E188" s="37"/>
      <c r="F188" s="37"/>
      <c r="G188" s="37"/>
      <c r="H188" s="37"/>
      <c r="I188" s="37"/>
      <c r="J188" s="37"/>
      <c r="K188" s="37"/>
      <c r="L188" s="37"/>
      <c r="M188" s="4"/>
      <c r="N188" s="4"/>
      <c r="O188" s="36"/>
      <c r="P188" s="4"/>
      <c r="Q188" s="4"/>
      <c r="AD188" s="26">
        <v>187</v>
      </c>
      <c r="AE188" s="26"/>
      <c r="AF188" s="26" t="str">
        <f>IF(Kopā!F188=$R$3,Kopā!A188,"")</f>
        <v/>
      </c>
      <c r="AG188" s="26" t="str">
        <f>_xlfn.IFNA(VLOOKUP(AF188,Kopā!$A$4:$G$203,7,),"")</f>
        <v/>
      </c>
      <c r="AH188" s="26" t="str">
        <f t="shared" si="46"/>
        <v/>
      </c>
      <c r="AI188" s="26" t="e" cm="1">
        <f t="array" ref="AI188">IFERROR(SMALL(IF((COUNTIF($AI$3:AI187, $AH$4:$AH$203)=0)*ISNUMBER($AH$4:$AH$203), $AH$4:$AH$203, "A"), 1),INDEX($AH$4:$AH$203, MATCH(SMALL(IF(ISTEXT($AH$4:$AH$203)*(COUNTIF(AI$3:$AI187,$AH$4:$AH$203)=0), COUNTIF($AH$4:$AH$203, "&lt;"&amp;$AH$4:$AH$203), ""),1),IF(ISTEXT($AH$4:$AH$203), COUNTIF($AH$4:$AH$203, "&lt;"&amp;$AH$4:$AH$203), ""), 0)))</f>
        <v>#NUM!</v>
      </c>
      <c r="AJ188" s="26"/>
      <c r="AK188" s="26"/>
      <c r="AL188" s="26" t="e">
        <f>#REF!</f>
        <v>#REF!</v>
      </c>
      <c r="AM188" s="26"/>
      <c r="AN188" s="26"/>
      <c r="AO188" s="26"/>
      <c r="AP188" s="26"/>
      <c r="AQ188" s="26"/>
      <c r="AR188" s="79" t="str">
        <f>_xlfn.IFNA(VLOOKUP(AM188,Kopā!$A$4:$Q$203,8,),"")</f>
        <v/>
      </c>
      <c r="AS188" s="80" t="str">
        <f>_xlfn.IFNA(VLOOKUP(AM188,Kopā!$A$4:$Q$203,9,),"")</f>
        <v/>
      </c>
      <c r="AT188" s="79" t="str">
        <f>_xlfn.IFNA(VLOOKUP(AM188,Kopā!$A$4:$Q$203,10,),"")</f>
        <v/>
      </c>
      <c r="AU188" s="80" t="str">
        <f>_xlfn.IFNA(VLOOKUP(AM188,Kopā!$A$4:$Q$203,11,),"")</f>
        <v/>
      </c>
      <c r="AV188" s="79" t="str">
        <f>_xlfn.IFNA(VLOOKUP(AM188,Kopā!$A$4:$Q$203,12,),"")</f>
        <v/>
      </c>
      <c r="AW188" s="80" t="str">
        <f>_xlfn.IFNA(VLOOKUP(AM188,Kopā!$A$4:$Q$203,13,),"")</f>
        <v/>
      </c>
      <c r="AX188" s="79" t="str">
        <f>_xlfn.IFNA(VLOOKUP(AM188,Kopā!$A$4:$Q$203,14,),"")</f>
        <v/>
      </c>
      <c r="AY188" s="80" t="str">
        <f>_xlfn.IFNA(VLOOKUP(AM188,Kopā!$A$4:$Q$203,15,),"")</f>
        <v/>
      </c>
      <c r="AZ188" s="26"/>
      <c r="BA188" s="26"/>
      <c r="BB188" s="26"/>
      <c r="BC188" s="26"/>
      <c r="BD188" s="26"/>
      <c r="BE188" s="26" t="e">
        <f>_xlfn.RANK.EQ(BB188,$BB$4:$BB$93,)+COUNTIF($BB$4:BB188,BB188)-1</f>
        <v>#N/A</v>
      </c>
    </row>
    <row r="189" spans="1:57" x14ac:dyDescent="0.25">
      <c r="A189" s="4"/>
      <c r="B189" s="4"/>
      <c r="C189" s="4"/>
      <c r="D189" s="4"/>
      <c r="E189" s="37"/>
      <c r="F189" s="37"/>
      <c r="G189" s="37"/>
      <c r="H189" s="37"/>
      <c r="I189" s="37"/>
      <c r="J189" s="37"/>
      <c r="K189" s="37"/>
      <c r="L189" s="37"/>
      <c r="M189" s="4"/>
      <c r="N189" s="4"/>
      <c r="O189" s="36"/>
      <c r="P189" s="4"/>
      <c r="Q189" s="4"/>
      <c r="AD189" s="26">
        <v>188</v>
      </c>
      <c r="AE189" s="26"/>
      <c r="AF189" s="26" t="str">
        <f>IF(Kopā!F189=$R$3,Kopā!A189,"")</f>
        <v/>
      </c>
      <c r="AG189" s="26" t="str">
        <f>_xlfn.IFNA(VLOOKUP(AF189,Kopā!$A$4:$G$203,7,),"")</f>
        <v/>
      </c>
      <c r="AH189" s="26" t="str">
        <f t="shared" si="46"/>
        <v/>
      </c>
      <c r="AI189" s="26" t="e" cm="1">
        <f t="array" ref="AI189">IFERROR(SMALL(IF((COUNTIF($AI$3:AI188, $AH$4:$AH$203)=0)*ISNUMBER($AH$4:$AH$203), $AH$4:$AH$203, "A"), 1),INDEX($AH$4:$AH$203, MATCH(SMALL(IF(ISTEXT($AH$4:$AH$203)*(COUNTIF(AI$3:$AI188,$AH$4:$AH$203)=0), COUNTIF($AH$4:$AH$203, "&lt;"&amp;$AH$4:$AH$203), ""),1),IF(ISTEXT($AH$4:$AH$203), COUNTIF($AH$4:$AH$203, "&lt;"&amp;$AH$4:$AH$203), ""), 0)))</f>
        <v>#NUM!</v>
      </c>
      <c r="AJ189" s="26"/>
      <c r="AK189" s="26"/>
      <c r="AL189" s="26" t="e">
        <f>#REF!</f>
        <v>#REF!</v>
      </c>
      <c r="AM189" s="26"/>
      <c r="AN189" s="26"/>
      <c r="AO189" s="26"/>
      <c r="AP189" s="26"/>
      <c r="AQ189" s="26"/>
      <c r="AR189" s="79" t="str">
        <f>_xlfn.IFNA(VLOOKUP(AM189,Kopā!$A$4:$Q$203,8,),"")</f>
        <v/>
      </c>
      <c r="AS189" s="80" t="str">
        <f>_xlfn.IFNA(VLOOKUP(AM189,Kopā!$A$4:$Q$203,9,),"")</f>
        <v/>
      </c>
      <c r="AT189" s="79" t="str">
        <f>_xlfn.IFNA(VLOOKUP(AM189,Kopā!$A$4:$Q$203,10,),"")</f>
        <v/>
      </c>
      <c r="AU189" s="80" t="str">
        <f>_xlfn.IFNA(VLOOKUP(AM189,Kopā!$A$4:$Q$203,11,),"")</f>
        <v/>
      </c>
      <c r="AV189" s="79" t="str">
        <f>_xlfn.IFNA(VLOOKUP(AM189,Kopā!$A$4:$Q$203,12,),"")</f>
        <v/>
      </c>
      <c r="AW189" s="80" t="str">
        <f>_xlfn.IFNA(VLOOKUP(AM189,Kopā!$A$4:$Q$203,13,),"")</f>
        <v/>
      </c>
      <c r="AX189" s="79" t="str">
        <f>_xlfn.IFNA(VLOOKUP(AM189,Kopā!$A$4:$Q$203,14,),"")</f>
        <v/>
      </c>
      <c r="AY189" s="80" t="str">
        <f>_xlfn.IFNA(VLOOKUP(AM189,Kopā!$A$4:$Q$203,15,),"")</f>
        <v/>
      </c>
      <c r="AZ189" s="26"/>
      <c r="BA189" s="26"/>
      <c r="BB189" s="26"/>
      <c r="BC189" s="26"/>
      <c r="BD189" s="26"/>
      <c r="BE189" s="26" t="e">
        <f>_xlfn.RANK.EQ(BB189,$BB$4:$BB$93,)+COUNTIF($BB$4:BB189,BB189)-1</f>
        <v>#N/A</v>
      </c>
    </row>
    <row r="190" spans="1:57" x14ac:dyDescent="0.25">
      <c r="A190" s="4"/>
      <c r="B190" s="4"/>
      <c r="C190" s="4"/>
      <c r="D190" s="4"/>
      <c r="E190" s="37"/>
      <c r="F190" s="37"/>
      <c r="G190" s="37"/>
      <c r="H190" s="37"/>
      <c r="I190" s="37"/>
      <c r="J190" s="37"/>
      <c r="K190" s="37"/>
      <c r="L190" s="37"/>
      <c r="M190" s="4"/>
      <c r="N190" s="4"/>
      <c r="O190" s="36"/>
      <c r="P190" s="4"/>
      <c r="Q190" s="4"/>
      <c r="AD190" s="26">
        <v>189</v>
      </c>
      <c r="AE190" s="26"/>
      <c r="AF190" s="26" t="str">
        <f>IF(Kopā!F190=$R$3,Kopā!A190,"")</f>
        <v/>
      </c>
      <c r="AG190" s="26" t="str">
        <f>_xlfn.IFNA(VLOOKUP(AF190,Kopā!$A$4:$G$203,7,),"")</f>
        <v/>
      </c>
      <c r="AH190" s="26" t="str">
        <f t="shared" si="46"/>
        <v/>
      </c>
      <c r="AI190" s="26" t="e" cm="1">
        <f t="array" ref="AI190">IFERROR(SMALL(IF((COUNTIF($AI$3:AI189, $AH$4:$AH$203)=0)*ISNUMBER($AH$4:$AH$203), $AH$4:$AH$203, "A"), 1),INDEX($AH$4:$AH$203, MATCH(SMALL(IF(ISTEXT($AH$4:$AH$203)*(COUNTIF(AI$3:$AI189,$AH$4:$AH$203)=0), COUNTIF($AH$4:$AH$203, "&lt;"&amp;$AH$4:$AH$203), ""),1),IF(ISTEXT($AH$4:$AH$203), COUNTIF($AH$4:$AH$203, "&lt;"&amp;$AH$4:$AH$203), ""), 0)))</f>
        <v>#NUM!</v>
      </c>
      <c r="AJ190" s="26"/>
      <c r="AK190" s="26"/>
      <c r="AL190" s="26" t="e">
        <f>#REF!</f>
        <v>#REF!</v>
      </c>
      <c r="AM190" s="26"/>
      <c r="AN190" s="26"/>
      <c r="AO190" s="26"/>
      <c r="AP190" s="26"/>
      <c r="AQ190" s="26"/>
      <c r="AR190" s="79" t="str">
        <f>_xlfn.IFNA(VLOOKUP(AM190,Kopā!$A$4:$Q$203,8,),"")</f>
        <v/>
      </c>
      <c r="AS190" s="80" t="str">
        <f>_xlfn.IFNA(VLOOKUP(AM190,Kopā!$A$4:$Q$203,9,),"")</f>
        <v/>
      </c>
      <c r="AT190" s="79" t="str">
        <f>_xlfn.IFNA(VLOOKUP(AM190,Kopā!$A$4:$Q$203,10,),"")</f>
        <v/>
      </c>
      <c r="AU190" s="80" t="str">
        <f>_xlfn.IFNA(VLOOKUP(AM190,Kopā!$A$4:$Q$203,11,),"")</f>
        <v/>
      </c>
      <c r="AV190" s="79" t="str">
        <f>_xlfn.IFNA(VLOOKUP(AM190,Kopā!$A$4:$Q$203,12,),"")</f>
        <v/>
      </c>
      <c r="AW190" s="80" t="str">
        <f>_xlfn.IFNA(VLOOKUP(AM190,Kopā!$A$4:$Q$203,13,),"")</f>
        <v/>
      </c>
      <c r="AX190" s="79" t="str">
        <f>_xlfn.IFNA(VLOOKUP(AM190,Kopā!$A$4:$Q$203,14,),"")</f>
        <v/>
      </c>
      <c r="AY190" s="80" t="str">
        <f>_xlfn.IFNA(VLOOKUP(AM190,Kopā!$A$4:$Q$203,15,),"")</f>
        <v/>
      </c>
      <c r="AZ190" s="26"/>
      <c r="BA190" s="26"/>
      <c r="BB190" s="26"/>
      <c r="BC190" s="26"/>
      <c r="BD190" s="26"/>
      <c r="BE190" s="26" t="e">
        <f>_xlfn.RANK.EQ(BB190,$BB$4:$BB$93,)+COUNTIF($BB$4:BB190,BB190)-1</f>
        <v>#N/A</v>
      </c>
    </row>
    <row r="191" spans="1:57" x14ac:dyDescent="0.25">
      <c r="A191" s="4"/>
      <c r="B191" s="4"/>
      <c r="C191" s="4"/>
      <c r="D191" s="4"/>
      <c r="E191" s="37"/>
      <c r="F191" s="37"/>
      <c r="G191" s="37"/>
      <c r="H191" s="37"/>
      <c r="I191" s="37"/>
      <c r="J191" s="37"/>
      <c r="K191" s="37"/>
      <c r="L191" s="37"/>
      <c r="M191" s="4"/>
      <c r="N191" s="4"/>
      <c r="O191" s="36"/>
      <c r="P191" s="4"/>
      <c r="Q191" s="4"/>
      <c r="AD191" s="26">
        <v>190</v>
      </c>
      <c r="AE191" s="26"/>
      <c r="AF191" s="26" t="str">
        <f>IF(Kopā!F191=$R$3,Kopā!A191,"")</f>
        <v/>
      </c>
      <c r="AG191" s="26" t="str">
        <f>_xlfn.IFNA(VLOOKUP(AF191,Kopā!$A$4:$G$203,7,),"")</f>
        <v/>
      </c>
      <c r="AH191" s="26" t="str">
        <f t="shared" si="46"/>
        <v/>
      </c>
      <c r="AI191" s="26" t="e" cm="1">
        <f t="array" ref="AI191">IFERROR(SMALL(IF((COUNTIF($AI$3:AI190, $AH$4:$AH$203)=0)*ISNUMBER($AH$4:$AH$203), $AH$4:$AH$203, "A"), 1),INDEX($AH$4:$AH$203, MATCH(SMALL(IF(ISTEXT($AH$4:$AH$203)*(COUNTIF(AI$3:$AI190,$AH$4:$AH$203)=0), COUNTIF($AH$4:$AH$203, "&lt;"&amp;$AH$4:$AH$203), ""),1),IF(ISTEXT($AH$4:$AH$203), COUNTIF($AH$4:$AH$203, "&lt;"&amp;$AH$4:$AH$203), ""), 0)))</f>
        <v>#NUM!</v>
      </c>
      <c r="AJ191" s="26"/>
      <c r="AK191" s="26"/>
      <c r="AL191" s="26" t="e">
        <f>#REF!</f>
        <v>#REF!</v>
      </c>
      <c r="AM191" s="26"/>
      <c r="AN191" s="26"/>
      <c r="AO191" s="26"/>
      <c r="AP191" s="26"/>
      <c r="AQ191" s="26"/>
      <c r="AR191" s="79" t="str">
        <f>_xlfn.IFNA(VLOOKUP(AM191,Kopā!$A$4:$Q$203,8,),"")</f>
        <v/>
      </c>
      <c r="AS191" s="80" t="str">
        <f>_xlfn.IFNA(VLOOKUP(AM191,Kopā!$A$4:$Q$203,9,),"")</f>
        <v/>
      </c>
      <c r="AT191" s="79" t="str">
        <f>_xlfn.IFNA(VLOOKUP(AM191,Kopā!$A$4:$Q$203,10,),"")</f>
        <v/>
      </c>
      <c r="AU191" s="80" t="str">
        <f>_xlfn.IFNA(VLOOKUP(AM191,Kopā!$A$4:$Q$203,11,),"")</f>
        <v/>
      </c>
      <c r="AV191" s="79" t="str">
        <f>_xlfn.IFNA(VLOOKUP(AM191,Kopā!$A$4:$Q$203,12,),"")</f>
        <v/>
      </c>
      <c r="AW191" s="80" t="str">
        <f>_xlfn.IFNA(VLOOKUP(AM191,Kopā!$A$4:$Q$203,13,),"")</f>
        <v/>
      </c>
      <c r="AX191" s="79" t="str">
        <f>_xlfn.IFNA(VLOOKUP(AM191,Kopā!$A$4:$Q$203,14,),"")</f>
        <v/>
      </c>
      <c r="AY191" s="80" t="str">
        <f>_xlfn.IFNA(VLOOKUP(AM191,Kopā!$A$4:$Q$203,15,),"")</f>
        <v/>
      </c>
      <c r="AZ191" s="26"/>
      <c r="BA191" s="26"/>
      <c r="BB191" s="26"/>
      <c r="BC191" s="26"/>
      <c r="BD191" s="26"/>
      <c r="BE191" s="26" t="e">
        <f>_xlfn.RANK.EQ(BB191,$BB$4:$BB$93,)+COUNTIF($BB$4:BB191,BB191)-1</f>
        <v>#N/A</v>
      </c>
    </row>
    <row r="192" spans="1:57" x14ac:dyDescent="0.25">
      <c r="A192" s="4"/>
      <c r="B192" s="4"/>
      <c r="C192" s="4"/>
      <c r="D192" s="4"/>
      <c r="E192" s="37"/>
      <c r="F192" s="37"/>
      <c r="G192" s="37"/>
      <c r="H192" s="37"/>
      <c r="I192" s="37"/>
      <c r="J192" s="37"/>
      <c r="K192" s="37"/>
      <c r="L192" s="37"/>
      <c r="M192" s="4"/>
      <c r="N192" s="4"/>
      <c r="O192" s="36"/>
      <c r="P192" s="4"/>
      <c r="Q192" s="4"/>
      <c r="AD192" s="26">
        <v>191</v>
      </c>
      <c r="AE192" s="26"/>
      <c r="AF192" s="26" t="str">
        <f>IF(Kopā!F192=$R$3,Kopā!A192,"")</f>
        <v/>
      </c>
      <c r="AG192" s="26" t="str">
        <f>_xlfn.IFNA(VLOOKUP(AF192,Kopā!$A$4:$G$203,7,),"")</f>
        <v/>
      </c>
      <c r="AH192" s="26" t="str">
        <f t="shared" si="46"/>
        <v/>
      </c>
      <c r="AI192" s="26" t="e" cm="1">
        <f t="array" ref="AI192">IFERROR(SMALL(IF((COUNTIF($AI$3:AI191, $AH$4:$AH$203)=0)*ISNUMBER($AH$4:$AH$203), $AH$4:$AH$203, "A"), 1),INDEX($AH$4:$AH$203, MATCH(SMALL(IF(ISTEXT($AH$4:$AH$203)*(COUNTIF(AI$3:$AI191,$AH$4:$AH$203)=0), COUNTIF($AH$4:$AH$203, "&lt;"&amp;$AH$4:$AH$203), ""),1),IF(ISTEXT($AH$4:$AH$203), COUNTIF($AH$4:$AH$203, "&lt;"&amp;$AH$4:$AH$203), ""), 0)))</f>
        <v>#NUM!</v>
      </c>
      <c r="AJ192" s="26"/>
      <c r="AK192" s="26"/>
      <c r="AL192" s="26" t="e">
        <f>#REF!</f>
        <v>#REF!</v>
      </c>
      <c r="AM192" s="26"/>
      <c r="AN192" s="26"/>
      <c r="AO192" s="26"/>
      <c r="AP192" s="26"/>
      <c r="AQ192" s="26"/>
      <c r="AR192" s="79" t="str">
        <f>_xlfn.IFNA(VLOOKUP(AM192,Kopā!$A$4:$Q$203,8,),"")</f>
        <v/>
      </c>
      <c r="AS192" s="80" t="str">
        <f>_xlfn.IFNA(VLOOKUP(AM192,Kopā!$A$4:$Q$203,9,),"")</f>
        <v/>
      </c>
      <c r="AT192" s="79" t="str">
        <f>_xlfn.IFNA(VLOOKUP(AM192,Kopā!$A$4:$Q$203,10,),"")</f>
        <v/>
      </c>
      <c r="AU192" s="80" t="str">
        <f>_xlfn.IFNA(VLOOKUP(AM192,Kopā!$A$4:$Q$203,11,),"")</f>
        <v/>
      </c>
      <c r="AV192" s="79" t="str">
        <f>_xlfn.IFNA(VLOOKUP(AM192,Kopā!$A$4:$Q$203,12,),"")</f>
        <v/>
      </c>
      <c r="AW192" s="80" t="str">
        <f>_xlfn.IFNA(VLOOKUP(AM192,Kopā!$A$4:$Q$203,13,),"")</f>
        <v/>
      </c>
      <c r="AX192" s="79" t="str">
        <f>_xlfn.IFNA(VLOOKUP(AM192,Kopā!$A$4:$Q$203,14,),"")</f>
        <v/>
      </c>
      <c r="AY192" s="80" t="str">
        <f>_xlfn.IFNA(VLOOKUP(AM192,Kopā!$A$4:$Q$203,15,),"")</f>
        <v/>
      </c>
      <c r="AZ192" s="26"/>
      <c r="BA192" s="26"/>
      <c r="BB192" s="26"/>
      <c r="BC192" s="26"/>
      <c r="BD192" s="26"/>
      <c r="BE192" s="26" t="e">
        <f>_xlfn.RANK.EQ(BB192,$BB$4:$BB$93,)+COUNTIF($BB$4:BB192,BB192)-1</f>
        <v>#N/A</v>
      </c>
    </row>
    <row r="193" spans="1:57" x14ac:dyDescent="0.25">
      <c r="A193" s="4"/>
      <c r="B193" s="4"/>
      <c r="C193" s="4"/>
      <c r="D193" s="4"/>
      <c r="E193" s="37"/>
      <c r="F193" s="37"/>
      <c r="G193" s="37"/>
      <c r="H193" s="37"/>
      <c r="I193" s="37"/>
      <c r="J193" s="37"/>
      <c r="K193" s="37"/>
      <c r="L193" s="37"/>
      <c r="M193" s="4"/>
      <c r="N193" s="4"/>
      <c r="O193" s="36"/>
      <c r="P193" s="4"/>
      <c r="Q193" s="4"/>
      <c r="AD193" s="26">
        <v>192</v>
      </c>
      <c r="AE193" s="26"/>
      <c r="AF193" s="26" t="str">
        <f>IF(Kopā!F193=$R$3,Kopā!A193,"")</f>
        <v/>
      </c>
      <c r="AG193" s="26" t="str">
        <f>_xlfn.IFNA(VLOOKUP(AF193,Kopā!$A$4:$G$203,7,),"")</f>
        <v/>
      </c>
      <c r="AH193" s="26" t="str">
        <f t="shared" si="46"/>
        <v/>
      </c>
      <c r="AI193" s="26" t="e" cm="1">
        <f t="array" ref="AI193">IFERROR(SMALL(IF((COUNTIF($AI$3:AI192, $AH$4:$AH$203)=0)*ISNUMBER($AH$4:$AH$203), $AH$4:$AH$203, "A"), 1),INDEX($AH$4:$AH$203, MATCH(SMALL(IF(ISTEXT($AH$4:$AH$203)*(COUNTIF(AI$3:$AI192,$AH$4:$AH$203)=0), COUNTIF($AH$4:$AH$203, "&lt;"&amp;$AH$4:$AH$203), ""),1),IF(ISTEXT($AH$4:$AH$203), COUNTIF($AH$4:$AH$203, "&lt;"&amp;$AH$4:$AH$203), ""), 0)))</f>
        <v>#NUM!</v>
      </c>
      <c r="AJ193" s="26"/>
      <c r="AK193" s="26"/>
      <c r="AL193" s="26" t="e">
        <f>#REF!</f>
        <v>#REF!</v>
      </c>
      <c r="AM193" s="26"/>
      <c r="AN193" s="26"/>
      <c r="AO193" s="26"/>
      <c r="AP193" s="26"/>
      <c r="AQ193" s="26"/>
      <c r="AR193" s="79" t="str">
        <f>_xlfn.IFNA(VLOOKUP(AM193,Kopā!$A$4:$Q$203,8,),"")</f>
        <v/>
      </c>
      <c r="AS193" s="80" t="str">
        <f>_xlfn.IFNA(VLOOKUP(AM193,Kopā!$A$4:$Q$203,9,),"")</f>
        <v/>
      </c>
      <c r="AT193" s="79" t="str">
        <f>_xlfn.IFNA(VLOOKUP(AM193,Kopā!$A$4:$Q$203,10,),"")</f>
        <v/>
      </c>
      <c r="AU193" s="80" t="str">
        <f>_xlfn.IFNA(VLOOKUP(AM193,Kopā!$A$4:$Q$203,11,),"")</f>
        <v/>
      </c>
      <c r="AV193" s="79" t="str">
        <f>_xlfn.IFNA(VLOOKUP(AM193,Kopā!$A$4:$Q$203,12,),"")</f>
        <v/>
      </c>
      <c r="AW193" s="80" t="str">
        <f>_xlfn.IFNA(VLOOKUP(AM193,Kopā!$A$4:$Q$203,13,),"")</f>
        <v/>
      </c>
      <c r="AX193" s="79" t="str">
        <f>_xlfn.IFNA(VLOOKUP(AM193,Kopā!$A$4:$Q$203,14,),"")</f>
        <v/>
      </c>
      <c r="AY193" s="80" t="str">
        <f>_xlfn.IFNA(VLOOKUP(AM193,Kopā!$A$4:$Q$203,15,),"")</f>
        <v/>
      </c>
      <c r="AZ193" s="26"/>
      <c r="BA193" s="26"/>
      <c r="BB193" s="26"/>
      <c r="BC193" s="26"/>
      <c r="BD193" s="26"/>
      <c r="BE193" s="26" t="e">
        <f>_xlfn.RANK.EQ(BB193,$BB$4:$BB$93,)+COUNTIF($BB$4:BB193,BB193)-1</f>
        <v>#N/A</v>
      </c>
    </row>
    <row r="194" spans="1:57" x14ac:dyDescent="0.25">
      <c r="A194" s="4"/>
      <c r="B194" s="4"/>
      <c r="C194" s="4"/>
      <c r="D194" s="4"/>
      <c r="E194" s="37"/>
      <c r="F194" s="37"/>
      <c r="G194" s="37"/>
      <c r="H194" s="37"/>
      <c r="I194" s="37"/>
      <c r="J194" s="37"/>
      <c r="K194" s="37"/>
      <c r="L194" s="37"/>
      <c r="M194" s="4"/>
      <c r="N194" s="4"/>
      <c r="O194" s="36"/>
      <c r="P194" s="4"/>
      <c r="Q194" s="4"/>
      <c r="AD194" s="26">
        <v>193</v>
      </c>
      <c r="AE194" s="26"/>
      <c r="AF194" s="26" t="str">
        <f>IF(Kopā!F194=$R$3,Kopā!A194,"")</f>
        <v/>
      </c>
      <c r="AG194" s="26" t="str">
        <f>_xlfn.IFNA(VLOOKUP(AF194,Kopā!$A$4:$G$203,7,),"")</f>
        <v/>
      </c>
      <c r="AH194" s="26" t="str">
        <f t="shared" si="46"/>
        <v/>
      </c>
      <c r="AI194" s="26" t="e" cm="1">
        <f t="array" ref="AI194">IFERROR(SMALL(IF((COUNTIF($AI$3:AI193, $AH$4:$AH$203)=0)*ISNUMBER($AH$4:$AH$203), $AH$4:$AH$203, "A"), 1),INDEX($AH$4:$AH$203, MATCH(SMALL(IF(ISTEXT($AH$4:$AH$203)*(COUNTIF(AI$3:$AI193,$AH$4:$AH$203)=0), COUNTIF($AH$4:$AH$203, "&lt;"&amp;$AH$4:$AH$203), ""),1),IF(ISTEXT($AH$4:$AH$203), COUNTIF($AH$4:$AH$203, "&lt;"&amp;$AH$4:$AH$203), ""), 0)))</f>
        <v>#NUM!</v>
      </c>
      <c r="AJ194" s="26"/>
      <c r="AK194" s="26"/>
      <c r="AL194" s="26" t="e">
        <f>#REF!</f>
        <v>#REF!</v>
      </c>
      <c r="AM194" s="26"/>
      <c r="AN194" s="26"/>
      <c r="AO194" s="26"/>
      <c r="AP194" s="26"/>
      <c r="AQ194" s="26"/>
      <c r="AR194" s="79" t="str">
        <f>_xlfn.IFNA(VLOOKUP(AM194,Kopā!$A$4:$Q$203,8,),"")</f>
        <v/>
      </c>
      <c r="AS194" s="80" t="str">
        <f>_xlfn.IFNA(VLOOKUP(AM194,Kopā!$A$4:$Q$203,9,),"")</f>
        <v/>
      </c>
      <c r="AT194" s="79" t="str">
        <f>_xlfn.IFNA(VLOOKUP(AM194,Kopā!$A$4:$Q$203,10,),"")</f>
        <v/>
      </c>
      <c r="AU194" s="80" t="str">
        <f>_xlfn.IFNA(VLOOKUP(AM194,Kopā!$A$4:$Q$203,11,),"")</f>
        <v/>
      </c>
      <c r="AV194" s="79" t="str">
        <f>_xlfn.IFNA(VLOOKUP(AM194,Kopā!$A$4:$Q$203,12,),"")</f>
        <v/>
      </c>
      <c r="AW194" s="80" t="str">
        <f>_xlfn.IFNA(VLOOKUP(AM194,Kopā!$A$4:$Q$203,13,),"")</f>
        <v/>
      </c>
      <c r="AX194" s="79" t="str">
        <f>_xlfn.IFNA(VLOOKUP(AM194,Kopā!$A$4:$Q$203,14,),"")</f>
        <v/>
      </c>
      <c r="AY194" s="80" t="str">
        <f>_xlfn.IFNA(VLOOKUP(AM194,Kopā!$A$4:$Q$203,15,),"")</f>
        <v/>
      </c>
      <c r="AZ194" s="26"/>
      <c r="BA194" s="26"/>
      <c r="BB194" s="26"/>
      <c r="BC194" s="26"/>
      <c r="BD194" s="26"/>
      <c r="BE194" s="26" t="e">
        <f>_xlfn.RANK.EQ(BB194,$BB$4:$BB$93,)+COUNTIF($BB$4:BB194,BB194)-1</f>
        <v>#N/A</v>
      </c>
    </row>
    <row r="195" spans="1:57" x14ac:dyDescent="0.25">
      <c r="A195" s="4"/>
      <c r="B195" s="4"/>
      <c r="C195" s="4"/>
      <c r="D195" s="4"/>
      <c r="E195" s="37"/>
      <c r="F195" s="37"/>
      <c r="G195" s="37"/>
      <c r="H195" s="37"/>
      <c r="I195" s="37"/>
      <c r="J195" s="37"/>
      <c r="K195" s="37"/>
      <c r="L195" s="37"/>
      <c r="M195" s="4"/>
      <c r="N195" s="4"/>
      <c r="O195" s="36"/>
      <c r="P195" s="4"/>
      <c r="Q195" s="4"/>
      <c r="AD195" s="26">
        <v>194</v>
      </c>
      <c r="AE195" s="26"/>
      <c r="AF195" s="26" t="str">
        <f>IF(Kopā!F195=$R$3,Kopā!A195,"")</f>
        <v/>
      </c>
      <c r="AG195" s="26" t="str">
        <f>_xlfn.IFNA(VLOOKUP(AF195,Kopā!$A$4:$G$203,7,),"")</f>
        <v/>
      </c>
      <c r="AH195" s="26" t="str">
        <f t="shared" si="46"/>
        <v/>
      </c>
      <c r="AI195" s="26" t="e" cm="1">
        <f t="array" ref="AI195">IFERROR(SMALL(IF((COUNTIF($AI$3:AI194, $AH$4:$AH$203)=0)*ISNUMBER($AH$4:$AH$203), $AH$4:$AH$203, "A"), 1),INDEX($AH$4:$AH$203, MATCH(SMALL(IF(ISTEXT($AH$4:$AH$203)*(COUNTIF(AI$3:$AI194,$AH$4:$AH$203)=0), COUNTIF($AH$4:$AH$203, "&lt;"&amp;$AH$4:$AH$203), ""),1),IF(ISTEXT($AH$4:$AH$203), COUNTIF($AH$4:$AH$203, "&lt;"&amp;$AH$4:$AH$203), ""), 0)))</f>
        <v>#NUM!</v>
      </c>
      <c r="AJ195" s="26"/>
      <c r="AK195" s="26"/>
      <c r="AL195" s="26" t="e">
        <f>#REF!</f>
        <v>#REF!</v>
      </c>
      <c r="AM195" s="26"/>
      <c r="AN195" s="26"/>
      <c r="AO195" s="26"/>
      <c r="AP195" s="26"/>
      <c r="AQ195" s="26"/>
      <c r="AR195" s="79" t="str">
        <f>_xlfn.IFNA(VLOOKUP(AM195,Kopā!$A$4:$Q$203,8,),"")</f>
        <v/>
      </c>
      <c r="AS195" s="80" t="str">
        <f>_xlfn.IFNA(VLOOKUP(AM195,Kopā!$A$4:$Q$203,9,),"")</f>
        <v/>
      </c>
      <c r="AT195" s="79" t="str">
        <f>_xlfn.IFNA(VLOOKUP(AM195,Kopā!$A$4:$Q$203,10,),"")</f>
        <v/>
      </c>
      <c r="AU195" s="80" t="str">
        <f>_xlfn.IFNA(VLOOKUP(AM195,Kopā!$A$4:$Q$203,11,),"")</f>
        <v/>
      </c>
      <c r="AV195" s="79" t="str">
        <f>_xlfn.IFNA(VLOOKUP(AM195,Kopā!$A$4:$Q$203,12,),"")</f>
        <v/>
      </c>
      <c r="AW195" s="80" t="str">
        <f>_xlfn.IFNA(VLOOKUP(AM195,Kopā!$A$4:$Q$203,13,),"")</f>
        <v/>
      </c>
      <c r="AX195" s="79" t="str">
        <f>_xlfn.IFNA(VLOOKUP(AM195,Kopā!$A$4:$Q$203,14,),"")</f>
        <v/>
      </c>
      <c r="AY195" s="80" t="str">
        <f>_xlfn.IFNA(VLOOKUP(AM195,Kopā!$A$4:$Q$203,15,),"")</f>
        <v/>
      </c>
      <c r="AZ195" s="26"/>
      <c r="BA195" s="26"/>
      <c r="BB195" s="26"/>
      <c r="BC195" s="26"/>
      <c r="BD195" s="26"/>
      <c r="BE195" s="26" t="e">
        <f>_xlfn.RANK.EQ(BB195,$BB$4:$BB$93,)+COUNTIF($BB$4:BB195,BB195)-1</f>
        <v>#N/A</v>
      </c>
    </row>
    <row r="196" spans="1:57" x14ac:dyDescent="0.25">
      <c r="A196" s="4"/>
      <c r="B196" s="4"/>
      <c r="C196" s="4"/>
      <c r="D196" s="4"/>
      <c r="E196" s="37"/>
      <c r="F196" s="37"/>
      <c r="G196" s="37"/>
      <c r="H196" s="37"/>
      <c r="I196" s="37"/>
      <c r="J196" s="37"/>
      <c r="K196" s="37"/>
      <c r="L196" s="37"/>
      <c r="M196" s="4"/>
      <c r="N196" s="4"/>
      <c r="O196" s="36"/>
      <c r="P196" s="4"/>
      <c r="Q196" s="4"/>
      <c r="AD196" s="26">
        <v>195</v>
      </c>
      <c r="AE196" s="26"/>
      <c r="AF196" s="26" t="str">
        <f>IF(Kopā!F196=$R$3,Kopā!A196,"")</f>
        <v/>
      </c>
      <c r="AG196" s="26" t="str">
        <f>_xlfn.IFNA(VLOOKUP(AF196,Kopā!$A$4:$G$203,7,),"")</f>
        <v/>
      </c>
      <c r="AH196" s="26" t="str">
        <f t="shared" ref="AH196:AH203" si="47">IF(AG196=$S$3,AF196,"")</f>
        <v/>
      </c>
      <c r="AI196" s="26" t="e" cm="1">
        <f t="array" ref="AI196">IFERROR(SMALL(IF((COUNTIF($AI$3:AI195, $AH$4:$AH$203)=0)*ISNUMBER($AH$4:$AH$203), $AH$4:$AH$203, "A"), 1),INDEX($AH$4:$AH$203, MATCH(SMALL(IF(ISTEXT($AH$4:$AH$203)*(COUNTIF(AI$3:$AI195,$AH$4:$AH$203)=0), COUNTIF($AH$4:$AH$203, "&lt;"&amp;$AH$4:$AH$203), ""),1),IF(ISTEXT($AH$4:$AH$203), COUNTIF($AH$4:$AH$203, "&lt;"&amp;$AH$4:$AH$203), ""), 0)))</f>
        <v>#NUM!</v>
      </c>
      <c r="AJ196" s="26"/>
      <c r="AK196" s="26"/>
      <c r="AL196" s="26" t="e">
        <f>#REF!</f>
        <v>#REF!</v>
      </c>
      <c r="AM196" s="26"/>
      <c r="AN196" s="26"/>
      <c r="AO196" s="26"/>
      <c r="AP196" s="26"/>
      <c r="AQ196" s="26"/>
      <c r="AR196" s="79" t="str">
        <f>_xlfn.IFNA(VLOOKUP(AM196,Kopā!$A$4:$Q$203,8,),"")</f>
        <v/>
      </c>
      <c r="AS196" s="80" t="str">
        <f>_xlfn.IFNA(VLOOKUP(AM196,Kopā!$A$4:$Q$203,9,),"")</f>
        <v/>
      </c>
      <c r="AT196" s="79" t="str">
        <f>_xlfn.IFNA(VLOOKUP(AM196,Kopā!$A$4:$Q$203,10,),"")</f>
        <v/>
      </c>
      <c r="AU196" s="80" t="str">
        <f>_xlfn.IFNA(VLOOKUP(AM196,Kopā!$A$4:$Q$203,11,),"")</f>
        <v/>
      </c>
      <c r="AV196" s="79" t="str">
        <f>_xlfn.IFNA(VLOOKUP(AM196,Kopā!$A$4:$Q$203,12,),"")</f>
        <v/>
      </c>
      <c r="AW196" s="80" t="str">
        <f>_xlfn.IFNA(VLOOKUP(AM196,Kopā!$A$4:$Q$203,13,),"")</f>
        <v/>
      </c>
      <c r="AX196" s="79" t="str">
        <f>_xlfn.IFNA(VLOOKUP(AM196,Kopā!$A$4:$Q$203,14,),"")</f>
        <v/>
      </c>
      <c r="AY196" s="80" t="str">
        <f>_xlfn.IFNA(VLOOKUP(AM196,Kopā!$A$4:$Q$203,15,),"")</f>
        <v/>
      </c>
      <c r="AZ196" s="26"/>
      <c r="BA196" s="26"/>
      <c r="BB196" s="26"/>
      <c r="BC196" s="26"/>
      <c r="BD196" s="26"/>
      <c r="BE196" s="26" t="e">
        <f>_xlfn.RANK.EQ(BB196,$BB$4:$BB$93,)+COUNTIF($BB$4:BB196,BB196)-1</f>
        <v>#N/A</v>
      </c>
    </row>
    <row r="197" spans="1:57" x14ac:dyDescent="0.25">
      <c r="A197" s="4"/>
      <c r="B197" s="4"/>
      <c r="C197" s="4"/>
      <c r="D197" s="4"/>
      <c r="E197" s="37"/>
      <c r="F197" s="37"/>
      <c r="G197" s="37"/>
      <c r="H197" s="37"/>
      <c r="I197" s="37"/>
      <c r="J197" s="37"/>
      <c r="K197" s="37"/>
      <c r="L197" s="37"/>
      <c r="M197" s="4"/>
      <c r="N197" s="4"/>
      <c r="O197" s="36"/>
      <c r="P197" s="4"/>
      <c r="Q197" s="4"/>
      <c r="AD197" s="26">
        <v>196</v>
      </c>
      <c r="AE197" s="26"/>
      <c r="AF197" s="26" t="str">
        <f>IF(Kopā!F197=$R$3,Kopā!A197,"")</f>
        <v/>
      </c>
      <c r="AG197" s="26" t="str">
        <f>_xlfn.IFNA(VLOOKUP(AF197,Kopā!$A$4:$G$203,7,),"")</f>
        <v/>
      </c>
      <c r="AH197" s="26" t="str">
        <f t="shared" si="47"/>
        <v/>
      </c>
      <c r="AI197" s="26" t="e" cm="1">
        <f t="array" ref="AI197">IFERROR(SMALL(IF((COUNTIF($AI$3:AI196, $AH$4:$AH$203)=0)*ISNUMBER($AH$4:$AH$203), $AH$4:$AH$203, "A"), 1),INDEX($AH$4:$AH$203, MATCH(SMALL(IF(ISTEXT($AH$4:$AH$203)*(COUNTIF(AI$3:$AI196,$AH$4:$AH$203)=0), COUNTIF($AH$4:$AH$203, "&lt;"&amp;$AH$4:$AH$203), ""),1),IF(ISTEXT($AH$4:$AH$203), COUNTIF($AH$4:$AH$203, "&lt;"&amp;$AH$4:$AH$203), ""), 0)))</f>
        <v>#NUM!</v>
      </c>
      <c r="AJ197" s="26"/>
      <c r="AK197" s="26"/>
      <c r="AL197" s="26" t="e">
        <f>#REF!</f>
        <v>#REF!</v>
      </c>
      <c r="AM197" s="26"/>
      <c r="AN197" s="26"/>
      <c r="AO197" s="26"/>
      <c r="AP197" s="26"/>
      <c r="AQ197" s="26"/>
      <c r="AR197" s="79" t="str">
        <f>_xlfn.IFNA(VLOOKUP(AM197,Kopā!$A$4:$Q$203,8,),"")</f>
        <v/>
      </c>
      <c r="AS197" s="80" t="str">
        <f>_xlfn.IFNA(VLOOKUP(AM197,Kopā!$A$4:$Q$203,9,),"")</f>
        <v/>
      </c>
      <c r="AT197" s="79" t="str">
        <f>_xlfn.IFNA(VLOOKUP(AM197,Kopā!$A$4:$Q$203,10,),"")</f>
        <v/>
      </c>
      <c r="AU197" s="80" t="str">
        <f>_xlfn.IFNA(VLOOKUP(AM197,Kopā!$A$4:$Q$203,11,),"")</f>
        <v/>
      </c>
      <c r="AV197" s="79" t="str">
        <f>_xlfn.IFNA(VLOOKUP(AM197,Kopā!$A$4:$Q$203,12,),"")</f>
        <v/>
      </c>
      <c r="AW197" s="80" t="str">
        <f>_xlfn.IFNA(VLOOKUP(AM197,Kopā!$A$4:$Q$203,13,),"")</f>
        <v/>
      </c>
      <c r="AX197" s="79" t="str">
        <f>_xlfn.IFNA(VLOOKUP(AM197,Kopā!$A$4:$Q$203,14,),"")</f>
        <v/>
      </c>
      <c r="AY197" s="80" t="str">
        <f>_xlfn.IFNA(VLOOKUP(AM197,Kopā!$A$4:$Q$203,15,),"")</f>
        <v/>
      </c>
      <c r="AZ197" s="26"/>
      <c r="BA197" s="26"/>
      <c r="BB197" s="26"/>
      <c r="BC197" s="26"/>
      <c r="BD197" s="26"/>
      <c r="BE197" s="26" t="e">
        <f>_xlfn.RANK.EQ(BB197,$BB$4:$BB$93,)+COUNTIF($BB$4:BB197,BB197)-1</f>
        <v>#N/A</v>
      </c>
    </row>
    <row r="198" spans="1:57" x14ac:dyDescent="0.25">
      <c r="A198" s="4"/>
      <c r="B198" s="4"/>
      <c r="C198" s="4"/>
      <c r="D198" s="4"/>
      <c r="E198" s="37"/>
      <c r="F198" s="37"/>
      <c r="G198" s="37"/>
      <c r="H198" s="37"/>
      <c r="I198" s="37"/>
      <c r="J198" s="37"/>
      <c r="K198" s="37"/>
      <c r="L198" s="37"/>
      <c r="M198" s="4"/>
      <c r="N198" s="4"/>
      <c r="O198" s="36"/>
      <c r="P198" s="4"/>
      <c r="Q198" s="4"/>
      <c r="AD198" s="26">
        <v>197</v>
      </c>
      <c r="AE198" s="26"/>
      <c r="AF198" s="26" t="str">
        <f>IF(Kopā!F198=$R$3,Kopā!A198,"")</f>
        <v/>
      </c>
      <c r="AG198" s="26" t="str">
        <f>_xlfn.IFNA(VLOOKUP(AF198,Kopā!$A$4:$G$203,7,),"")</f>
        <v/>
      </c>
      <c r="AH198" s="26" t="str">
        <f t="shared" si="47"/>
        <v/>
      </c>
      <c r="AI198" s="26" t="e" cm="1">
        <f t="array" ref="AI198">IFERROR(SMALL(IF((COUNTIF($AI$3:AI197, $AH$4:$AH$203)=0)*ISNUMBER($AH$4:$AH$203), $AH$4:$AH$203, "A"), 1),INDEX($AH$4:$AH$203, MATCH(SMALL(IF(ISTEXT($AH$4:$AH$203)*(COUNTIF(AI$3:$AI197,$AH$4:$AH$203)=0), COUNTIF($AH$4:$AH$203, "&lt;"&amp;$AH$4:$AH$203), ""),1),IF(ISTEXT($AH$4:$AH$203), COUNTIF($AH$4:$AH$203, "&lt;"&amp;$AH$4:$AH$203), ""), 0)))</f>
        <v>#NUM!</v>
      </c>
      <c r="AJ198" s="26"/>
      <c r="AK198" s="26"/>
      <c r="AL198" s="26" t="e">
        <f>#REF!</f>
        <v>#REF!</v>
      </c>
      <c r="AM198" s="26"/>
      <c r="AN198" s="26"/>
      <c r="AO198" s="26"/>
      <c r="AP198" s="26"/>
      <c r="AQ198" s="26"/>
      <c r="AR198" s="79" t="str">
        <f>_xlfn.IFNA(VLOOKUP(AM198,Kopā!$A$4:$Q$203,8,),"")</f>
        <v/>
      </c>
      <c r="AS198" s="80" t="str">
        <f>_xlfn.IFNA(VLOOKUP(AM198,Kopā!$A$4:$Q$203,9,),"")</f>
        <v/>
      </c>
      <c r="AT198" s="79" t="str">
        <f>_xlfn.IFNA(VLOOKUP(AM198,Kopā!$A$4:$Q$203,10,),"")</f>
        <v/>
      </c>
      <c r="AU198" s="80" t="str">
        <f>_xlfn.IFNA(VLOOKUP(AM198,Kopā!$A$4:$Q$203,11,),"")</f>
        <v/>
      </c>
      <c r="AV198" s="79" t="str">
        <f>_xlfn.IFNA(VLOOKUP(AM198,Kopā!$A$4:$Q$203,12,),"")</f>
        <v/>
      </c>
      <c r="AW198" s="80" t="str">
        <f>_xlfn.IFNA(VLOOKUP(AM198,Kopā!$A$4:$Q$203,13,),"")</f>
        <v/>
      </c>
      <c r="AX198" s="79" t="str">
        <f>_xlfn.IFNA(VLOOKUP(AM198,Kopā!$A$4:$Q$203,14,),"")</f>
        <v/>
      </c>
      <c r="AY198" s="80" t="str">
        <f>_xlfn.IFNA(VLOOKUP(AM198,Kopā!$A$4:$Q$203,15,),"")</f>
        <v/>
      </c>
      <c r="AZ198" s="26"/>
      <c r="BA198" s="26"/>
      <c r="BB198" s="26"/>
      <c r="BC198" s="26"/>
      <c r="BD198" s="26"/>
      <c r="BE198" s="26" t="e">
        <f>_xlfn.RANK.EQ(BB198,$BB$4:$BB$93,)+COUNTIF($BB$4:BB198,BB198)-1</f>
        <v>#N/A</v>
      </c>
    </row>
    <row r="199" spans="1:57" x14ac:dyDescent="0.25">
      <c r="A199" s="4"/>
      <c r="B199" s="4"/>
      <c r="C199" s="4"/>
      <c r="D199" s="4"/>
      <c r="E199" s="37"/>
      <c r="F199" s="37"/>
      <c r="G199" s="37"/>
      <c r="H199" s="37"/>
      <c r="I199" s="37"/>
      <c r="J199" s="37"/>
      <c r="K199" s="37"/>
      <c r="L199" s="37"/>
      <c r="M199" s="4"/>
      <c r="N199" s="4"/>
      <c r="O199" s="36"/>
      <c r="P199" s="4"/>
      <c r="Q199" s="4"/>
      <c r="AD199" s="26">
        <v>198</v>
      </c>
      <c r="AE199" s="26"/>
      <c r="AF199" s="26" t="str">
        <f>IF(Kopā!F199=$R$3,Kopā!A199,"")</f>
        <v/>
      </c>
      <c r="AG199" s="26" t="str">
        <f>_xlfn.IFNA(VLOOKUP(AF199,Kopā!$A$4:$G$203,7,),"")</f>
        <v/>
      </c>
      <c r="AH199" s="26" t="str">
        <f t="shared" si="47"/>
        <v/>
      </c>
      <c r="AI199" s="26" t="e" cm="1">
        <f t="array" ref="AI199">IFERROR(SMALL(IF((COUNTIF($AI$3:AI198, $AH$4:$AH$203)=0)*ISNUMBER($AH$4:$AH$203), $AH$4:$AH$203, "A"), 1),INDEX($AH$4:$AH$203, MATCH(SMALL(IF(ISTEXT($AH$4:$AH$203)*(COUNTIF(AI$3:$AI198,$AH$4:$AH$203)=0), COUNTIF($AH$4:$AH$203, "&lt;"&amp;$AH$4:$AH$203), ""),1),IF(ISTEXT($AH$4:$AH$203), COUNTIF($AH$4:$AH$203, "&lt;"&amp;$AH$4:$AH$203), ""), 0)))</f>
        <v>#NUM!</v>
      </c>
      <c r="AJ199" s="26"/>
      <c r="AK199" s="26"/>
      <c r="AL199" s="26" t="e">
        <f>#REF!</f>
        <v>#REF!</v>
      </c>
      <c r="AM199" s="26"/>
      <c r="AN199" s="26"/>
      <c r="AO199" s="26"/>
      <c r="AP199" s="26"/>
      <c r="AQ199" s="26"/>
      <c r="AR199" s="79" t="str">
        <f>_xlfn.IFNA(VLOOKUP(AM199,Kopā!$A$4:$Q$203,8,),"")</f>
        <v/>
      </c>
      <c r="AS199" s="80" t="str">
        <f>_xlfn.IFNA(VLOOKUP(AM199,Kopā!$A$4:$Q$203,9,),"")</f>
        <v/>
      </c>
      <c r="AT199" s="79" t="str">
        <f>_xlfn.IFNA(VLOOKUP(AM199,Kopā!$A$4:$Q$203,10,),"")</f>
        <v/>
      </c>
      <c r="AU199" s="80" t="str">
        <f>_xlfn.IFNA(VLOOKUP(AM199,Kopā!$A$4:$Q$203,11,),"")</f>
        <v/>
      </c>
      <c r="AV199" s="79" t="str">
        <f>_xlfn.IFNA(VLOOKUP(AM199,Kopā!$A$4:$Q$203,12,),"")</f>
        <v/>
      </c>
      <c r="AW199" s="80" t="str">
        <f>_xlfn.IFNA(VLOOKUP(AM199,Kopā!$A$4:$Q$203,13,),"")</f>
        <v/>
      </c>
      <c r="AX199" s="79" t="str">
        <f>_xlfn.IFNA(VLOOKUP(AM199,Kopā!$A$4:$Q$203,14,),"")</f>
        <v/>
      </c>
      <c r="AY199" s="80" t="str">
        <f>_xlfn.IFNA(VLOOKUP(AM199,Kopā!$A$4:$Q$203,15,),"")</f>
        <v/>
      </c>
      <c r="AZ199" s="26"/>
      <c r="BA199" s="26"/>
      <c r="BB199" s="26"/>
      <c r="BC199" s="26"/>
      <c r="BD199" s="26"/>
      <c r="BE199" s="26" t="e">
        <f>_xlfn.RANK.EQ(BB199,$BB$4:$BB$93,)+COUNTIF($BB$4:BB199,BB199)-1</f>
        <v>#N/A</v>
      </c>
    </row>
    <row r="200" spans="1:57" x14ac:dyDescent="0.25">
      <c r="A200" s="4"/>
      <c r="B200" s="4"/>
      <c r="C200" s="4"/>
      <c r="D200" s="4"/>
      <c r="E200" s="37"/>
      <c r="F200" s="37"/>
      <c r="G200" s="37"/>
      <c r="H200" s="37"/>
      <c r="I200" s="37"/>
      <c r="J200" s="37"/>
      <c r="K200" s="37"/>
      <c r="L200" s="37"/>
      <c r="M200" s="4"/>
      <c r="N200" s="4"/>
      <c r="O200" s="36"/>
      <c r="P200" s="4"/>
      <c r="Q200" s="4"/>
      <c r="AD200" s="26">
        <v>199</v>
      </c>
      <c r="AE200" s="26"/>
      <c r="AF200" s="26" t="str">
        <f>IF(Kopā!F200=$R$3,Kopā!A200,"")</f>
        <v/>
      </c>
      <c r="AG200" s="26" t="str">
        <f>_xlfn.IFNA(VLOOKUP(AF200,Kopā!$A$4:$G$203,7,),"")</f>
        <v/>
      </c>
      <c r="AH200" s="26" t="str">
        <f t="shared" si="47"/>
        <v/>
      </c>
      <c r="AI200" s="26" t="e" cm="1">
        <f t="array" ref="AI200">IFERROR(SMALL(IF((COUNTIF($AI$3:AI199, $AH$4:$AH$203)=0)*ISNUMBER($AH$4:$AH$203), $AH$4:$AH$203, "A"), 1),INDEX($AH$4:$AH$203, MATCH(SMALL(IF(ISTEXT($AH$4:$AH$203)*(COUNTIF(AI$3:$AI199,$AH$4:$AH$203)=0), COUNTIF($AH$4:$AH$203, "&lt;"&amp;$AH$4:$AH$203), ""),1),IF(ISTEXT($AH$4:$AH$203), COUNTIF($AH$4:$AH$203, "&lt;"&amp;$AH$4:$AH$203), ""), 0)))</f>
        <v>#NUM!</v>
      </c>
      <c r="AJ200" s="26"/>
      <c r="AK200" s="26"/>
      <c r="AL200" s="26" t="e">
        <f>#REF!</f>
        <v>#REF!</v>
      </c>
      <c r="AM200" s="26"/>
      <c r="AN200" s="26"/>
      <c r="AO200" s="26"/>
      <c r="AP200" s="26"/>
      <c r="AQ200" s="26"/>
      <c r="AR200" s="79" t="str">
        <f>_xlfn.IFNA(VLOOKUP(AM200,Kopā!$A$4:$Q$203,8,),"")</f>
        <v/>
      </c>
      <c r="AS200" s="80" t="str">
        <f>_xlfn.IFNA(VLOOKUP(AM200,Kopā!$A$4:$Q$203,9,),"")</f>
        <v/>
      </c>
      <c r="AT200" s="79" t="str">
        <f>_xlfn.IFNA(VLOOKUP(AM200,Kopā!$A$4:$Q$203,10,),"")</f>
        <v/>
      </c>
      <c r="AU200" s="80" t="str">
        <f>_xlfn.IFNA(VLOOKUP(AM200,Kopā!$A$4:$Q$203,11,),"")</f>
        <v/>
      </c>
      <c r="AV200" s="79" t="str">
        <f>_xlfn.IFNA(VLOOKUP(AM200,Kopā!$A$4:$Q$203,12,),"")</f>
        <v/>
      </c>
      <c r="AW200" s="80" t="str">
        <f>_xlfn.IFNA(VLOOKUP(AM200,Kopā!$A$4:$Q$203,13,),"")</f>
        <v/>
      </c>
      <c r="AX200" s="79" t="str">
        <f>_xlfn.IFNA(VLOOKUP(AM200,Kopā!$A$4:$Q$203,14,),"")</f>
        <v/>
      </c>
      <c r="AY200" s="80" t="str">
        <f>_xlfn.IFNA(VLOOKUP(AM200,Kopā!$A$4:$Q$203,15,),"")</f>
        <v/>
      </c>
      <c r="AZ200" s="26"/>
      <c r="BA200" s="26"/>
      <c r="BB200" s="26"/>
      <c r="BC200" s="26"/>
      <c r="BD200" s="26"/>
      <c r="BE200" s="26" t="e">
        <f>_xlfn.RANK.EQ(BB200,$BB$4:$BB$93,)+COUNTIF($BB$4:BB200,BB200)-1</f>
        <v>#N/A</v>
      </c>
    </row>
    <row r="201" spans="1:57" x14ac:dyDescent="0.25">
      <c r="A201" s="4"/>
      <c r="B201" s="4"/>
      <c r="C201" s="4"/>
      <c r="D201" s="4"/>
      <c r="E201" s="37"/>
      <c r="F201" s="37"/>
      <c r="G201" s="37"/>
      <c r="H201" s="37"/>
      <c r="I201" s="37"/>
      <c r="J201" s="37"/>
      <c r="K201" s="37"/>
      <c r="L201" s="37"/>
      <c r="M201" s="4"/>
      <c r="N201" s="4"/>
      <c r="O201" s="36"/>
      <c r="P201" s="4"/>
      <c r="Q201" s="4"/>
      <c r="AD201" s="26">
        <v>200</v>
      </c>
      <c r="AE201" s="26"/>
      <c r="AF201" s="26" t="str">
        <f>IF(Kopā!F201=$R$3,Kopā!A201,"")</f>
        <v/>
      </c>
      <c r="AG201" s="26" t="str">
        <f>_xlfn.IFNA(VLOOKUP(AF201,Kopā!$A$4:$G$203,7,),"")</f>
        <v/>
      </c>
      <c r="AH201" s="26" t="str">
        <f t="shared" si="47"/>
        <v/>
      </c>
      <c r="AI201" s="26" t="e" cm="1">
        <f t="array" ref="AI201">IFERROR(SMALL(IF((COUNTIF($AI$3:AI200, $AH$4:$AH$203)=0)*ISNUMBER($AH$4:$AH$203), $AH$4:$AH$203, "A"), 1),INDEX($AH$4:$AH$203, MATCH(SMALL(IF(ISTEXT($AH$4:$AH$203)*(COUNTIF(AI$3:$AI200,$AH$4:$AH$203)=0), COUNTIF($AH$4:$AH$203, "&lt;"&amp;$AH$4:$AH$203), ""),1),IF(ISTEXT($AH$4:$AH$203), COUNTIF($AH$4:$AH$203, "&lt;"&amp;$AH$4:$AH$203), ""), 0)))</f>
        <v>#NUM!</v>
      </c>
      <c r="AJ201" s="26"/>
      <c r="AK201" s="26"/>
      <c r="AL201" s="26" t="e">
        <f>#REF!</f>
        <v>#REF!</v>
      </c>
      <c r="AM201" s="26"/>
      <c r="AN201" s="26"/>
      <c r="AO201" s="26"/>
      <c r="AP201" s="26"/>
      <c r="AQ201" s="26"/>
      <c r="AR201" s="79" t="str">
        <f>_xlfn.IFNA(VLOOKUP(AM201,Kopā!$A$4:$Q$203,8,),"")</f>
        <v/>
      </c>
      <c r="AS201" s="80" t="str">
        <f>_xlfn.IFNA(VLOOKUP(AM201,Kopā!$A$4:$Q$203,9,),"")</f>
        <v/>
      </c>
      <c r="AT201" s="79" t="str">
        <f>_xlfn.IFNA(VLOOKUP(AM201,Kopā!$A$4:$Q$203,10,),"")</f>
        <v/>
      </c>
      <c r="AU201" s="80" t="str">
        <f>_xlfn.IFNA(VLOOKUP(AM201,Kopā!$A$4:$Q$203,11,),"")</f>
        <v/>
      </c>
      <c r="AV201" s="79" t="str">
        <f>_xlfn.IFNA(VLOOKUP(AM201,Kopā!$A$4:$Q$203,12,),"")</f>
        <v/>
      </c>
      <c r="AW201" s="80" t="str">
        <f>_xlfn.IFNA(VLOOKUP(AM201,Kopā!$A$4:$Q$203,13,),"")</f>
        <v/>
      </c>
      <c r="AX201" s="79" t="str">
        <f>_xlfn.IFNA(VLOOKUP(AM201,Kopā!$A$4:$Q$203,14,),"")</f>
        <v/>
      </c>
      <c r="AY201" s="80" t="str">
        <f>_xlfn.IFNA(VLOOKUP(AM201,Kopā!$A$4:$Q$203,15,),"")</f>
        <v/>
      </c>
      <c r="AZ201" s="26"/>
      <c r="BA201" s="26"/>
      <c r="BB201" s="26"/>
      <c r="BC201" s="26"/>
      <c r="BD201" s="26"/>
      <c r="BE201" s="26" t="e">
        <f>_xlfn.RANK.EQ(BB201,$BB$4:$BB$93,)+COUNTIF($BB$4:BB201,BB201)-1</f>
        <v>#N/A</v>
      </c>
    </row>
    <row r="202" spans="1:57" x14ac:dyDescent="0.25">
      <c r="A202" s="4"/>
      <c r="B202" s="4"/>
      <c r="C202" s="4"/>
      <c r="D202" s="4"/>
      <c r="E202" s="37"/>
      <c r="F202" s="37"/>
      <c r="G202" s="37"/>
      <c r="H202" s="37"/>
      <c r="I202" s="37"/>
      <c r="J202" s="37"/>
      <c r="K202" s="37"/>
      <c r="L202" s="37"/>
      <c r="M202" s="4"/>
      <c r="N202" s="4"/>
      <c r="O202" s="36"/>
      <c r="P202" s="4"/>
      <c r="Q202" s="4"/>
      <c r="AD202" s="26">
        <v>201</v>
      </c>
      <c r="AE202" s="26"/>
      <c r="AF202" s="26" t="str">
        <f>IF(Kopā!F202=$R$3,Kopā!A202,"")</f>
        <v/>
      </c>
      <c r="AG202" s="26" t="str">
        <f>_xlfn.IFNA(VLOOKUP(AF202,Kopā!$A$4:$G$203,7,),"")</f>
        <v/>
      </c>
      <c r="AH202" s="26" t="str">
        <f t="shared" si="47"/>
        <v/>
      </c>
      <c r="AI202" s="26" t="e" cm="1">
        <f t="array" ref="AI202">IFERROR(SMALL(IF((COUNTIF($AI$3:AI201, $AH$4:$AH$203)=0)*ISNUMBER($AH$4:$AH$203), $AH$4:$AH$203, "A"), 1),INDEX($AH$4:$AH$203, MATCH(SMALL(IF(ISTEXT($AH$4:$AH$203)*(COUNTIF(AI$3:$AI201,$AH$4:$AH$203)=0), COUNTIF($AH$4:$AH$203, "&lt;"&amp;$AH$4:$AH$203), ""),1),IF(ISTEXT($AH$4:$AH$203), COUNTIF($AH$4:$AH$203, "&lt;"&amp;$AH$4:$AH$203), ""), 0)))</f>
        <v>#NUM!</v>
      </c>
      <c r="AJ202" s="26"/>
      <c r="AK202" s="26"/>
      <c r="AL202" s="26" t="e">
        <f>#REF!</f>
        <v>#REF!</v>
      </c>
      <c r="AM202" s="26"/>
      <c r="AN202" s="26"/>
      <c r="AO202" s="26"/>
      <c r="AP202" s="26"/>
      <c r="AQ202" s="26"/>
      <c r="AR202" s="79" t="str">
        <f>_xlfn.IFNA(VLOOKUP(AM202,Kopā!$A$4:$Q$203,8,),"")</f>
        <v/>
      </c>
      <c r="AS202" s="80" t="str">
        <f>_xlfn.IFNA(VLOOKUP(AM202,Kopā!$A$4:$Q$203,9,),"")</f>
        <v/>
      </c>
      <c r="AT202" s="79" t="str">
        <f>_xlfn.IFNA(VLOOKUP(AM202,Kopā!$A$4:$Q$203,10,),"")</f>
        <v/>
      </c>
      <c r="AU202" s="80" t="str">
        <f>_xlfn.IFNA(VLOOKUP(AM202,Kopā!$A$4:$Q$203,11,),"")</f>
        <v/>
      </c>
      <c r="AV202" s="79" t="str">
        <f>_xlfn.IFNA(VLOOKUP(AM202,Kopā!$A$4:$Q$203,12,),"")</f>
        <v/>
      </c>
      <c r="AW202" s="80" t="str">
        <f>_xlfn.IFNA(VLOOKUP(AM202,Kopā!$A$4:$Q$203,13,),"")</f>
        <v/>
      </c>
      <c r="AX202" s="79" t="str">
        <f>_xlfn.IFNA(VLOOKUP(AM202,Kopā!$A$4:$Q$203,14,),"")</f>
        <v/>
      </c>
      <c r="AY202" s="80" t="str">
        <f>_xlfn.IFNA(VLOOKUP(AM202,Kopā!$A$4:$Q$203,15,),"")</f>
        <v/>
      </c>
      <c r="AZ202" s="26"/>
      <c r="BA202" s="26"/>
      <c r="BB202" s="26"/>
      <c r="BC202" s="26"/>
      <c r="BD202" s="26"/>
      <c r="BE202" s="26" t="e">
        <f>_xlfn.RANK.EQ(BB202,$BB$4:$BB$93,)+COUNTIF($BB$4:BB202,BB202)-1</f>
        <v>#N/A</v>
      </c>
    </row>
    <row r="203" spans="1:57" x14ac:dyDescent="0.25">
      <c r="A203" s="4"/>
      <c r="B203" s="4"/>
      <c r="C203" s="4"/>
      <c r="D203" s="4"/>
      <c r="E203" s="37"/>
      <c r="F203" s="37"/>
      <c r="G203" s="37"/>
      <c r="H203" s="37"/>
      <c r="I203" s="37"/>
      <c r="J203" s="37"/>
      <c r="K203" s="37"/>
      <c r="L203" s="37"/>
      <c r="M203" s="4"/>
      <c r="N203" s="4"/>
      <c r="O203" s="36"/>
      <c r="P203" s="4"/>
      <c r="Q203" s="4"/>
      <c r="AD203" s="25">
        <v>202</v>
      </c>
      <c r="AE203" s="26"/>
      <c r="AF203" s="26" t="str">
        <f>IF(Kopā!F203=$R$3,Kopā!A203,"")</f>
        <v/>
      </c>
      <c r="AG203" s="26" t="str">
        <f>_xlfn.IFNA(VLOOKUP(AF203,Kopā!$A$4:$G$203,7,),"")</f>
        <v/>
      </c>
      <c r="AH203" s="26" t="str">
        <f t="shared" si="47"/>
        <v/>
      </c>
      <c r="AI203" s="26" t="e" cm="1">
        <f t="array" ref="AI203">IFERROR(SMALL(IF((COUNTIF($AI$3:AI202, $AH$4:$AH$203)=0)*ISNUMBER($AH$4:$AH$203), $AH$4:$AH$203, "A"), 1),INDEX($AH$4:$AH$203, MATCH(SMALL(IF(ISTEXT($AH$4:$AH$203)*(COUNTIF(AI$3:$AI202,$AH$4:$AH$203)=0), COUNTIF($AH$4:$AH$203, "&lt;"&amp;$AH$4:$AH$203), ""),1),IF(ISTEXT($AH$4:$AH$203), COUNTIF($AH$4:$AH$203, "&lt;"&amp;$AH$4:$AH$203), ""), 0)))</f>
        <v>#NUM!</v>
      </c>
      <c r="AJ203" s="26"/>
      <c r="AK203" s="26"/>
      <c r="AL203" s="26" t="e">
        <f>#REF!</f>
        <v>#REF!</v>
      </c>
      <c r="AM203" s="26"/>
      <c r="AN203" s="26"/>
      <c r="AO203" s="26"/>
      <c r="AP203" s="26"/>
      <c r="AQ203" s="26"/>
      <c r="AR203" s="79" t="str">
        <f>_xlfn.IFNA(VLOOKUP(AM203,Kopā!$A$4:$Q$203,8,),"")</f>
        <v/>
      </c>
      <c r="AS203" s="80" t="str">
        <f>_xlfn.IFNA(VLOOKUP(AM203,Kopā!$A$4:$Q$203,9,),"")</f>
        <v/>
      </c>
      <c r="AT203" s="79" t="str">
        <f>_xlfn.IFNA(VLOOKUP(AM203,Kopā!$A$4:$Q$203,10,),"")</f>
        <v/>
      </c>
      <c r="AU203" s="80" t="str">
        <f>_xlfn.IFNA(VLOOKUP(AM203,Kopā!$A$4:$Q$203,11,),"")</f>
        <v/>
      </c>
      <c r="AV203" s="79" t="str">
        <f>_xlfn.IFNA(VLOOKUP(AM203,Kopā!$A$4:$Q$203,12,),"")</f>
        <v/>
      </c>
      <c r="AW203" s="80" t="str">
        <f>_xlfn.IFNA(VLOOKUP(AM203,Kopā!$A$4:$Q$203,13,),"")</f>
        <v/>
      </c>
      <c r="AX203" s="79" t="str">
        <f>_xlfn.IFNA(VLOOKUP(AM203,Kopā!$A$4:$Q$203,14,),"")</f>
        <v/>
      </c>
      <c r="AY203" s="80" t="str">
        <f>_xlfn.IFNA(VLOOKUP(AM203,Kopā!$A$4:$Q$203,15,),"")</f>
        <v/>
      </c>
      <c r="AZ203" s="26"/>
      <c r="BA203" s="26"/>
      <c r="BB203" s="26"/>
      <c r="BC203" s="25"/>
      <c r="BD203" s="26"/>
      <c r="BE203" s="25" t="e">
        <f>_xlfn.RANK.EQ(BB203,$BB$4:$BB$93,)+COUNTIF($BB$4:BB203,BB203)-1</f>
        <v>#N/A</v>
      </c>
    </row>
  </sheetData>
  <sheetProtection sheet="1" objects="1" scenarios="1"/>
  <mergeCells count="8">
    <mergeCell ref="AV2:AW2"/>
    <mergeCell ref="AX2:AY2"/>
    <mergeCell ref="E2:F2"/>
    <mergeCell ref="G2:H2"/>
    <mergeCell ref="I2:J2"/>
    <mergeCell ref="K2:L2"/>
    <mergeCell ref="AR2:AS2"/>
    <mergeCell ref="AT2:AU2"/>
  </mergeCells>
  <dataValidations count="1">
    <dataValidation type="list" allowBlank="1" showInputMessage="1" showErrorMessage="1" sqref="R3">
      <formula1>$AE$5:$AE$6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4294967293" verticalDpi="0" r:id="rId1"/>
  <headerFooter>
    <oddHeader>&amp;L
&amp;"Times New Roman,Bold"&amp;A&amp;C&amp;"Times New Roman,Bold"Latvijas kauss grūtajā kāpšanā
 ar augšējo drošināšanu bērniem un jauniešiem</oddHeader>
    <oddFooter>&amp;L&amp;"Times New Roman,Regular"Galvenais tiesnesis:    Vladimirs Stepanovs
Sacensību sekretāre:   Inna Portnova</oddFooter>
  </headerFooter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Kopā!$S$4:$S$11</xm:f>
          </x14:formula1>
          <xm:sqref>S3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3"/>
  <sheetViews>
    <sheetView zoomScale="120" zoomScaleNormal="120" zoomScaleSheetLayoutView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6" sqref="L16"/>
    </sheetView>
  </sheetViews>
  <sheetFormatPr defaultColWidth="8.85546875" defaultRowHeight="15.75" x14ac:dyDescent="0.25"/>
  <cols>
    <col min="1" max="1" width="1.140625" style="11" customWidth="1"/>
    <col min="2" max="2" width="5.28515625" style="11" customWidth="1"/>
    <col min="3" max="3" width="22.28515625" style="11" bestFit="1" customWidth="1"/>
    <col min="4" max="4" width="21.85546875" style="11" customWidth="1"/>
    <col min="5" max="5" width="3.28515625" style="12" customWidth="1"/>
    <col min="6" max="6" width="6.140625" style="12" customWidth="1"/>
    <col min="7" max="7" width="3.28515625" style="12" customWidth="1"/>
    <col min="8" max="8" width="6.140625" style="12" customWidth="1"/>
    <col min="9" max="9" width="3.28515625" style="12" customWidth="1"/>
    <col min="10" max="10" width="6.140625" style="12" customWidth="1"/>
    <col min="11" max="11" width="3.28515625" style="12" customWidth="1"/>
    <col min="12" max="12" width="6.140625" style="12" customWidth="1"/>
    <col min="13" max="14" width="10" style="11" customWidth="1"/>
    <col min="15" max="15" width="15.7109375" style="13" customWidth="1"/>
    <col min="16" max="16" width="9.28515625" style="11" customWidth="1"/>
    <col min="17" max="17" width="9.42578125" style="11" bestFit="1" customWidth="1"/>
    <col min="18" max="18" width="8.28515625" style="11" customWidth="1"/>
    <col min="19" max="19" width="8.5703125" style="11" customWidth="1"/>
    <col min="20" max="28" width="8.85546875" style="11"/>
    <col min="29" max="29" width="9.7109375" style="11" customWidth="1"/>
    <col min="30" max="30" width="9" style="11" bestFit="1" customWidth="1"/>
    <col min="31" max="31" width="8.85546875" style="11"/>
    <col min="32" max="32" width="9" style="11" bestFit="1" customWidth="1"/>
    <col min="33" max="33" width="8.85546875" style="11"/>
    <col min="34" max="35" width="9" style="11" bestFit="1" customWidth="1"/>
    <col min="36" max="37" width="8.85546875" style="11"/>
    <col min="38" max="41" width="9" style="11" bestFit="1" customWidth="1"/>
    <col min="42" max="42" width="20.28515625" style="11" bestFit="1" customWidth="1"/>
    <col min="43" max="43" width="12.7109375" style="11" bestFit="1" customWidth="1"/>
    <col min="44" max="53" width="8.85546875" style="11"/>
    <col min="54" max="55" width="9" style="11" bestFit="1" customWidth="1"/>
    <col min="56" max="56" width="8.85546875" style="11"/>
    <col min="57" max="57" width="10.140625" style="11" bestFit="1" customWidth="1"/>
    <col min="58" max="16384" width="8.85546875" style="11"/>
  </cols>
  <sheetData>
    <row r="1" spans="1:57" ht="16.5" thickBot="1" x14ac:dyDescent="0.3">
      <c r="A1" s="4"/>
      <c r="B1" s="36"/>
      <c r="C1" s="4"/>
      <c r="D1" s="4"/>
      <c r="E1" s="37"/>
      <c r="F1" s="37"/>
      <c r="G1" s="37"/>
      <c r="H1" s="37"/>
      <c r="I1" s="37"/>
      <c r="J1" s="37"/>
      <c r="K1" s="37"/>
      <c r="L1" s="37"/>
      <c r="M1" s="4"/>
      <c r="N1" s="4"/>
      <c r="O1" s="36"/>
      <c r="P1" s="4"/>
      <c r="Q1" s="4"/>
    </row>
    <row r="2" spans="1:57" ht="16.5" thickBot="1" x14ac:dyDescent="0.3">
      <c r="A2" s="4"/>
      <c r="B2" s="4"/>
      <c r="C2" s="4"/>
      <c r="D2" s="37"/>
      <c r="E2" s="140">
        <v>1</v>
      </c>
      <c r="F2" s="141"/>
      <c r="G2" s="140">
        <v>2</v>
      </c>
      <c r="H2" s="142"/>
      <c r="I2" s="140">
        <v>3</v>
      </c>
      <c r="J2" s="141"/>
      <c r="K2" s="140">
        <v>4</v>
      </c>
      <c r="L2" s="141"/>
      <c r="M2" s="4"/>
      <c r="N2" s="4"/>
      <c r="O2" s="36"/>
      <c r="P2" s="4"/>
      <c r="Q2" s="4"/>
      <c r="R2" s="14" t="s">
        <v>117</v>
      </c>
      <c r="S2" s="15" t="s">
        <v>4</v>
      </c>
      <c r="AD2" s="25"/>
      <c r="AE2" s="26"/>
      <c r="AF2" s="26"/>
      <c r="AG2" s="26"/>
      <c r="AH2" s="26"/>
      <c r="AI2" s="26"/>
      <c r="AJ2" s="26"/>
      <c r="AK2" s="25"/>
      <c r="AL2" s="26"/>
      <c r="AM2" s="26"/>
      <c r="AN2" s="26"/>
      <c r="AO2" s="26"/>
      <c r="AP2" s="26"/>
      <c r="AQ2" s="67"/>
      <c r="AR2" s="139">
        <v>1</v>
      </c>
      <c r="AS2" s="139"/>
      <c r="AT2" s="139">
        <v>2</v>
      </c>
      <c r="AU2" s="139"/>
      <c r="AV2" s="139">
        <v>3</v>
      </c>
      <c r="AW2" s="139"/>
      <c r="AX2" s="139">
        <v>4</v>
      </c>
      <c r="AY2" s="139"/>
      <c r="AZ2" s="26"/>
      <c r="BA2" s="26"/>
      <c r="BB2" s="76"/>
      <c r="BC2" s="26"/>
      <c r="BD2" s="26"/>
      <c r="BE2" s="25"/>
    </row>
    <row r="3" spans="1:57" ht="33" thickTop="1" thickBot="1" x14ac:dyDescent="0.3">
      <c r="A3" s="4"/>
      <c r="B3" s="5" t="s">
        <v>0</v>
      </c>
      <c r="C3" s="2" t="s">
        <v>1</v>
      </c>
      <c r="D3" s="6" t="s">
        <v>2</v>
      </c>
      <c r="E3" s="5" t="s">
        <v>120</v>
      </c>
      <c r="F3" s="6" t="s">
        <v>121</v>
      </c>
      <c r="G3" s="1" t="s">
        <v>120</v>
      </c>
      <c r="H3" s="3" t="s">
        <v>121</v>
      </c>
      <c r="I3" s="5" t="s">
        <v>120</v>
      </c>
      <c r="J3" s="6" t="s">
        <v>121</v>
      </c>
      <c r="K3" s="5" t="s">
        <v>120</v>
      </c>
      <c r="L3" s="3" t="s">
        <v>121</v>
      </c>
      <c r="M3" s="9" t="s">
        <v>119</v>
      </c>
      <c r="N3" s="7" t="s">
        <v>118</v>
      </c>
      <c r="O3" s="10" t="s">
        <v>115</v>
      </c>
      <c r="P3" s="8" t="s">
        <v>116</v>
      </c>
      <c r="Q3" s="4"/>
      <c r="R3" s="63" t="s">
        <v>123</v>
      </c>
      <c r="S3" s="64" t="s">
        <v>110</v>
      </c>
      <c r="AD3" s="26"/>
      <c r="AE3" s="27"/>
      <c r="AF3" s="26"/>
      <c r="AG3" s="26"/>
      <c r="AH3" s="26"/>
      <c r="AI3" s="67"/>
      <c r="AJ3" s="26"/>
      <c r="AK3" s="26"/>
      <c r="AL3" s="67" t="s">
        <v>145</v>
      </c>
      <c r="AM3" s="26"/>
      <c r="AN3" s="26"/>
      <c r="AO3" s="27" t="s">
        <v>0</v>
      </c>
      <c r="AP3" s="27" t="s">
        <v>1</v>
      </c>
      <c r="AQ3" s="27" t="s">
        <v>2</v>
      </c>
      <c r="AR3" s="27" t="s">
        <v>120</v>
      </c>
      <c r="AS3" s="27" t="s">
        <v>121</v>
      </c>
      <c r="AT3" s="27" t="s">
        <v>120</v>
      </c>
      <c r="AU3" s="27" t="s">
        <v>121</v>
      </c>
      <c r="AV3" s="27" t="s">
        <v>120</v>
      </c>
      <c r="AW3" s="27" t="s">
        <v>121</v>
      </c>
      <c r="AX3" s="27" t="s">
        <v>120</v>
      </c>
      <c r="AY3" s="27" t="s">
        <v>121</v>
      </c>
      <c r="AZ3" s="77" t="s">
        <v>119</v>
      </c>
      <c r="BA3" s="78" t="s">
        <v>118</v>
      </c>
      <c r="BB3" s="67" t="s">
        <v>124</v>
      </c>
      <c r="BC3" s="67" t="s">
        <v>125</v>
      </c>
      <c r="BD3" s="27" t="s">
        <v>115</v>
      </c>
      <c r="BE3" s="78" t="s">
        <v>146</v>
      </c>
    </row>
    <row r="4" spans="1:57" ht="15.6" customHeight="1" x14ac:dyDescent="0.25">
      <c r="A4" s="26">
        <v>1</v>
      </c>
      <c r="B4" s="59">
        <f>IF(C4=$C$2,"",A4)</f>
        <v>1</v>
      </c>
      <c r="C4" s="101" t="str">
        <f t="shared" ref="C4:C67" si="0">_xlfn.IFNA(VLOOKUP(O4,$AL$4:$BA$93,5,0),"")</f>
        <v>Jurijs Pritkovs</v>
      </c>
      <c r="D4" s="28" t="str">
        <f>_xlfn.IFNA(VLOOKUP(O4,$AL$4:$BA$93,6,0),"")</f>
        <v>BJC "Rīgas Skolenu pils"/BJC "Laimīte"</v>
      </c>
      <c r="E4" s="60">
        <f>_xlfn.IFNA(VLOOKUP(O4,$AL$4:$BA$93,7,0),"")</f>
        <v>10</v>
      </c>
      <c r="F4" s="61">
        <f>_xlfn.IFNA(VLOOKUP(O4,$AL$4:$BA$93,8,0),"")</f>
        <v>3.3564814814814812E-4</v>
      </c>
      <c r="G4" s="62">
        <f>_xlfn.IFNA(VLOOKUP(O4,$AL$4:$BA$93,9,0),"")</f>
        <v>10</v>
      </c>
      <c r="H4" s="61">
        <f>_xlfn.IFNA(VLOOKUP(O4,$AL$4:$BA$93,10,0),"")</f>
        <v>4.0509259259259258E-4</v>
      </c>
      <c r="I4" s="60">
        <f>_xlfn.IFNA(VLOOKUP(O4,$AL$4:$BA$93,11,0),"")</f>
        <v>10</v>
      </c>
      <c r="J4" s="61">
        <f>_xlfn.IFNA(VLOOKUP(O4,$AL$4:$BA$93,12,0),"")</f>
        <v>6.3657407407407402E-4</v>
      </c>
      <c r="K4" s="60">
        <f>_xlfn.IFNA(VLOOKUP(O4,$AL$4:$BA$93,13,0),"")</f>
        <v>10</v>
      </c>
      <c r="L4" s="61">
        <f>_xlfn.IFNA(VLOOKUP(O4,$AL$4:$BA$93,14,0),"")</f>
        <v>1.1111111111111111E-3</v>
      </c>
      <c r="M4" s="72">
        <f>IFERROR(IF((E4+G4+I4+K4)=VLOOKUP(O4,$AL$4:$BA$93,15,0),VLOOKUP(O4,$AL$4:$BA$93,15,0),""),"")</f>
        <v>40</v>
      </c>
      <c r="N4" s="73">
        <f>_xlfn.IFNA(VLOOKUP(O4,$AL$4:$BA$93,16,0),"")</f>
        <v>2.488425925925926E-3</v>
      </c>
      <c r="O4" s="24">
        <f>IF(AP4=$AP$2,"",A4)</f>
        <v>1</v>
      </c>
      <c r="P4" s="16"/>
      <c r="Q4" s="74"/>
      <c r="AD4" s="26">
        <v>3</v>
      </c>
      <c r="AE4" s="26"/>
      <c r="AF4" s="26">
        <f>IF(Kopā!F4=$R$3,Kopā!A4,"")</f>
        <v>1</v>
      </c>
      <c r="AG4" s="26" t="str">
        <f>_xlfn.IFNA(VLOOKUP(AF4,Kopā!$A$4:$G$203,7,),"")</f>
        <v>E</v>
      </c>
      <c r="AH4" s="26">
        <f t="shared" ref="AH4:AH35" si="1">IF(AG4=$S$3,AF4,"")</f>
        <v>1</v>
      </c>
      <c r="AI4" s="26" cm="1">
        <f t="array" ref="AI4">IFERROR(SMALL(IF((COUNTIF($AI$3:AI3, $AH$4:$AH$203)=0)*ISNUMBER($AH$4:$AH$203), $AH$4:$AH$203, "A"), 1),INDEX($AH$4:$AH$203, MATCH(SMALL(IF(ISTEXT($AH$4:$AH$203)*(COUNTIF(AI3:$AI$3,$AH$4:$AH$203)=0), COUNTIF($AH$4:$AH$203, "&lt;"&amp;$AH$4:$AH$203), ""),1),IF(ISTEXT($AH$4:$AH$203), COUNTIF($AH$4:$AH$203, "&lt;"&amp;$AH$4:$AH$203), ""), 0)))</f>
        <v>1</v>
      </c>
      <c r="AJ4" s="26"/>
      <c r="AK4" s="26"/>
      <c r="AL4" s="26">
        <f>BD4</f>
        <v>13</v>
      </c>
      <c r="AM4" s="26">
        <f>IFERROR(AI4,"")</f>
        <v>1</v>
      </c>
      <c r="AN4" s="26">
        <v>1</v>
      </c>
      <c r="AO4" s="67">
        <f>IF(AP4=$C$2,"",AN4)</f>
        <v>1</v>
      </c>
      <c r="AP4" s="26" t="str">
        <f>_xlfn.IFNA(VLOOKUP(AM4,Kopā!$A$4:$Q$203,2,),"")</f>
        <v>Adrians Silkāns</v>
      </c>
      <c r="AQ4" s="68" t="str">
        <f>_xlfn.IFNA(VLOOKUP(AM4,Kopā!$A$4:$Q$203,3,),"")</f>
        <v>MJC „Praktiskās estētikas skola”</v>
      </c>
      <c r="AR4" s="79">
        <f>_xlfn.IFNA(VLOOKUP(AM4,Kopā!$A$4:$Q$203,8,),"")</f>
        <v>10</v>
      </c>
      <c r="AS4" s="80">
        <f>_xlfn.IFNA(VLOOKUP(AM4,Kopā!$A$4:$Q$203,9,),"")</f>
        <v>5.6712962962962956E-4</v>
      </c>
      <c r="AT4" s="79">
        <f>_xlfn.IFNA(VLOOKUP(AM4,Kopā!$A$4:$Q$203,10,),"")</f>
        <v>10</v>
      </c>
      <c r="AU4" s="80">
        <f>_xlfn.IFNA(VLOOKUP(AM4,Kopā!$A$4:$Q$203,11,),"")</f>
        <v>6.8287037037037025E-4</v>
      </c>
      <c r="AV4" s="79">
        <f>_xlfn.IFNA(VLOOKUP(AM4,Kopā!$A$4:$Q$203,12,),"")</f>
        <v>2</v>
      </c>
      <c r="AW4" s="80">
        <f>_xlfn.IFNA(VLOOKUP(AM4,Kopā!$A$4:$Q$203,13,),"")</f>
        <v>5.4398148148148144E-4</v>
      </c>
      <c r="AX4" s="79">
        <f>_xlfn.IFNA(VLOOKUP(AM4,Kopā!$A$4:$Q$203,14,),"")</f>
        <v>0</v>
      </c>
      <c r="AY4" s="80">
        <f>_xlfn.IFNA(VLOOKUP(AM4,Kopā!$A$4:$Q$203,15,),"")</f>
        <v>1.1574074074074073E-4</v>
      </c>
      <c r="AZ4" s="81">
        <f>_xlfn.IFNA(VLOOKUP(AM4,Kopā!$A$4:$Q$203,16,),"")</f>
        <v>22</v>
      </c>
      <c r="BA4" s="80">
        <f>_xlfn.IFNA(VLOOKUP(AM4,Kopā!$A$4:$Q$203,17,),"")</f>
        <v>1.9097222222222219E-3</v>
      </c>
      <c r="BB4" s="26">
        <f>IFERROR(_xlfn.RANK.EQ(AZ4,$AZ$4:$AZ$93,1),"")</f>
        <v>8</v>
      </c>
      <c r="BC4" s="26">
        <f>IFERROR(_xlfn.RANK.EQ(BA4,$BA$4:$BA$93),"")</f>
        <v>16</v>
      </c>
      <c r="BD4" s="69">
        <f>IFERROR(IF(BA4=AZ4,BE4,_xlfn.RANK.EQ($BB4,$BB$4:$BB$93)+COUNTIFS($BB$4:$BB$93,$BB4,$BC$4:$BC$93,"&gt;"&amp;$BC4)),"")</f>
        <v>13</v>
      </c>
      <c r="BE4" s="26">
        <f>_xlfn.RANK.EQ(BB4,$BB$4:$BB$93,)+COUNTIF($BB$4:BB4,BB4)-1</f>
        <v>13</v>
      </c>
    </row>
    <row r="5" spans="1:57" x14ac:dyDescent="0.25">
      <c r="A5" s="26">
        <v>2</v>
      </c>
      <c r="B5" s="82">
        <f t="shared" ref="B5:B68" si="2">IF(C5=$C$2,"",A5)</f>
        <v>2</v>
      </c>
      <c r="C5" s="102" t="str">
        <f t="shared" si="0"/>
        <v>Filips Patmalnieks</v>
      </c>
      <c r="D5" s="83" t="str">
        <f t="shared" ref="D5:D6" si="3">_xlfn.IFNA(VLOOKUP(O5,$AL$4:$BA$93,6,0),"")</f>
        <v>Virsotne</v>
      </c>
      <c r="E5" s="84">
        <f t="shared" ref="E5:E68" si="4">_xlfn.IFNA(VLOOKUP(O5,$AL$4:$BA$93,7,0),"")</f>
        <v>10</v>
      </c>
      <c r="F5" s="85">
        <f t="shared" ref="F5:F68" si="5">_xlfn.IFNA(VLOOKUP(O5,$AL$4:$BA$93,8,0),"")</f>
        <v>3.8657407407407407E-4</v>
      </c>
      <c r="G5" s="86">
        <f t="shared" ref="G5:G68" si="6">_xlfn.IFNA(VLOOKUP(O5,$AL$4:$BA$93,9,0),"")</f>
        <v>10</v>
      </c>
      <c r="H5" s="85">
        <f t="shared" ref="H5:H68" si="7">_xlfn.IFNA(VLOOKUP(O5,$AL$4:$BA$93,10,0),"")</f>
        <v>4.2824074074074075E-4</v>
      </c>
      <c r="I5" s="84">
        <f t="shared" ref="I5:I68" si="8">_xlfn.IFNA(VLOOKUP(O5,$AL$4:$BA$93,11,0),"")</f>
        <v>10</v>
      </c>
      <c r="J5" s="85">
        <f t="shared" ref="J5:J68" si="9">_xlfn.IFNA(VLOOKUP(O5,$AL$4:$BA$93,12,0),"")</f>
        <v>9.8379629629629642E-4</v>
      </c>
      <c r="K5" s="84">
        <f t="shared" ref="K5:K68" si="10">_xlfn.IFNA(VLOOKUP(O5,$AL$4:$BA$93,13,0),"")</f>
        <v>10</v>
      </c>
      <c r="L5" s="85">
        <f t="shared" ref="L5:L68" si="11">_xlfn.IFNA(VLOOKUP(O5,$AL$4:$BA$93,14,0),"")</f>
        <v>1.1574074074074073E-3</v>
      </c>
      <c r="M5" s="87">
        <f t="shared" ref="M5:M68" si="12">IFERROR(IF((E5+G5+I5+K5)=VLOOKUP(O5,$AL$4:$BA$93,15,0),VLOOKUP(O5,$AL$4:$BA$93,15,0),""),"")</f>
        <v>40</v>
      </c>
      <c r="N5" s="88">
        <f t="shared" ref="N5:N68" si="13">_xlfn.IFNA(VLOOKUP(O5,$AL$4:$BA$93,16,0),"")</f>
        <v>2.9560185185185184E-3</v>
      </c>
      <c r="O5" s="89">
        <f t="shared" ref="O5:O68" si="14">IF(AP5=$AP$2,"",A5)</f>
        <v>2</v>
      </c>
      <c r="P5" s="90"/>
      <c r="Q5" s="74"/>
      <c r="AD5" s="26">
        <v>4</v>
      </c>
      <c r="AE5" s="26" t="s">
        <v>123</v>
      </c>
      <c r="AF5" s="26" t="str">
        <f>IF(Kopā!F5=$R$3,Kopā!A5,"")</f>
        <v/>
      </c>
      <c r="AG5" s="26" t="str">
        <f>_xlfn.IFNA(VLOOKUP(AF5,Kopā!$A$4:$G$203,7,),"")</f>
        <v/>
      </c>
      <c r="AH5" s="26" t="str">
        <f t="shared" si="1"/>
        <v/>
      </c>
      <c r="AI5" s="26" cm="1">
        <f t="array" ref="AI5">IFERROR(SMALL(IF((COUNTIF($AI$3:AI4, $AH$4:$AH$203)=0)*ISNUMBER($AH$4:$AH$203), $AH$4:$AH$203, "A"), 1),INDEX($AH$4:$AH$203, MATCH(SMALL(IF(ISTEXT($AH$4:$AH$203)*(COUNTIF(AI$3:$AI4,$AH$4:$AH$203)=0), COUNTIF($AH$4:$AH$203, "&lt;"&amp;$AH$4:$AH$203), ""),1),IF(ISTEXT($AH$4:$AH$203), COUNTIF($AH$4:$AH$203, "&lt;"&amp;$AH$4:$AH$203), ""), 0)))</f>
        <v>3</v>
      </c>
      <c r="AJ5" s="26"/>
      <c r="AK5" s="26"/>
      <c r="AL5" s="26">
        <f t="shared" ref="AL5:AL68" si="15">BD5</f>
        <v>3</v>
      </c>
      <c r="AM5" s="26">
        <f t="shared" ref="AM5:AM68" si="16">IFERROR(AI5,"")</f>
        <v>3</v>
      </c>
      <c r="AN5" s="26">
        <v>2</v>
      </c>
      <c r="AO5" s="67">
        <f t="shared" ref="AO5:AO68" si="17">IF(AP5=$C$2,"",AN5)</f>
        <v>2</v>
      </c>
      <c r="AP5" s="26" t="str">
        <f>_xlfn.IFNA(VLOOKUP(AM5,Kopā!$A$4:$Q$203,2,),"")</f>
        <v>Alberts Reķis</v>
      </c>
      <c r="AQ5" s="68" t="str">
        <f>_xlfn.IFNA(VLOOKUP(AM5,Kopā!$A$4:$Q$203,3,),"")</f>
        <v>BJC Daugmale</v>
      </c>
      <c r="AR5" s="79">
        <f>_xlfn.IFNA(VLOOKUP(AM5,Kopā!$A$4:$Q$203,8,),"")</f>
        <v>10</v>
      </c>
      <c r="AS5" s="80">
        <f>_xlfn.IFNA(VLOOKUP(AM5,Kopā!$A$4:$Q$203,9,),"")</f>
        <v>3.1250000000000001E-4</v>
      </c>
      <c r="AT5" s="79">
        <f>_xlfn.IFNA(VLOOKUP(AM5,Kopā!$A$4:$Q$203,10,),"")</f>
        <v>10</v>
      </c>
      <c r="AU5" s="80">
        <f>_xlfn.IFNA(VLOOKUP(AM5,Kopā!$A$4:$Q$203,11,),"")</f>
        <v>5.3240740740740744E-4</v>
      </c>
      <c r="AV5" s="79">
        <f>_xlfn.IFNA(VLOOKUP(AM5,Kopā!$A$4:$Q$203,12,),"")</f>
        <v>10</v>
      </c>
      <c r="AW5" s="80">
        <f>_xlfn.IFNA(VLOOKUP(AM5,Kopā!$A$4:$Q$203,13,),"")</f>
        <v>9.7222222222222209E-4</v>
      </c>
      <c r="AX5" s="79">
        <f>_xlfn.IFNA(VLOOKUP(AM5,Kopā!$A$4:$Q$203,14,),"")</f>
        <v>10</v>
      </c>
      <c r="AY5" s="80">
        <f>_xlfn.IFNA(VLOOKUP(AM5,Kopā!$A$4:$Q$203,15,),"")</f>
        <v>2.0486111111111113E-3</v>
      </c>
      <c r="AZ5" s="81">
        <f>_xlfn.IFNA(VLOOKUP(AM5,Kopā!$A$4:$Q$203,16,),"")</f>
        <v>40</v>
      </c>
      <c r="BA5" s="80">
        <f>_xlfn.IFNA(VLOOKUP(AM5,Kopā!$A$4:$Q$203,17,),"")</f>
        <v>3.8657407407407408E-3</v>
      </c>
      <c r="BB5" s="26">
        <f t="shared" ref="BB5:BB68" si="18">IFERROR(_xlfn.RANK.EQ(AZ5,$AZ$4:$AZ$93,1),"")</f>
        <v>17</v>
      </c>
      <c r="BC5" s="26">
        <f t="shared" ref="BC5:BC68" si="19">IFERROR(_xlfn.RANK.EQ(BA5,$BA$4:$BA$93),"")</f>
        <v>5</v>
      </c>
      <c r="BD5" s="69">
        <f t="shared" ref="BD5:BD68" si="20">IFERROR(IF(BA5=AZ5,BE5,_xlfn.RANK.EQ($BB5,$BB$4:$BB$93)+COUNTIFS($BB$4:$BB$93,$BB5,$BC$4:$BC$93,"&gt;"&amp;$BC5)),"")</f>
        <v>3</v>
      </c>
      <c r="BE5" s="26">
        <f>_xlfn.RANK.EQ(BB5,$BB$4:$BB$93,)+COUNTIF($BB$4:BB5,BB5)-1</f>
        <v>1</v>
      </c>
    </row>
    <row r="6" spans="1:57" x14ac:dyDescent="0.25">
      <c r="A6" s="26">
        <v>3</v>
      </c>
      <c r="B6" s="17">
        <f t="shared" si="2"/>
        <v>3</v>
      </c>
      <c r="C6" s="101" t="str">
        <f t="shared" si="0"/>
        <v>Alberts Reķis</v>
      </c>
      <c r="D6" s="28" t="str">
        <f t="shared" si="3"/>
        <v>BJC Daugmale</v>
      </c>
      <c r="E6" s="60">
        <f t="shared" si="4"/>
        <v>10</v>
      </c>
      <c r="F6" s="61">
        <f t="shared" si="5"/>
        <v>3.1250000000000001E-4</v>
      </c>
      <c r="G6" s="62">
        <f t="shared" si="6"/>
        <v>10</v>
      </c>
      <c r="H6" s="61">
        <f t="shared" si="7"/>
        <v>5.3240740740740744E-4</v>
      </c>
      <c r="I6" s="60">
        <f t="shared" si="8"/>
        <v>10</v>
      </c>
      <c r="J6" s="61">
        <f t="shared" si="9"/>
        <v>9.7222222222222209E-4</v>
      </c>
      <c r="K6" s="60">
        <f t="shared" si="10"/>
        <v>10</v>
      </c>
      <c r="L6" s="61">
        <f t="shared" si="11"/>
        <v>2.0486111111111113E-3</v>
      </c>
      <c r="M6" s="72">
        <f t="shared" si="12"/>
        <v>40</v>
      </c>
      <c r="N6" s="73">
        <f t="shared" si="13"/>
        <v>3.8657407407407408E-3</v>
      </c>
      <c r="O6" s="24">
        <f t="shared" si="14"/>
        <v>3</v>
      </c>
      <c r="P6" s="18"/>
      <c r="Q6" s="74"/>
      <c r="AD6" s="26">
        <v>5</v>
      </c>
      <c r="AE6" s="26" t="s">
        <v>122</v>
      </c>
      <c r="AF6" s="26">
        <f>IF(Kopā!F6=$R$3,Kopā!A6,"")</f>
        <v>3</v>
      </c>
      <c r="AG6" s="26" t="str">
        <f>_xlfn.IFNA(VLOOKUP(AF6,Kopā!$A$4:$G$203,7,),"")</f>
        <v>E</v>
      </c>
      <c r="AH6" s="26">
        <f t="shared" si="1"/>
        <v>3</v>
      </c>
      <c r="AI6" s="26" cm="1">
        <f t="array" ref="AI6">IFERROR(SMALL(IF((COUNTIF($AI$3:AI5, $AH$4:$AH$203)=0)*ISNUMBER($AH$4:$AH$203), $AH$4:$AH$203, "A"), 1),INDEX($AH$4:$AH$203, MATCH(SMALL(IF(ISTEXT($AH$4:$AH$203)*(COUNTIF(AI$3:$AI5,$AH$4:$AH$203)=0), COUNTIF($AH$4:$AH$203, "&lt;"&amp;$AH$4:$AH$203), ""),1),IF(ISTEXT($AH$4:$AH$203), COUNTIF($AH$4:$AH$203, "&lt;"&amp;$AH$4:$AH$203), ""), 0)))</f>
        <v>7</v>
      </c>
      <c r="AJ6" s="26"/>
      <c r="AK6" s="26"/>
      <c r="AL6" s="26">
        <f t="shared" si="15"/>
        <v>20</v>
      </c>
      <c r="AM6" s="26">
        <f t="shared" si="16"/>
        <v>7</v>
      </c>
      <c r="AN6" s="26">
        <v>3</v>
      </c>
      <c r="AO6" s="67">
        <f t="shared" si="17"/>
        <v>3</v>
      </c>
      <c r="AP6" s="26" t="str">
        <f>_xlfn.IFNA(VLOOKUP(AM6,Kopā!$A$4:$Q$203,2,),"")</f>
        <v>Aleksejs Suļimovs</v>
      </c>
      <c r="AQ6" s="68" t="str">
        <f>_xlfn.IFNA(VLOOKUP(AM6,Kopā!$A$4:$Q$203,3,),"")</f>
        <v>Traverss</v>
      </c>
      <c r="AR6" s="79">
        <f>_xlfn.IFNA(VLOOKUP(AM6,Kopā!$A$4:$Q$203,8,),"")</f>
        <v>0</v>
      </c>
      <c r="AS6" s="80">
        <f>_xlfn.IFNA(VLOOKUP(AM6,Kopā!$A$4:$Q$203,9,),"")</f>
        <v>0</v>
      </c>
      <c r="AT6" s="79">
        <f>_xlfn.IFNA(VLOOKUP(AM6,Kopā!$A$4:$Q$203,10,),"")</f>
        <v>0</v>
      </c>
      <c r="AU6" s="80">
        <f>_xlfn.IFNA(VLOOKUP(AM6,Kopā!$A$4:$Q$203,11,),"")</f>
        <v>0</v>
      </c>
      <c r="AV6" s="79">
        <f>_xlfn.IFNA(VLOOKUP(AM6,Kopā!$A$4:$Q$203,12,),"")</f>
        <v>0</v>
      </c>
      <c r="AW6" s="80">
        <f>_xlfn.IFNA(VLOOKUP(AM6,Kopā!$A$4:$Q$203,13,),"")</f>
        <v>0</v>
      </c>
      <c r="AX6" s="79">
        <f>_xlfn.IFNA(VLOOKUP(AM6,Kopā!$A$4:$Q$203,14,),"")</f>
        <v>0</v>
      </c>
      <c r="AY6" s="80">
        <f>_xlfn.IFNA(VLOOKUP(AM6,Kopā!$A$4:$Q$203,15,),"")</f>
        <v>0</v>
      </c>
      <c r="AZ6" s="81">
        <f>_xlfn.IFNA(VLOOKUP(AM6,Kopā!$A$4:$Q$203,16,),"")</f>
        <v>0</v>
      </c>
      <c r="BA6" s="80">
        <f>_xlfn.IFNA(VLOOKUP(AM6,Kopā!$A$4:$Q$203,17,),"")</f>
        <v>0</v>
      </c>
      <c r="BB6" s="26">
        <f t="shared" si="18"/>
        <v>1</v>
      </c>
      <c r="BC6" s="26">
        <f t="shared" si="19"/>
        <v>20</v>
      </c>
      <c r="BD6" s="69">
        <f t="shared" si="20"/>
        <v>20</v>
      </c>
      <c r="BE6" s="26">
        <f>_xlfn.RANK.EQ(BB6,$BB$4:$BB$93,)+COUNTIF($BB$4:BB6,BB6)-1</f>
        <v>20</v>
      </c>
    </row>
    <row r="7" spans="1:57" x14ac:dyDescent="0.25">
      <c r="A7" s="26">
        <v>4</v>
      </c>
      <c r="B7" s="82">
        <f t="shared" si="2"/>
        <v>4</v>
      </c>
      <c r="C7" s="102" t="str">
        <f t="shared" si="0"/>
        <v>Eduards Kalniņš</v>
      </c>
      <c r="D7" s="83" t="str">
        <f>_xlfn.IFNA(VLOOKUP(O7,$AL$4:$BA$93,6,0),"")</f>
        <v>Virsotne</v>
      </c>
      <c r="E7" s="84">
        <f t="shared" si="4"/>
        <v>10</v>
      </c>
      <c r="F7" s="85">
        <f t="shared" si="5"/>
        <v>5.6712962962962956E-4</v>
      </c>
      <c r="G7" s="86">
        <f t="shared" si="6"/>
        <v>10</v>
      </c>
      <c r="H7" s="85">
        <f t="shared" si="7"/>
        <v>5.2083333333333333E-4</v>
      </c>
      <c r="I7" s="84">
        <f t="shared" si="8"/>
        <v>10</v>
      </c>
      <c r="J7" s="85">
        <f t="shared" si="9"/>
        <v>1.4467592592592594E-3</v>
      </c>
      <c r="K7" s="84">
        <f t="shared" si="10"/>
        <v>10</v>
      </c>
      <c r="L7" s="85">
        <f t="shared" si="11"/>
        <v>1.7280092592592592E-3</v>
      </c>
      <c r="M7" s="87">
        <f t="shared" si="12"/>
        <v>40</v>
      </c>
      <c r="N7" s="88">
        <f t="shared" si="13"/>
        <v>4.2627314814814811E-3</v>
      </c>
      <c r="O7" s="89">
        <f t="shared" si="14"/>
        <v>4</v>
      </c>
      <c r="P7" s="90"/>
      <c r="Q7" s="74"/>
      <c r="AD7" s="26">
        <v>6</v>
      </c>
      <c r="AE7" s="26"/>
      <c r="AF7" s="26" t="str">
        <f>IF(Kopā!F7=$R$3,Kopā!A7,"")</f>
        <v/>
      </c>
      <c r="AG7" s="26" t="str">
        <f>_xlfn.IFNA(VLOOKUP(AF7,Kopā!$A$4:$G$203,7,),"")</f>
        <v/>
      </c>
      <c r="AH7" s="26" t="str">
        <f t="shared" si="1"/>
        <v/>
      </c>
      <c r="AI7" s="26" cm="1">
        <f t="array" ref="AI7">IFERROR(SMALL(IF((COUNTIF($AI$3:AI6, $AH$4:$AH$203)=0)*ISNUMBER($AH$4:$AH$203), $AH$4:$AH$203, "A"), 1),INDEX($AH$4:$AH$203, MATCH(SMALL(IF(ISTEXT($AH$4:$AH$203)*(COUNTIF(AI$3:$AI6,$AH$4:$AH$203)=0), COUNTIF($AH$4:$AH$203, "&lt;"&amp;$AH$4:$AH$203), ""),1),IF(ISTEXT($AH$4:$AH$203), COUNTIF($AH$4:$AH$203, "&lt;"&amp;$AH$4:$AH$203), ""), 0)))</f>
        <v>20</v>
      </c>
      <c r="AJ7" s="26"/>
      <c r="AK7" s="26"/>
      <c r="AL7" s="26">
        <f t="shared" si="15"/>
        <v>12</v>
      </c>
      <c r="AM7" s="26">
        <f t="shared" si="16"/>
        <v>20</v>
      </c>
      <c r="AN7" s="26">
        <v>4</v>
      </c>
      <c r="AO7" s="67">
        <f t="shared" si="17"/>
        <v>4</v>
      </c>
      <c r="AP7" s="26" t="str">
        <f>_xlfn.IFNA(VLOOKUP(AM7,Kopā!$A$4:$Q$203,2,),"")</f>
        <v>Damirs Berjoza</v>
      </c>
      <c r="AQ7" s="68" t="str">
        <f>_xlfn.IFNA(VLOOKUP(AM7,Kopā!$A$4:$Q$203,3,),"")</f>
        <v>PES</v>
      </c>
      <c r="AR7" s="79">
        <f>_xlfn.IFNA(VLOOKUP(AM7,Kopā!$A$4:$Q$203,8,),"")</f>
        <v>10</v>
      </c>
      <c r="AS7" s="80">
        <f>_xlfn.IFNA(VLOOKUP(AM7,Kopā!$A$4:$Q$203,9,),"")</f>
        <v>9.2592592592592585E-4</v>
      </c>
      <c r="AT7" s="79">
        <f>_xlfn.IFNA(VLOOKUP(AM7,Kopā!$A$4:$Q$203,10,),"")</f>
        <v>10</v>
      </c>
      <c r="AU7" s="80">
        <f>_xlfn.IFNA(VLOOKUP(AM7,Kopā!$A$4:$Q$203,11,),"")</f>
        <v>1.0879629629629629E-3</v>
      </c>
      <c r="AV7" s="79">
        <f>_xlfn.IFNA(VLOOKUP(AM7,Kopā!$A$4:$Q$203,12,),"")</f>
        <v>3</v>
      </c>
      <c r="AW7" s="80">
        <f>_xlfn.IFNA(VLOOKUP(AM7,Kopā!$A$4:$Q$203,13,),"")</f>
        <v>9.1435185185185185E-4</v>
      </c>
      <c r="AX7" s="79">
        <f>_xlfn.IFNA(VLOOKUP(AM7,Kopā!$A$4:$Q$203,14,),"")</f>
        <v>2</v>
      </c>
      <c r="AY7" s="80">
        <f>_xlfn.IFNA(VLOOKUP(AM7,Kopā!$A$4:$Q$203,15,),"")</f>
        <v>6.5972222222222213E-4</v>
      </c>
      <c r="AZ7" s="81">
        <f>_xlfn.IFNA(VLOOKUP(AM7,Kopā!$A$4:$Q$203,16,),"")</f>
        <v>25</v>
      </c>
      <c r="BA7" s="80">
        <f>_xlfn.IFNA(VLOOKUP(AM7,Kopā!$A$4:$Q$203,17,),"")</f>
        <v>3.5879629629629629E-3</v>
      </c>
      <c r="BB7" s="26">
        <f t="shared" si="18"/>
        <v>9</v>
      </c>
      <c r="BC7" s="26">
        <f t="shared" si="19"/>
        <v>7</v>
      </c>
      <c r="BD7" s="69">
        <f t="shared" si="20"/>
        <v>12</v>
      </c>
      <c r="BE7" s="26">
        <f>_xlfn.RANK.EQ(BB7,$BB$4:$BB$93,)+COUNTIF($BB$4:BB7,BB7)-1</f>
        <v>12</v>
      </c>
    </row>
    <row r="8" spans="1:57" x14ac:dyDescent="0.25">
      <c r="A8" s="26">
        <v>5</v>
      </c>
      <c r="B8" s="17">
        <f t="shared" si="2"/>
        <v>5</v>
      </c>
      <c r="C8" s="101" t="str">
        <f t="shared" si="0"/>
        <v>Ivans Morozs</v>
      </c>
      <c r="D8" s="28" t="str">
        <f t="shared" ref="D8:D71" si="21">_xlfn.IFNA(VLOOKUP(O8,$AL$4:$BA$93,6,0),"")</f>
        <v>Falkors</v>
      </c>
      <c r="E8" s="60">
        <f t="shared" si="4"/>
        <v>10</v>
      </c>
      <c r="F8" s="61">
        <f t="shared" si="5"/>
        <v>4.9768518518518521E-4</v>
      </c>
      <c r="G8" s="62">
        <f t="shared" si="6"/>
        <v>10</v>
      </c>
      <c r="H8" s="61">
        <f t="shared" si="7"/>
        <v>7.291666666666667E-4</v>
      </c>
      <c r="I8" s="60">
        <f t="shared" si="8"/>
        <v>10</v>
      </c>
      <c r="J8" s="61">
        <f t="shared" si="9"/>
        <v>1.1458333333333333E-3</v>
      </c>
      <c r="K8" s="60">
        <f t="shared" si="10"/>
        <v>1</v>
      </c>
      <c r="L8" s="61">
        <f t="shared" si="11"/>
        <v>0</v>
      </c>
      <c r="M8" s="72">
        <f t="shared" si="12"/>
        <v>31</v>
      </c>
      <c r="N8" s="73">
        <f t="shared" si="13"/>
        <v>2.3726851851851851E-3</v>
      </c>
      <c r="O8" s="24">
        <f t="shared" si="14"/>
        <v>5</v>
      </c>
      <c r="P8" s="18"/>
      <c r="Q8" s="74"/>
      <c r="AD8" s="26">
        <v>7</v>
      </c>
      <c r="AE8" s="26"/>
      <c r="AF8" s="26" t="str">
        <f>IF(Kopā!F8=$R$3,Kopā!A8,"")</f>
        <v/>
      </c>
      <c r="AG8" s="26" t="str">
        <f>_xlfn.IFNA(VLOOKUP(AF8,Kopā!$A$4:$G$203,7,),"")</f>
        <v/>
      </c>
      <c r="AH8" s="26" t="str">
        <f t="shared" si="1"/>
        <v/>
      </c>
      <c r="AI8" s="26" cm="1">
        <f t="array" ref="AI8">IFERROR(SMALL(IF((COUNTIF($AI$3:AI7, $AH$4:$AH$203)=0)*ISNUMBER($AH$4:$AH$203), $AH$4:$AH$203, "A"), 1),INDEX($AH$4:$AH$203, MATCH(SMALL(IF(ISTEXT($AH$4:$AH$203)*(COUNTIF(AI$3:$AI7,$AH$4:$AH$203)=0), COUNTIF($AH$4:$AH$203, "&lt;"&amp;$AH$4:$AH$203), ""),1),IF(ISTEXT($AH$4:$AH$203), COUNTIF($AH$4:$AH$203, "&lt;"&amp;$AH$4:$AH$203), ""), 0)))</f>
        <v>22</v>
      </c>
      <c r="AJ8" s="26"/>
      <c r="AK8" s="26"/>
      <c r="AL8" s="26">
        <f t="shared" si="15"/>
        <v>16</v>
      </c>
      <c r="AM8" s="26">
        <f t="shared" si="16"/>
        <v>22</v>
      </c>
      <c r="AN8" s="26">
        <v>5</v>
      </c>
      <c r="AO8" s="67">
        <f t="shared" si="17"/>
        <v>5</v>
      </c>
      <c r="AP8" s="26" t="str">
        <f>_xlfn.IFNA(VLOOKUP(AM8,Kopā!$A$4:$Q$203,2,),"")</f>
        <v>Daniels Vītols</v>
      </c>
      <c r="AQ8" s="68" t="str">
        <f>_xlfn.IFNA(VLOOKUP(AM8,Kopā!$A$4:$Q$203,3,),"")</f>
        <v>BJC Daugmale</v>
      </c>
      <c r="AR8" s="79">
        <f>_xlfn.IFNA(VLOOKUP(AM8,Kopā!$A$4:$Q$203,8,),"")</f>
        <v>6</v>
      </c>
      <c r="AS8" s="80">
        <f>_xlfn.IFNA(VLOOKUP(AM8,Kopā!$A$4:$Q$203,9,),"")</f>
        <v>1.1226851851851851E-3</v>
      </c>
      <c r="AT8" s="79">
        <f>_xlfn.IFNA(VLOOKUP(AM8,Kopā!$A$4:$Q$203,10,),"")</f>
        <v>10</v>
      </c>
      <c r="AU8" s="80">
        <f>_xlfn.IFNA(VLOOKUP(AM8,Kopā!$A$4:$Q$203,11,),"")</f>
        <v>1.3078703703703705E-3</v>
      </c>
      <c r="AV8" s="79">
        <f>_xlfn.IFNA(VLOOKUP(AM8,Kopā!$A$4:$Q$203,12,),"")</f>
        <v>2</v>
      </c>
      <c r="AW8" s="80">
        <f>_xlfn.IFNA(VLOOKUP(AM8,Kopā!$A$4:$Q$203,13,),"")</f>
        <v>0</v>
      </c>
      <c r="AX8" s="79">
        <f>_xlfn.IFNA(VLOOKUP(AM8,Kopā!$A$4:$Q$203,14,),"")</f>
        <v>0</v>
      </c>
      <c r="AY8" s="80">
        <f>_xlfn.IFNA(VLOOKUP(AM8,Kopā!$A$4:$Q$203,15,),"")</f>
        <v>2.4305555555555552E-4</v>
      </c>
      <c r="AZ8" s="81">
        <f>_xlfn.IFNA(VLOOKUP(AM8,Kopā!$A$4:$Q$203,16,),"")</f>
        <v>18</v>
      </c>
      <c r="BA8" s="80">
        <f>_xlfn.IFNA(VLOOKUP(AM8,Kopā!$A$4:$Q$203,17,),"")</f>
        <v>2.673611111111111E-3</v>
      </c>
      <c r="BB8" s="26">
        <f t="shared" si="18"/>
        <v>5</v>
      </c>
      <c r="BC8" s="26">
        <f t="shared" si="19"/>
        <v>10</v>
      </c>
      <c r="BD8" s="69">
        <f t="shared" si="20"/>
        <v>16</v>
      </c>
      <c r="BE8" s="26">
        <f>_xlfn.RANK.EQ(BB8,$BB$4:$BB$93,)+COUNTIF($BB$4:BB8,BB8)-1</f>
        <v>15</v>
      </c>
    </row>
    <row r="9" spans="1:57" x14ac:dyDescent="0.25">
      <c r="A9" s="26">
        <v>6</v>
      </c>
      <c r="B9" s="82">
        <f t="shared" si="2"/>
        <v>6</v>
      </c>
      <c r="C9" s="102" t="str">
        <f t="shared" si="0"/>
        <v>Jēkabs Jaudzems</v>
      </c>
      <c r="D9" s="83" t="str">
        <f t="shared" si="21"/>
        <v>BJC Daugmale</v>
      </c>
      <c r="E9" s="84">
        <f t="shared" si="4"/>
        <v>10</v>
      </c>
      <c r="F9" s="85">
        <f t="shared" si="5"/>
        <v>7.6388888888888893E-4</v>
      </c>
      <c r="G9" s="86">
        <f t="shared" si="6"/>
        <v>10</v>
      </c>
      <c r="H9" s="85">
        <f t="shared" si="7"/>
        <v>9.8379629629629642E-4</v>
      </c>
      <c r="I9" s="84">
        <f t="shared" si="8"/>
        <v>2</v>
      </c>
      <c r="J9" s="85">
        <f t="shared" si="9"/>
        <v>6.3657407407407402E-4</v>
      </c>
      <c r="K9" s="84">
        <f t="shared" si="10"/>
        <v>9</v>
      </c>
      <c r="L9" s="85">
        <f t="shared" si="11"/>
        <v>1.3114583333333335E-3</v>
      </c>
      <c r="M9" s="87">
        <f t="shared" si="12"/>
        <v>31</v>
      </c>
      <c r="N9" s="88">
        <f t="shared" si="13"/>
        <v>3.6957175925925933E-3</v>
      </c>
      <c r="O9" s="89">
        <f t="shared" si="14"/>
        <v>6</v>
      </c>
      <c r="P9" s="90"/>
      <c r="Q9" s="74"/>
      <c r="AD9" s="26">
        <v>8</v>
      </c>
      <c r="AE9" s="26"/>
      <c r="AF9" s="26" t="str">
        <f>IF(Kopā!F9=$R$3,Kopā!A9,"")</f>
        <v/>
      </c>
      <c r="AG9" s="26" t="str">
        <f>_xlfn.IFNA(VLOOKUP(AF9,Kopā!$A$4:$G$203,7,),"")</f>
        <v/>
      </c>
      <c r="AH9" s="26" t="str">
        <f t="shared" si="1"/>
        <v/>
      </c>
      <c r="AI9" s="26" cm="1">
        <f t="array" ref="AI9">IFERROR(SMALL(IF((COUNTIF($AI$3:AI8, $AH$4:$AH$203)=0)*ISNUMBER($AH$4:$AH$203), $AH$4:$AH$203, "A"), 1),INDEX($AH$4:$AH$203, MATCH(SMALL(IF(ISTEXT($AH$4:$AH$203)*(COUNTIF(AI$3:$AI8,$AH$4:$AH$203)=0), COUNTIF($AH$4:$AH$203, "&lt;"&amp;$AH$4:$AH$203), ""),1),IF(ISTEXT($AH$4:$AH$203), COUNTIF($AH$4:$AH$203, "&lt;"&amp;$AH$4:$AH$203), ""), 0)))</f>
        <v>27</v>
      </c>
      <c r="AJ9" s="26"/>
      <c r="AK9" s="26"/>
      <c r="AL9" s="26">
        <f t="shared" si="15"/>
        <v>4</v>
      </c>
      <c r="AM9" s="26">
        <f t="shared" si="16"/>
        <v>27</v>
      </c>
      <c r="AN9" s="26">
        <v>6</v>
      </c>
      <c r="AO9" s="67">
        <f t="shared" si="17"/>
        <v>6</v>
      </c>
      <c r="AP9" s="26" t="str">
        <f>_xlfn.IFNA(VLOOKUP(AM9,Kopā!$A$4:$Q$203,2,),"")</f>
        <v>Eduards Kalniņš</v>
      </c>
      <c r="AQ9" s="68" t="str">
        <f>_xlfn.IFNA(VLOOKUP(AM9,Kopā!$A$4:$Q$203,3,),"")</f>
        <v>Virsotne</v>
      </c>
      <c r="AR9" s="79">
        <f>_xlfn.IFNA(VLOOKUP(AM9,Kopā!$A$4:$Q$203,8,),"")</f>
        <v>10</v>
      </c>
      <c r="AS9" s="80">
        <f>_xlfn.IFNA(VLOOKUP(AM9,Kopā!$A$4:$Q$203,9,),"")</f>
        <v>5.6712962962962956E-4</v>
      </c>
      <c r="AT9" s="79">
        <f>_xlfn.IFNA(VLOOKUP(AM9,Kopā!$A$4:$Q$203,10,),"")</f>
        <v>10</v>
      </c>
      <c r="AU9" s="80">
        <f>_xlfn.IFNA(VLOOKUP(AM9,Kopā!$A$4:$Q$203,11,),"")</f>
        <v>5.2083333333333333E-4</v>
      </c>
      <c r="AV9" s="79">
        <f>_xlfn.IFNA(VLOOKUP(AM9,Kopā!$A$4:$Q$203,12,),"")</f>
        <v>10</v>
      </c>
      <c r="AW9" s="80">
        <f>_xlfn.IFNA(VLOOKUP(AM9,Kopā!$A$4:$Q$203,13,),"")</f>
        <v>1.4467592592592594E-3</v>
      </c>
      <c r="AX9" s="79">
        <f>_xlfn.IFNA(VLOOKUP(AM9,Kopā!$A$4:$Q$203,14,),"")</f>
        <v>10</v>
      </c>
      <c r="AY9" s="80">
        <f>_xlfn.IFNA(VLOOKUP(AM9,Kopā!$A$4:$Q$203,15,),"")</f>
        <v>1.7280092592592592E-3</v>
      </c>
      <c r="AZ9" s="81">
        <f>_xlfn.IFNA(VLOOKUP(AM9,Kopā!$A$4:$Q$203,16,),"")</f>
        <v>40</v>
      </c>
      <c r="BA9" s="80">
        <f>_xlfn.IFNA(VLOOKUP(AM9,Kopā!$A$4:$Q$203,17,),"")</f>
        <v>4.2627314814814811E-3</v>
      </c>
      <c r="BB9" s="26">
        <f t="shared" si="18"/>
        <v>17</v>
      </c>
      <c r="BC9" s="26">
        <f t="shared" si="19"/>
        <v>2</v>
      </c>
      <c r="BD9" s="69">
        <f t="shared" si="20"/>
        <v>4</v>
      </c>
      <c r="BE9" s="26">
        <f>_xlfn.RANK.EQ(BB9,$BB$4:$BB$93,)+COUNTIF($BB$4:BB9,BB9)-1</f>
        <v>2</v>
      </c>
    </row>
    <row r="10" spans="1:57" x14ac:dyDescent="0.25">
      <c r="A10" s="26">
        <v>7</v>
      </c>
      <c r="B10" s="17">
        <f t="shared" si="2"/>
        <v>7</v>
      </c>
      <c r="C10" s="101" t="str">
        <f t="shared" si="0"/>
        <v>Valts Sīmanis</v>
      </c>
      <c r="D10" s="28" t="str">
        <f t="shared" si="21"/>
        <v>BJC Daugmale</v>
      </c>
      <c r="E10" s="60">
        <f t="shared" si="4"/>
        <v>10</v>
      </c>
      <c r="F10" s="61">
        <f t="shared" si="5"/>
        <v>5.3240740740740744E-4</v>
      </c>
      <c r="G10" s="62">
        <f t="shared" si="6"/>
        <v>10</v>
      </c>
      <c r="H10" s="61">
        <f t="shared" si="7"/>
        <v>5.9027777777777778E-4</v>
      </c>
      <c r="I10" s="60">
        <f t="shared" si="8"/>
        <v>7</v>
      </c>
      <c r="J10" s="61">
        <f t="shared" si="9"/>
        <v>1.0648148148148147E-3</v>
      </c>
      <c r="K10" s="60">
        <f t="shared" si="10"/>
        <v>3</v>
      </c>
      <c r="L10" s="61">
        <f t="shared" si="11"/>
        <v>5.3240740740740744E-4</v>
      </c>
      <c r="M10" s="72">
        <f t="shared" si="12"/>
        <v>30</v>
      </c>
      <c r="N10" s="73">
        <f t="shared" si="13"/>
        <v>2.7199074074074079E-3</v>
      </c>
      <c r="O10" s="24">
        <f t="shared" si="14"/>
        <v>7</v>
      </c>
      <c r="P10" s="18"/>
      <c r="Q10" s="74"/>
      <c r="AD10" s="26">
        <v>9</v>
      </c>
      <c r="AE10" s="26"/>
      <c r="AF10" s="26">
        <f>IF(Kopā!F10=$R$3,Kopā!A10,"")</f>
        <v>7</v>
      </c>
      <c r="AG10" s="26" t="str">
        <f>_xlfn.IFNA(VLOOKUP(AF10,Kopā!$A$4:$G$203,7,),"")</f>
        <v>E</v>
      </c>
      <c r="AH10" s="26">
        <f t="shared" si="1"/>
        <v>7</v>
      </c>
      <c r="AI10" s="26" cm="1">
        <f t="array" ref="AI10">IFERROR(SMALL(IF((COUNTIF($AI$3:AI9, $AH$4:$AH$203)=0)*ISNUMBER($AH$4:$AH$203), $AH$4:$AH$203, "A"), 1),INDEX($AH$4:$AH$203, MATCH(SMALL(IF(ISTEXT($AH$4:$AH$203)*(COUNTIF(AI$3:$AI9,$AH$4:$AH$203)=0), COUNTIF($AH$4:$AH$203, "&lt;"&amp;$AH$4:$AH$203), ""),1),IF(ISTEXT($AH$4:$AH$203), COUNTIF($AH$4:$AH$203, "&lt;"&amp;$AH$4:$AH$203), ""), 0)))</f>
        <v>36</v>
      </c>
      <c r="AJ10" s="26"/>
      <c r="AK10" s="26"/>
      <c r="AL10" s="26">
        <f t="shared" si="15"/>
        <v>18</v>
      </c>
      <c r="AM10" s="26">
        <f t="shared" si="16"/>
        <v>36</v>
      </c>
      <c r="AN10" s="26">
        <v>7</v>
      </c>
      <c r="AO10" s="67">
        <f t="shared" si="17"/>
        <v>7</v>
      </c>
      <c r="AP10" s="26" t="str">
        <f>_xlfn.IFNA(VLOOKUP(AM10,Kopā!$A$4:$Q$203,2,),"")</f>
        <v>Ēriks Rogovecs</v>
      </c>
      <c r="AQ10" s="68" t="str">
        <f>_xlfn.IFNA(VLOOKUP(AM10,Kopā!$A$4:$Q$203,3,),"")</f>
        <v>Traverss</v>
      </c>
      <c r="AR10" s="79">
        <f>_xlfn.IFNA(VLOOKUP(AM10,Kopā!$A$4:$Q$203,8,),"")</f>
        <v>2</v>
      </c>
      <c r="AS10" s="80">
        <f>_xlfn.IFNA(VLOOKUP(AM10,Kopā!$A$4:$Q$203,9,),"")</f>
        <v>4.6296296296296293E-4</v>
      </c>
      <c r="AT10" s="79">
        <f>_xlfn.IFNA(VLOOKUP(AM10,Kopā!$A$4:$Q$203,10,),"")</f>
        <v>8</v>
      </c>
      <c r="AU10" s="80">
        <f>_xlfn.IFNA(VLOOKUP(AM10,Kopā!$A$4:$Q$203,11,),"")</f>
        <v>1.0840277777777777E-3</v>
      </c>
      <c r="AV10" s="79">
        <f>_xlfn.IFNA(VLOOKUP(AM10,Kopā!$A$4:$Q$203,12,),"")</f>
        <v>0</v>
      </c>
      <c r="AW10" s="80">
        <f>_xlfn.IFNA(VLOOKUP(AM10,Kopā!$A$4:$Q$203,13,),"")</f>
        <v>0</v>
      </c>
      <c r="AX10" s="79">
        <f>_xlfn.IFNA(VLOOKUP(AM10,Kopā!$A$4:$Q$203,14,),"")</f>
        <v>1</v>
      </c>
      <c r="AY10" s="80">
        <f>_xlfn.IFNA(VLOOKUP(AM10,Kopā!$A$4:$Q$203,15,),"")</f>
        <v>5.6018518518518516E-4</v>
      </c>
      <c r="AZ10" s="81">
        <f>_xlfn.IFNA(VLOOKUP(AM10,Kopā!$A$4:$Q$203,16,),"")</f>
        <v>11</v>
      </c>
      <c r="BA10" s="80">
        <f>_xlfn.IFNA(VLOOKUP(AM10,Kopā!$A$4:$Q$203,17,),"")</f>
        <v>2.107175925925926E-3</v>
      </c>
      <c r="BB10" s="26">
        <f t="shared" si="18"/>
        <v>3</v>
      </c>
      <c r="BC10" s="26">
        <f t="shared" si="19"/>
        <v>15</v>
      </c>
      <c r="BD10" s="69">
        <f t="shared" si="20"/>
        <v>18</v>
      </c>
      <c r="BE10" s="26">
        <f>_xlfn.RANK.EQ(BB10,$BB$4:$BB$93,)+COUNTIF($BB$4:BB10,BB10)-1</f>
        <v>18</v>
      </c>
    </row>
    <row r="11" spans="1:57" x14ac:dyDescent="0.25">
      <c r="A11" s="26">
        <v>8</v>
      </c>
      <c r="B11" s="82">
        <f t="shared" si="2"/>
        <v>8</v>
      </c>
      <c r="C11" s="102" t="str">
        <f t="shared" si="0"/>
        <v>Ralfs Daniels Biezais</v>
      </c>
      <c r="D11" s="83" t="str">
        <f t="shared" si="21"/>
        <v>MJC „Praktiskās estētikas skola”</v>
      </c>
      <c r="E11" s="84">
        <f t="shared" si="4"/>
        <v>10</v>
      </c>
      <c r="F11" s="85">
        <f t="shared" si="5"/>
        <v>1.0532407407407407E-3</v>
      </c>
      <c r="G11" s="86">
        <f t="shared" si="6"/>
        <v>10</v>
      </c>
      <c r="H11" s="85">
        <f t="shared" si="7"/>
        <v>1.0648148148148147E-3</v>
      </c>
      <c r="I11" s="84">
        <f t="shared" si="8"/>
        <v>7</v>
      </c>
      <c r="J11" s="85">
        <f t="shared" si="9"/>
        <v>1.2152777777777778E-3</v>
      </c>
      <c r="K11" s="84">
        <f t="shared" si="10"/>
        <v>3</v>
      </c>
      <c r="L11" s="85">
        <f t="shared" si="11"/>
        <v>6.4814814814814813E-4</v>
      </c>
      <c r="M11" s="87">
        <f t="shared" si="12"/>
        <v>30</v>
      </c>
      <c r="N11" s="88">
        <f t="shared" si="13"/>
        <v>3.9814814814814817E-3</v>
      </c>
      <c r="O11" s="89">
        <f t="shared" si="14"/>
        <v>8</v>
      </c>
      <c r="P11" s="90"/>
      <c r="Q11" s="74"/>
      <c r="AD11" s="26">
        <v>10</v>
      </c>
      <c r="AE11" s="26"/>
      <c r="AF11" s="26" t="str">
        <f>IF(Kopā!F11=$R$3,Kopā!A11,"")</f>
        <v/>
      </c>
      <c r="AG11" s="26" t="str">
        <f>_xlfn.IFNA(VLOOKUP(AF11,Kopā!$A$4:$G$203,7,),"")</f>
        <v/>
      </c>
      <c r="AH11" s="26" t="str">
        <f t="shared" si="1"/>
        <v/>
      </c>
      <c r="AI11" s="26" cm="1">
        <f t="array" ref="AI11">IFERROR(SMALL(IF((COUNTIF($AI$3:AI10, $AH$4:$AH$203)=0)*ISNUMBER($AH$4:$AH$203), $AH$4:$AH$203, "A"), 1),INDEX($AH$4:$AH$203, MATCH(SMALL(IF(ISTEXT($AH$4:$AH$203)*(COUNTIF(AI$3:$AI10,$AH$4:$AH$203)=0), COUNTIF($AH$4:$AH$203, "&lt;"&amp;$AH$4:$AH$203), ""),1),IF(ISTEXT($AH$4:$AH$203), COUNTIF($AH$4:$AH$203, "&lt;"&amp;$AH$4:$AH$203), ""), 0)))</f>
        <v>37</v>
      </c>
      <c r="AJ11" s="26"/>
      <c r="AK11" s="26"/>
      <c r="AL11" s="26">
        <f t="shared" si="15"/>
        <v>17</v>
      </c>
      <c r="AM11" s="26">
        <f t="shared" si="16"/>
        <v>37</v>
      </c>
      <c r="AN11" s="26">
        <v>8</v>
      </c>
      <c r="AO11" s="67">
        <f t="shared" si="17"/>
        <v>8</v>
      </c>
      <c r="AP11" s="26" t="str">
        <f>_xlfn.IFNA(VLOOKUP(AM11,Kopā!$A$4:$Q$203,2,),"")</f>
        <v>Ernests Dumpis</v>
      </c>
      <c r="AQ11" s="68" t="str">
        <f>_xlfn.IFNA(VLOOKUP(AM11,Kopā!$A$4:$Q$203,3,),"")</f>
        <v>JN "Junda"</v>
      </c>
      <c r="AR11" s="79">
        <f>_xlfn.IFNA(VLOOKUP(AM11,Kopā!$A$4:$Q$203,8,),"")</f>
        <v>2</v>
      </c>
      <c r="AS11" s="80">
        <f>_xlfn.IFNA(VLOOKUP(AM11,Kopā!$A$4:$Q$203,9,),"")</f>
        <v>4.9768518518518521E-4</v>
      </c>
      <c r="AT11" s="79">
        <f>_xlfn.IFNA(VLOOKUP(AM11,Kopā!$A$4:$Q$203,10,),"")</f>
        <v>10</v>
      </c>
      <c r="AU11" s="80">
        <f>_xlfn.IFNA(VLOOKUP(AM11,Kopā!$A$4:$Q$203,11,),"")</f>
        <v>1.0532407407407407E-3</v>
      </c>
      <c r="AV11" s="79">
        <f>_xlfn.IFNA(VLOOKUP(AM11,Kopā!$A$4:$Q$203,12,),"")</f>
        <v>0</v>
      </c>
      <c r="AW11" s="80">
        <f>_xlfn.IFNA(VLOOKUP(AM11,Kopā!$A$4:$Q$203,13,),"")</f>
        <v>0</v>
      </c>
      <c r="AX11" s="79">
        <f>_xlfn.IFNA(VLOOKUP(AM11,Kopā!$A$4:$Q$203,14,),"")</f>
        <v>1</v>
      </c>
      <c r="AY11" s="80">
        <f>_xlfn.IFNA(VLOOKUP(AM11,Kopā!$A$4:$Q$203,15,),"")</f>
        <v>0</v>
      </c>
      <c r="AZ11" s="81">
        <f>_xlfn.IFNA(VLOOKUP(AM11,Kopā!$A$4:$Q$203,16,),"")</f>
        <v>13</v>
      </c>
      <c r="BA11" s="80">
        <f>_xlfn.IFNA(VLOOKUP(AM11,Kopā!$A$4:$Q$203,17,),"")</f>
        <v>1.5509259259259259E-3</v>
      </c>
      <c r="BB11" s="26">
        <f t="shared" si="18"/>
        <v>4</v>
      </c>
      <c r="BC11" s="26">
        <f t="shared" si="19"/>
        <v>17</v>
      </c>
      <c r="BD11" s="69">
        <f t="shared" si="20"/>
        <v>17</v>
      </c>
      <c r="BE11" s="26">
        <f>_xlfn.RANK.EQ(BB11,$BB$4:$BB$93,)+COUNTIF($BB$4:BB11,BB11)-1</f>
        <v>17</v>
      </c>
    </row>
    <row r="12" spans="1:57" x14ac:dyDescent="0.25">
      <c r="A12" s="26">
        <v>9</v>
      </c>
      <c r="B12" s="17">
        <f t="shared" si="2"/>
        <v>9</v>
      </c>
      <c r="C12" s="101" t="str">
        <f t="shared" si="0"/>
        <v>Marats Iskrovs</v>
      </c>
      <c r="D12" s="28" t="str">
        <f t="shared" si="21"/>
        <v>Traverss</v>
      </c>
      <c r="E12" s="60">
        <f t="shared" si="4"/>
        <v>10</v>
      </c>
      <c r="F12" s="61">
        <f t="shared" si="5"/>
        <v>6.4814814814814813E-4</v>
      </c>
      <c r="G12" s="62">
        <f t="shared" si="6"/>
        <v>10</v>
      </c>
      <c r="H12" s="61">
        <f t="shared" si="7"/>
        <v>8.7962962962962962E-4</v>
      </c>
      <c r="I12" s="60">
        <f t="shared" si="8"/>
        <v>3</v>
      </c>
      <c r="J12" s="61">
        <f t="shared" si="9"/>
        <v>0</v>
      </c>
      <c r="K12" s="60">
        <f t="shared" si="10"/>
        <v>4</v>
      </c>
      <c r="L12" s="61">
        <f t="shared" si="11"/>
        <v>0</v>
      </c>
      <c r="M12" s="72">
        <f t="shared" si="12"/>
        <v>27</v>
      </c>
      <c r="N12" s="73">
        <f t="shared" si="13"/>
        <v>1.5277777777777776E-3</v>
      </c>
      <c r="O12" s="24">
        <f t="shared" si="14"/>
        <v>9</v>
      </c>
      <c r="P12" s="18"/>
      <c r="Q12" s="74"/>
      <c r="AD12" s="26">
        <v>11</v>
      </c>
      <c r="AE12" s="26"/>
      <c r="AF12" s="26" t="str">
        <f>IF(Kopā!F12=$R$3,Kopā!A12,"")</f>
        <v/>
      </c>
      <c r="AG12" s="26" t="str">
        <f>_xlfn.IFNA(VLOOKUP(AF12,Kopā!$A$4:$G$203,7,),"")</f>
        <v/>
      </c>
      <c r="AH12" s="26" t="str">
        <f t="shared" si="1"/>
        <v/>
      </c>
      <c r="AI12" s="26" cm="1">
        <f t="array" ref="AI12">IFERROR(SMALL(IF((COUNTIF($AI$3:AI11, $AH$4:$AH$203)=0)*ISNUMBER($AH$4:$AH$203), $AH$4:$AH$203, "A"), 1),INDEX($AH$4:$AH$203, MATCH(SMALL(IF(ISTEXT($AH$4:$AH$203)*(COUNTIF(AI$3:$AI11,$AH$4:$AH$203)=0), COUNTIF($AH$4:$AH$203, "&lt;"&amp;$AH$4:$AH$203), ""),1),IF(ISTEXT($AH$4:$AH$203), COUNTIF($AH$4:$AH$203, "&lt;"&amp;$AH$4:$AH$203), ""), 0)))</f>
        <v>38</v>
      </c>
      <c r="AJ12" s="26"/>
      <c r="AK12" s="26"/>
      <c r="AL12" s="26">
        <f t="shared" si="15"/>
        <v>19</v>
      </c>
      <c r="AM12" s="26">
        <f t="shared" si="16"/>
        <v>38</v>
      </c>
      <c r="AN12" s="26">
        <v>9</v>
      </c>
      <c r="AO12" s="67">
        <f t="shared" si="17"/>
        <v>9</v>
      </c>
      <c r="AP12" s="26" t="str">
        <f>_xlfn.IFNA(VLOOKUP(AM12,Kopā!$A$4:$Q$203,2,),"")</f>
        <v>Ernests Graudiņš</v>
      </c>
      <c r="AQ12" s="68" t="str">
        <f>_xlfn.IFNA(VLOOKUP(AM12,Kopā!$A$4:$Q$203,3,),"")</f>
        <v>JN "Junda"</v>
      </c>
      <c r="AR12" s="79">
        <f>_xlfn.IFNA(VLOOKUP(AM12,Kopā!$A$4:$Q$203,8,),"")</f>
        <v>0</v>
      </c>
      <c r="AS12" s="80">
        <f>_xlfn.IFNA(VLOOKUP(AM12,Kopā!$A$4:$Q$203,9,),"")</f>
        <v>0</v>
      </c>
      <c r="AT12" s="79">
        <f>_xlfn.IFNA(VLOOKUP(AM12,Kopā!$A$4:$Q$203,10,),"")</f>
        <v>10</v>
      </c>
      <c r="AU12" s="80">
        <f>_xlfn.IFNA(VLOOKUP(AM12,Kopā!$A$4:$Q$203,11,),"")</f>
        <v>9.4907407407407408E-4</v>
      </c>
      <c r="AV12" s="79">
        <f>_xlfn.IFNA(VLOOKUP(AM12,Kopā!$A$4:$Q$203,12,),"")</f>
        <v>0</v>
      </c>
      <c r="AW12" s="80">
        <f>_xlfn.IFNA(VLOOKUP(AM12,Kopā!$A$4:$Q$203,13,),"")</f>
        <v>0</v>
      </c>
      <c r="AX12" s="79">
        <f>_xlfn.IFNA(VLOOKUP(AM12,Kopā!$A$4:$Q$203,14,),"")</f>
        <v>0</v>
      </c>
      <c r="AY12" s="80">
        <f>_xlfn.IFNA(VLOOKUP(AM12,Kopā!$A$4:$Q$203,15,),"")</f>
        <v>0</v>
      </c>
      <c r="AZ12" s="81">
        <f>_xlfn.IFNA(VLOOKUP(AM12,Kopā!$A$4:$Q$203,16,),"")</f>
        <v>10</v>
      </c>
      <c r="BA12" s="80">
        <f>_xlfn.IFNA(VLOOKUP(AM12,Kopā!$A$4:$Q$203,17,),"")</f>
        <v>9.4907407407407408E-4</v>
      </c>
      <c r="BB12" s="26">
        <f t="shared" si="18"/>
        <v>2</v>
      </c>
      <c r="BC12" s="26">
        <f t="shared" si="19"/>
        <v>19</v>
      </c>
      <c r="BD12" s="69">
        <f t="shared" si="20"/>
        <v>19</v>
      </c>
      <c r="BE12" s="26">
        <f>_xlfn.RANK.EQ(BB12,$BB$4:$BB$93,)+COUNTIF($BB$4:BB12,BB12)-1</f>
        <v>19</v>
      </c>
    </row>
    <row r="13" spans="1:57" x14ac:dyDescent="0.25">
      <c r="A13" s="26">
        <v>10</v>
      </c>
      <c r="B13" s="82">
        <f t="shared" si="2"/>
        <v>10</v>
      </c>
      <c r="C13" s="102" t="str">
        <f t="shared" si="0"/>
        <v>Hugo Rušiņš</v>
      </c>
      <c r="D13" s="83" t="str">
        <f t="shared" si="21"/>
        <v>Virsotne</v>
      </c>
      <c r="E13" s="84">
        <f t="shared" si="4"/>
        <v>10</v>
      </c>
      <c r="F13" s="85">
        <f t="shared" si="5"/>
        <v>7.6388888888888893E-4</v>
      </c>
      <c r="G13" s="86">
        <f t="shared" si="6"/>
        <v>10</v>
      </c>
      <c r="H13" s="85">
        <f t="shared" si="7"/>
        <v>1.3773148148148147E-3</v>
      </c>
      <c r="I13" s="84">
        <f t="shared" si="8"/>
        <v>2</v>
      </c>
      <c r="J13" s="85">
        <f t="shared" si="9"/>
        <v>8.9120370370370362E-4</v>
      </c>
      <c r="K13" s="84">
        <f t="shared" si="10"/>
        <v>4</v>
      </c>
      <c r="L13" s="85">
        <f t="shared" si="11"/>
        <v>1.0995370370370371E-3</v>
      </c>
      <c r="M13" s="87">
        <f t="shared" si="12"/>
        <v>26</v>
      </c>
      <c r="N13" s="88">
        <f t="shared" si="13"/>
        <v>4.1319444444444442E-3</v>
      </c>
      <c r="O13" s="89">
        <f t="shared" si="14"/>
        <v>10</v>
      </c>
      <c r="P13" s="90"/>
      <c r="Q13" s="74"/>
      <c r="AD13" s="26">
        <v>12</v>
      </c>
      <c r="AE13" s="26"/>
      <c r="AF13" s="26" t="str">
        <f>IF(Kopā!F13=$R$3,Kopā!A13,"")</f>
        <v/>
      </c>
      <c r="AG13" s="26" t="str">
        <f>_xlfn.IFNA(VLOOKUP(AF13,Kopā!$A$4:$G$203,7,),"")</f>
        <v/>
      </c>
      <c r="AH13" s="26" t="str">
        <f t="shared" si="1"/>
        <v/>
      </c>
      <c r="AI13" s="26" cm="1">
        <f t="array" ref="AI13">IFERROR(SMALL(IF((COUNTIF($AI$3:AI12, $AH$4:$AH$203)=0)*ISNUMBER($AH$4:$AH$203), $AH$4:$AH$203, "A"), 1),INDEX($AH$4:$AH$203, MATCH(SMALL(IF(ISTEXT($AH$4:$AH$203)*(COUNTIF(AI$3:$AI12,$AH$4:$AH$203)=0), COUNTIF($AH$4:$AH$203, "&lt;"&amp;$AH$4:$AH$203), ""),1),IF(ISTEXT($AH$4:$AH$203), COUNTIF($AH$4:$AH$203, "&lt;"&amp;$AH$4:$AH$203), ""), 0)))</f>
        <v>43</v>
      </c>
      <c r="AJ13" s="26"/>
      <c r="AK13" s="26"/>
      <c r="AL13" s="26">
        <f t="shared" si="15"/>
        <v>2</v>
      </c>
      <c r="AM13" s="26">
        <f t="shared" si="16"/>
        <v>43</v>
      </c>
      <c r="AN13" s="26">
        <v>10</v>
      </c>
      <c r="AO13" s="67">
        <f t="shared" si="17"/>
        <v>10</v>
      </c>
      <c r="AP13" s="26" t="str">
        <f>_xlfn.IFNA(VLOOKUP(AM13,Kopā!$A$4:$Q$203,2,),"")</f>
        <v>Filips Patmalnieks</v>
      </c>
      <c r="AQ13" s="68" t="str">
        <f>_xlfn.IFNA(VLOOKUP(AM13,Kopā!$A$4:$Q$203,3,),"")</f>
        <v>Virsotne</v>
      </c>
      <c r="AR13" s="79">
        <f>_xlfn.IFNA(VLOOKUP(AM13,Kopā!$A$4:$Q$203,8,),"")</f>
        <v>10</v>
      </c>
      <c r="AS13" s="80">
        <f>_xlfn.IFNA(VLOOKUP(AM13,Kopā!$A$4:$Q$203,9,),"")</f>
        <v>3.8657407407407407E-4</v>
      </c>
      <c r="AT13" s="79">
        <f>_xlfn.IFNA(VLOOKUP(AM13,Kopā!$A$4:$Q$203,10,),"")</f>
        <v>10</v>
      </c>
      <c r="AU13" s="80">
        <f>_xlfn.IFNA(VLOOKUP(AM13,Kopā!$A$4:$Q$203,11,),"")</f>
        <v>4.2824074074074075E-4</v>
      </c>
      <c r="AV13" s="79">
        <f>_xlfn.IFNA(VLOOKUP(AM13,Kopā!$A$4:$Q$203,12,),"")</f>
        <v>10</v>
      </c>
      <c r="AW13" s="80">
        <f>_xlfn.IFNA(VLOOKUP(AM13,Kopā!$A$4:$Q$203,13,),"")</f>
        <v>9.8379629629629642E-4</v>
      </c>
      <c r="AX13" s="79">
        <f>_xlfn.IFNA(VLOOKUP(AM13,Kopā!$A$4:$Q$203,14,),"")</f>
        <v>10</v>
      </c>
      <c r="AY13" s="80">
        <f>_xlfn.IFNA(VLOOKUP(AM13,Kopā!$A$4:$Q$203,15,),"")</f>
        <v>1.1574074074074073E-3</v>
      </c>
      <c r="AZ13" s="81">
        <f>_xlfn.IFNA(VLOOKUP(AM13,Kopā!$A$4:$Q$203,16,),"")</f>
        <v>40</v>
      </c>
      <c r="BA13" s="80">
        <f>_xlfn.IFNA(VLOOKUP(AM13,Kopā!$A$4:$Q$203,17,),"")</f>
        <v>2.9560185185185184E-3</v>
      </c>
      <c r="BB13" s="26">
        <f t="shared" si="18"/>
        <v>17</v>
      </c>
      <c r="BC13" s="26">
        <f t="shared" si="19"/>
        <v>8</v>
      </c>
      <c r="BD13" s="69">
        <f t="shared" si="20"/>
        <v>2</v>
      </c>
      <c r="BE13" s="26">
        <f>_xlfn.RANK.EQ(BB13,$BB$4:$BB$93,)+COUNTIF($BB$4:BB13,BB13)-1</f>
        <v>3</v>
      </c>
    </row>
    <row r="14" spans="1:57" x14ac:dyDescent="0.25">
      <c r="A14" s="26">
        <v>11</v>
      </c>
      <c r="B14" s="17">
        <f t="shared" si="2"/>
        <v>11</v>
      </c>
      <c r="C14" s="101" t="str">
        <f t="shared" si="0"/>
        <v xml:space="preserve">Mykhailo Pashkov </v>
      </c>
      <c r="D14" s="28" t="str">
        <f t="shared" si="21"/>
        <v>BJC "Laimīte"</v>
      </c>
      <c r="E14" s="60">
        <f t="shared" si="4"/>
        <v>10</v>
      </c>
      <c r="F14" s="61">
        <f t="shared" si="5"/>
        <v>1.0648148148148147E-3</v>
      </c>
      <c r="G14" s="62">
        <f t="shared" si="6"/>
        <v>10</v>
      </c>
      <c r="H14" s="61">
        <f t="shared" si="7"/>
        <v>1.6087962962962963E-3</v>
      </c>
      <c r="I14" s="60">
        <f t="shared" si="8"/>
        <v>2</v>
      </c>
      <c r="J14" s="61">
        <f t="shared" si="9"/>
        <v>6.9444444444444447E-4</v>
      </c>
      <c r="K14" s="60">
        <f t="shared" si="10"/>
        <v>4</v>
      </c>
      <c r="L14" s="61">
        <f t="shared" si="11"/>
        <v>1.4004629629629629E-3</v>
      </c>
      <c r="M14" s="72">
        <f t="shared" si="12"/>
        <v>26</v>
      </c>
      <c r="N14" s="73">
        <f t="shared" si="13"/>
        <v>4.7685185185185183E-3</v>
      </c>
      <c r="O14" s="24">
        <f t="shared" si="14"/>
        <v>11</v>
      </c>
      <c r="P14" s="18"/>
      <c r="Q14" s="74"/>
      <c r="AD14" s="26">
        <v>13</v>
      </c>
      <c r="AE14" s="26"/>
      <c r="AF14" s="26" t="str">
        <f>IF(Kopā!F14=$R$3,Kopā!A14,"")</f>
        <v/>
      </c>
      <c r="AG14" s="26" t="str">
        <f>_xlfn.IFNA(VLOOKUP(AF14,Kopā!$A$4:$G$203,7,),"")</f>
        <v/>
      </c>
      <c r="AH14" s="26" t="str">
        <f t="shared" si="1"/>
        <v/>
      </c>
      <c r="AI14" s="26" cm="1">
        <f t="array" ref="AI14">IFERROR(SMALL(IF((COUNTIF($AI$3:AI13, $AH$4:$AH$203)=0)*ISNUMBER($AH$4:$AH$203), $AH$4:$AH$203, "A"), 1),INDEX($AH$4:$AH$203, MATCH(SMALL(IF(ISTEXT($AH$4:$AH$203)*(COUNTIF(AI$3:$AI13,$AH$4:$AH$203)=0), COUNTIF($AH$4:$AH$203, "&lt;"&amp;$AH$4:$AH$203), ""),1),IF(ISTEXT($AH$4:$AH$203), COUNTIF($AH$4:$AH$203, "&lt;"&amp;$AH$4:$AH$203), ""), 0)))</f>
        <v>46</v>
      </c>
      <c r="AJ14" s="26"/>
      <c r="AK14" s="26"/>
      <c r="AL14" s="26">
        <f t="shared" si="15"/>
        <v>14</v>
      </c>
      <c r="AM14" s="26">
        <f t="shared" si="16"/>
        <v>46</v>
      </c>
      <c r="AN14" s="26">
        <v>11</v>
      </c>
      <c r="AO14" s="67">
        <f t="shared" si="17"/>
        <v>11</v>
      </c>
      <c r="AP14" s="26" t="str">
        <f>_xlfn.IFNA(VLOOKUP(AM14,Kopā!$A$4:$Q$203,2,),"")</f>
        <v>Haralds Dambergs</v>
      </c>
      <c r="AQ14" s="68" t="str">
        <f>_xlfn.IFNA(VLOOKUP(AM14,Kopā!$A$4:$Q$203,3,),"")</f>
        <v>JN "Junda"</v>
      </c>
      <c r="AR14" s="79">
        <f>_xlfn.IFNA(VLOOKUP(AM14,Kopā!$A$4:$Q$203,8,),"")</f>
        <v>10</v>
      </c>
      <c r="AS14" s="80">
        <f>_xlfn.IFNA(VLOOKUP(AM14,Kopā!$A$4:$Q$203,9,),"")</f>
        <v>1.1111111111111111E-3</v>
      </c>
      <c r="AT14" s="79">
        <f>_xlfn.IFNA(VLOOKUP(AM14,Kopā!$A$4:$Q$203,10,),"")</f>
        <v>10</v>
      </c>
      <c r="AU14" s="80">
        <f>_xlfn.IFNA(VLOOKUP(AM14,Kopā!$A$4:$Q$203,11,),"")</f>
        <v>1.2785879629629629E-3</v>
      </c>
      <c r="AV14" s="79">
        <f>_xlfn.IFNA(VLOOKUP(AM14,Kopā!$A$4:$Q$203,12,),"")</f>
        <v>1</v>
      </c>
      <c r="AW14" s="80">
        <f>_xlfn.IFNA(VLOOKUP(AM14,Kopā!$A$4:$Q$203,13,),"")</f>
        <v>0</v>
      </c>
      <c r="AX14" s="79">
        <f>_xlfn.IFNA(VLOOKUP(AM14,Kopā!$A$4:$Q$203,14,),"")</f>
        <v>0</v>
      </c>
      <c r="AY14" s="80">
        <f>_xlfn.IFNA(VLOOKUP(AM14,Kopā!$A$4:$Q$203,15,),"")</f>
        <v>2.0833333333333335E-4</v>
      </c>
      <c r="AZ14" s="81">
        <f>_xlfn.IFNA(VLOOKUP(AM14,Kopā!$A$4:$Q$203,16,),"")</f>
        <v>21</v>
      </c>
      <c r="BA14" s="80">
        <f>_xlfn.IFNA(VLOOKUP(AM14,Kopā!$A$4:$Q$203,17,),"")</f>
        <v>2.5980324074074074E-3</v>
      </c>
      <c r="BB14" s="26">
        <f t="shared" si="18"/>
        <v>7</v>
      </c>
      <c r="BC14" s="26">
        <f t="shared" si="19"/>
        <v>11</v>
      </c>
      <c r="BD14" s="69">
        <f t="shared" si="20"/>
        <v>14</v>
      </c>
      <c r="BE14" s="26">
        <f>_xlfn.RANK.EQ(BB14,$BB$4:$BB$93,)+COUNTIF($BB$4:BB14,BB14)-1</f>
        <v>14</v>
      </c>
    </row>
    <row r="15" spans="1:57" x14ac:dyDescent="0.25">
      <c r="A15" s="26">
        <v>12</v>
      </c>
      <c r="B15" s="82">
        <f t="shared" si="2"/>
        <v>12</v>
      </c>
      <c r="C15" s="102" t="str">
        <f t="shared" si="0"/>
        <v>Damirs Berjoza</v>
      </c>
      <c r="D15" s="83" t="str">
        <f t="shared" si="21"/>
        <v>PES</v>
      </c>
      <c r="E15" s="84">
        <f t="shared" si="4"/>
        <v>10</v>
      </c>
      <c r="F15" s="85">
        <f t="shared" si="5"/>
        <v>9.2592592592592585E-4</v>
      </c>
      <c r="G15" s="86">
        <f t="shared" si="6"/>
        <v>10</v>
      </c>
      <c r="H15" s="85">
        <f t="shared" si="7"/>
        <v>1.0879629629629629E-3</v>
      </c>
      <c r="I15" s="84">
        <f t="shared" si="8"/>
        <v>3</v>
      </c>
      <c r="J15" s="85">
        <f t="shared" si="9"/>
        <v>9.1435185185185185E-4</v>
      </c>
      <c r="K15" s="84">
        <f t="shared" si="10"/>
        <v>2</v>
      </c>
      <c r="L15" s="85">
        <f t="shared" si="11"/>
        <v>6.5972222222222213E-4</v>
      </c>
      <c r="M15" s="87">
        <f t="shared" si="12"/>
        <v>25</v>
      </c>
      <c r="N15" s="88">
        <f t="shared" si="13"/>
        <v>3.5879629629629629E-3</v>
      </c>
      <c r="O15" s="89">
        <f t="shared" si="14"/>
        <v>12</v>
      </c>
      <c r="P15" s="90"/>
      <c r="Q15" s="74"/>
      <c r="AD15" s="26">
        <v>14</v>
      </c>
      <c r="AE15" s="26"/>
      <c r="AF15" s="26" t="str">
        <f>IF(Kopā!F15=$R$3,Kopā!A15,"")</f>
        <v/>
      </c>
      <c r="AG15" s="26" t="str">
        <f>_xlfn.IFNA(VLOOKUP(AF15,Kopā!$A$4:$G$203,7,),"")</f>
        <v/>
      </c>
      <c r="AH15" s="26" t="str">
        <f t="shared" si="1"/>
        <v/>
      </c>
      <c r="AI15" s="26" cm="1">
        <f t="array" ref="AI15">IFERROR(SMALL(IF((COUNTIF($AI$3:AI14, $AH$4:$AH$203)=0)*ISNUMBER($AH$4:$AH$203), $AH$4:$AH$203, "A"), 1),INDEX($AH$4:$AH$203, MATCH(SMALL(IF(ISTEXT($AH$4:$AH$203)*(COUNTIF(AI$3:$AI14,$AH$4:$AH$203)=0), COUNTIF($AH$4:$AH$203, "&lt;"&amp;$AH$4:$AH$203), ""),1),IF(ISTEXT($AH$4:$AH$203), COUNTIF($AH$4:$AH$203, "&lt;"&amp;$AH$4:$AH$203), ""), 0)))</f>
        <v>50</v>
      </c>
      <c r="AJ15" s="26"/>
      <c r="AK15" s="26"/>
      <c r="AL15" s="26">
        <f t="shared" si="15"/>
        <v>10</v>
      </c>
      <c r="AM15" s="26">
        <f t="shared" si="16"/>
        <v>50</v>
      </c>
      <c r="AN15" s="26">
        <v>12</v>
      </c>
      <c r="AO15" s="67">
        <f t="shared" si="17"/>
        <v>12</v>
      </c>
      <c r="AP15" s="26" t="str">
        <f>_xlfn.IFNA(VLOOKUP(AM15,Kopā!$A$4:$Q$203,2,),"")</f>
        <v>Hugo Rušiņš</v>
      </c>
      <c r="AQ15" s="68" t="str">
        <f>_xlfn.IFNA(VLOOKUP(AM15,Kopā!$A$4:$Q$203,3,),"")</f>
        <v>Virsotne</v>
      </c>
      <c r="AR15" s="79">
        <f>_xlfn.IFNA(VLOOKUP(AM15,Kopā!$A$4:$Q$203,8,),"")</f>
        <v>10</v>
      </c>
      <c r="AS15" s="80">
        <f>_xlfn.IFNA(VLOOKUP(AM15,Kopā!$A$4:$Q$203,9,),"")</f>
        <v>7.6388888888888893E-4</v>
      </c>
      <c r="AT15" s="79">
        <f>_xlfn.IFNA(VLOOKUP(AM15,Kopā!$A$4:$Q$203,10,),"")</f>
        <v>10</v>
      </c>
      <c r="AU15" s="80">
        <f>_xlfn.IFNA(VLOOKUP(AM15,Kopā!$A$4:$Q$203,11,),"")</f>
        <v>1.3773148148148147E-3</v>
      </c>
      <c r="AV15" s="79">
        <f>_xlfn.IFNA(VLOOKUP(AM15,Kopā!$A$4:$Q$203,12,),"")</f>
        <v>2</v>
      </c>
      <c r="AW15" s="80">
        <f>_xlfn.IFNA(VLOOKUP(AM15,Kopā!$A$4:$Q$203,13,),"")</f>
        <v>8.9120370370370362E-4</v>
      </c>
      <c r="AX15" s="79">
        <f>_xlfn.IFNA(VLOOKUP(AM15,Kopā!$A$4:$Q$203,14,),"")</f>
        <v>4</v>
      </c>
      <c r="AY15" s="80">
        <f>_xlfn.IFNA(VLOOKUP(AM15,Kopā!$A$4:$Q$203,15,),"")</f>
        <v>1.0995370370370371E-3</v>
      </c>
      <c r="AZ15" s="81">
        <f>_xlfn.IFNA(VLOOKUP(AM15,Kopā!$A$4:$Q$203,16,),"")</f>
        <v>26</v>
      </c>
      <c r="BA15" s="80">
        <f>_xlfn.IFNA(VLOOKUP(AM15,Kopā!$A$4:$Q$203,17,),"")</f>
        <v>4.1319444444444442E-3</v>
      </c>
      <c r="BB15" s="26">
        <f t="shared" si="18"/>
        <v>10</v>
      </c>
      <c r="BC15" s="26">
        <f t="shared" si="19"/>
        <v>3</v>
      </c>
      <c r="BD15" s="69">
        <f t="shared" si="20"/>
        <v>10</v>
      </c>
      <c r="BE15" s="26">
        <f>_xlfn.RANK.EQ(BB15,$BB$4:$BB$93,)+COUNTIF($BB$4:BB15,BB15)-1</f>
        <v>10</v>
      </c>
    </row>
    <row r="16" spans="1:57" x14ac:dyDescent="0.25">
      <c r="A16" s="26">
        <v>13</v>
      </c>
      <c r="B16" s="17">
        <f t="shared" si="2"/>
        <v>13</v>
      </c>
      <c r="C16" s="101" t="str">
        <f t="shared" si="0"/>
        <v>Adrians Silkāns</v>
      </c>
      <c r="D16" s="28" t="str">
        <f t="shared" si="21"/>
        <v>MJC „Praktiskās estētikas skola”</v>
      </c>
      <c r="E16" s="60">
        <f t="shared" si="4"/>
        <v>10</v>
      </c>
      <c r="F16" s="61">
        <f t="shared" si="5"/>
        <v>5.6712962962962956E-4</v>
      </c>
      <c r="G16" s="62">
        <f t="shared" si="6"/>
        <v>10</v>
      </c>
      <c r="H16" s="61">
        <f t="shared" si="7"/>
        <v>6.8287037037037025E-4</v>
      </c>
      <c r="I16" s="60">
        <f t="shared" si="8"/>
        <v>2</v>
      </c>
      <c r="J16" s="61">
        <f t="shared" si="9"/>
        <v>5.4398148148148144E-4</v>
      </c>
      <c r="K16" s="60">
        <f t="shared" si="10"/>
        <v>0</v>
      </c>
      <c r="L16" s="61">
        <f t="shared" si="11"/>
        <v>1.1574074074074073E-4</v>
      </c>
      <c r="M16" s="72">
        <f t="shared" si="12"/>
        <v>22</v>
      </c>
      <c r="N16" s="73">
        <f t="shared" si="13"/>
        <v>1.9097222222222219E-3</v>
      </c>
      <c r="O16" s="24">
        <f t="shared" si="14"/>
        <v>13</v>
      </c>
      <c r="P16" s="18"/>
      <c r="Q16" s="74"/>
      <c r="AD16" s="26">
        <v>15</v>
      </c>
      <c r="AE16" s="26"/>
      <c r="AF16" s="26" t="str">
        <f>IF(Kopā!F16=$R$3,Kopā!A16,"")</f>
        <v/>
      </c>
      <c r="AG16" s="26" t="str">
        <f>_xlfn.IFNA(VLOOKUP(AF16,Kopā!$A$4:$G$203,7,),"")</f>
        <v/>
      </c>
      <c r="AH16" s="26" t="str">
        <f t="shared" si="1"/>
        <v/>
      </c>
      <c r="AI16" s="26" cm="1">
        <f t="array" ref="AI16">IFERROR(SMALL(IF((COUNTIF($AI$3:AI15, $AH$4:$AH$203)=0)*ISNUMBER($AH$4:$AH$203), $AH$4:$AH$203, "A"), 1),INDEX($AH$4:$AH$203, MATCH(SMALL(IF(ISTEXT($AH$4:$AH$203)*(COUNTIF(AI$3:$AI15,$AH$4:$AH$203)=0), COUNTIF($AH$4:$AH$203, "&lt;"&amp;$AH$4:$AH$203), ""),1),IF(ISTEXT($AH$4:$AH$203), COUNTIF($AH$4:$AH$203, "&lt;"&amp;$AH$4:$AH$203), ""), 0)))</f>
        <v>51</v>
      </c>
      <c r="AJ16" s="26"/>
      <c r="AK16" s="26"/>
      <c r="AL16" s="26">
        <f t="shared" si="15"/>
        <v>5</v>
      </c>
      <c r="AM16" s="26">
        <f t="shared" si="16"/>
        <v>51</v>
      </c>
      <c r="AN16" s="26">
        <v>13</v>
      </c>
      <c r="AO16" s="67">
        <f t="shared" si="17"/>
        <v>13</v>
      </c>
      <c r="AP16" s="26" t="str">
        <f>_xlfn.IFNA(VLOOKUP(AM16,Kopā!$A$4:$Q$203,2,),"")</f>
        <v>Ivans Morozs</v>
      </c>
      <c r="AQ16" s="68" t="str">
        <f>_xlfn.IFNA(VLOOKUP(AM16,Kopā!$A$4:$Q$203,3,),"")</f>
        <v>Falkors</v>
      </c>
      <c r="AR16" s="79">
        <f>_xlfn.IFNA(VLOOKUP(AM16,Kopā!$A$4:$Q$203,8,),"")</f>
        <v>10</v>
      </c>
      <c r="AS16" s="80">
        <f>_xlfn.IFNA(VLOOKUP(AM16,Kopā!$A$4:$Q$203,9,),"")</f>
        <v>4.9768518518518521E-4</v>
      </c>
      <c r="AT16" s="79">
        <f>_xlfn.IFNA(VLOOKUP(AM16,Kopā!$A$4:$Q$203,10,),"")</f>
        <v>10</v>
      </c>
      <c r="AU16" s="80">
        <f>_xlfn.IFNA(VLOOKUP(AM16,Kopā!$A$4:$Q$203,11,),"")</f>
        <v>7.291666666666667E-4</v>
      </c>
      <c r="AV16" s="79">
        <f>_xlfn.IFNA(VLOOKUP(AM16,Kopā!$A$4:$Q$203,12,),"")</f>
        <v>10</v>
      </c>
      <c r="AW16" s="80">
        <f>_xlfn.IFNA(VLOOKUP(AM16,Kopā!$A$4:$Q$203,13,),"")</f>
        <v>1.1458333333333333E-3</v>
      </c>
      <c r="AX16" s="79">
        <f>_xlfn.IFNA(VLOOKUP(AM16,Kopā!$A$4:$Q$203,14,),"")</f>
        <v>1</v>
      </c>
      <c r="AY16" s="80">
        <f>_xlfn.IFNA(VLOOKUP(AM16,Kopā!$A$4:$Q$203,15,),"")</f>
        <v>0</v>
      </c>
      <c r="AZ16" s="81">
        <f>_xlfn.IFNA(VLOOKUP(AM16,Kopā!$A$4:$Q$203,16,),"")</f>
        <v>31</v>
      </c>
      <c r="BA16" s="80">
        <f>_xlfn.IFNA(VLOOKUP(AM16,Kopā!$A$4:$Q$203,17,),"")</f>
        <v>2.3726851851851851E-3</v>
      </c>
      <c r="BB16" s="26">
        <f t="shared" si="18"/>
        <v>15</v>
      </c>
      <c r="BC16" s="26">
        <f t="shared" si="19"/>
        <v>13</v>
      </c>
      <c r="BD16" s="69">
        <f t="shared" si="20"/>
        <v>5</v>
      </c>
      <c r="BE16" s="26">
        <f>_xlfn.RANK.EQ(BB16,$BB$4:$BB$93,)+COUNTIF($BB$4:BB16,BB16)-1</f>
        <v>5</v>
      </c>
    </row>
    <row r="17" spans="1:57" x14ac:dyDescent="0.25">
      <c r="A17" s="26">
        <v>14</v>
      </c>
      <c r="B17" s="82">
        <f t="shared" si="2"/>
        <v>14</v>
      </c>
      <c r="C17" s="102" t="str">
        <f t="shared" si="0"/>
        <v>Haralds Dambergs</v>
      </c>
      <c r="D17" s="83" t="str">
        <f t="shared" si="21"/>
        <v>JN "Junda"</v>
      </c>
      <c r="E17" s="84">
        <f t="shared" si="4"/>
        <v>10</v>
      </c>
      <c r="F17" s="85">
        <f t="shared" si="5"/>
        <v>1.1111111111111111E-3</v>
      </c>
      <c r="G17" s="86">
        <f t="shared" si="6"/>
        <v>10</v>
      </c>
      <c r="H17" s="85">
        <f t="shared" si="7"/>
        <v>1.2785879629629629E-3</v>
      </c>
      <c r="I17" s="84">
        <f t="shared" si="8"/>
        <v>1</v>
      </c>
      <c r="J17" s="85">
        <f t="shared" si="9"/>
        <v>0</v>
      </c>
      <c r="K17" s="84">
        <f t="shared" si="10"/>
        <v>0</v>
      </c>
      <c r="L17" s="85">
        <f t="shared" si="11"/>
        <v>2.0833333333333335E-4</v>
      </c>
      <c r="M17" s="87">
        <f t="shared" si="12"/>
        <v>21</v>
      </c>
      <c r="N17" s="88">
        <f t="shared" si="13"/>
        <v>2.5980324074074074E-3</v>
      </c>
      <c r="O17" s="89">
        <f t="shared" si="14"/>
        <v>14</v>
      </c>
      <c r="P17" s="90"/>
      <c r="Q17" s="74"/>
      <c r="AD17" s="26">
        <v>16</v>
      </c>
      <c r="AE17" s="26"/>
      <c r="AF17" s="26" t="str">
        <f>IF(Kopā!F17=$R$3,Kopā!A17,"")</f>
        <v/>
      </c>
      <c r="AG17" s="26" t="str">
        <f>_xlfn.IFNA(VLOOKUP(AF17,Kopā!$A$4:$G$203,7,),"")</f>
        <v/>
      </c>
      <c r="AH17" s="26" t="str">
        <f t="shared" si="1"/>
        <v/>
      </c>
      <c r="AI17" s="26" cm="1">
        <f t="array" ref="AI17">IFERROR(SMALL(IF((COUNTIF($AI$3:AI16, $AH$4:$AH$203)=0)*ISNUMBER($AH$4:$AH$203), $AH$4:$AH$203, "A"), 1),INDEX($AH$4:$AH$203, MATCH(SMALL(IF(ISTEXT($AH$4:$AH$203)*(COUNTIF(AI$3:$AI16,$AH$4:$AH$203)=0), COUNTIF($AH$4:$AH$203, "&lt;"&amp;$AH$4:$AH$203), ""),1),IF(ISTEXT($AH$4:$AH$203), COUNTIF($AH$4:$AH$203, "&lt;"&amp;$AH$4:$AH$203), ""), 0)))</f>
        <v>53</v>
      </c>
      <c r="AJ17" s="26"/>
      <c r="AK17" s="26"/>
      <c r="AL17" s="26">
        <f t="shared" si="15"/>
        <v>6</v>
      </c>
      <c r="AM17" s="26">
        <f t="shared" si="16"/>
        <v>53</v>
      </c>
      <c r="AN17" s="26">
        <v>14</v>
      </c>
      <c r="AO17" s="67">
        <f t="shared" si="17"/>
        <v>14</v>
      </c>
      <c r="AP17" s="26" t="str">
        <f>_xlfn.IFNA(VLOOKUP(AM17,Kopā!$A$4:$Q$203,2,),"")</f>
        <v>Jēkabs Jaudzems</v>
      </c>
      <c r="AQ17" s="68" t="str">
        <f>_xlfn.IFNA(VLOOKUP(AM17,Kopā!$A$4:$Q$203,3,),"")</f>
        <v>BJC Daugmale</v>
      </c>
      <c r="AR17" s="79">
        <f>_xlfn.IFNA(VLOOKUP(AM17,Kopā!$A$4:$Q$203,8,),"")</f>
        <v>10</v>
      </c>
      <c r="AS17" s="80">
        <f>_xlfn.IFNA(VLOOKUP(AM17,Kopā!$A$4:$Q$203,9,),"")</f>
        <v>7.6388888888888893E-4</v>
      </c>
      <c r="AT17" s="79">
        <f>_xlfn.IFNA(VLOOKUP(AM17,Kopā!$A$4:$Q$203,10,),"")</f>
        <v>10</v>
      </c>
      <c r="AU17" s="80">
        <f>_xlfn.IFNA(VLOOKUP(AM17,Kopā!$A$4:$Q$203,11,),"")</f>
        <v>9.8379629629629642E-4</v>
      </c>
      <c r="AV17" s="79">
        <f>_xlfn.IFNA(VLOOKUP(AM17,Kopā!$A$4:$Q$203,12,),"")</f>
        <v>2</v>
      </c>
      <c r="AW17" s="80">
        <f>_xlfn.IFNA(VLOOKUP(AM17,Kopā!$A$4:$Q$203,13,),"")</f>
        <v>6.3657407407407402E-4</v>
      </c>
      <c r="AX17" s="79">
        <f>_xlfn.IFNA(VLOOKUP(AM17,Kopā!$A$4:$Q$203,14,),"")</f>
        <v>9</v>
      </c>
      <c r="AY17" s="80">
        <f>_xlfn.IFNA(VLOOKUP(AM17,Kopā!$A$4:$Q$203,15,),"")</f>
        <v>1.3114583333333335E-3</v>
      </c>
      <c r="AZ17" s="81">
        <f>_xlfn.IFNA(VLOOKUP(AM17,Kopā!$A$4:$Q$203,16,),"")</f>
        <v>31</v>
      </c>
      <c r="BA17" s="80">
        <f>_xlfn.IFNA(VLOOKUP(AM17,Kopā!$A$4:$Q$203,17,),"")</f>
        <v>3.6957175925925933E-3</v>
      </c>
      <c r="BB17" s="26">
        <f t="shared" si="18"/>
        <v>15</v>
      </c>
      <c r="BC17" s="26">
        <f t="shared" si="19"/>
        <v>6</v>
      </c>
      <c r="BD17" s="69">
        <f t="shared" si="20"/>
        <v>6</v>
      </c>
      <c r="BE17" s="26">
        <f>_xlfn.RANK.EQ(BB17,$BB$4:$BB$93,)+COUNTIF($BB$4:BB17,BB17)-1</f>
        <v>6</v>
      </c>
    </row>
    <row r="18" spans="1:57" x14ac:dyDescent="0.25">
      <c r="A18" s="26">
        <v>15</v>
      </c>
      <c r="B18" s="17">
        <f t="shared" si="2"/>
        <v>15</v>
      </c>
      <c r="C18" s="101" t="str">
        <f t="shared" si="0"/>
        <v>Reinis Ojārs Bērtulsons</v>
      </c>
      <c r="D18" s="28" t="str">
        <f t="shared" si="21"/>
        <v>Virsotne</v>
      </c>
      <c r="E18" s="60">
        <f t="shared" si="4"/>
        <v>6</v>
      </c>
      <c r="F18" s="61">
        <f t="shared" si="5"/>
        <v>9.1435185185185185E-4</v>
      </c>
      <c r="G18" s="62">
        <f t="shared" si="6"/>
        <v>10</v>
      </c>
      <c r="H18" s="61">
        <f t="shared" si="7"/>
        <v>1.2384259259259258E-3</v>
      </c>
      <c r="I18" s="60">
        <f t="shared" si="8"/>
        <v>1</v>
      </c>
      <c r="J18" s="61">
        <f t="shared" si="9"/>
        <v>0</v>
      </c>
      <c r="K18" s="60">
        <f t="shared" si="10"/>
        <v>1</v>
      </c>
      <c r="L18" s="61">
        <f t="shared" si="11"/>
        <v>0</v>
      </c>
      <c r="M18" s="72">
        <f t="shared" si="12"/>
        <v>18</v>
      </c>
      <c r="N18" s="73">
        <f t="shared" si="13"/>
        <v>2.1527777777777778E-3</v>
      </c>
      <c r="O18" s="24">
        <f t="shared" si="14"/>
        <v>15</v>
      </c>
      <c r="P18" s="18"/>
      <c r="Q18" s="74"/>
      <c r="AD18" s="26">
        <v>17</v>
      </c>
      <c r="AE18" s="26"/>
      <c r="AF18" s="26" t="str">
        <f>IF(Kopā!F18=$R$3,Kopā!A18,"")</f>
        <v/>
      </c>
      <c r="AG18" s="26" t="str">
        <f>_xlfn.IFNA(VLOOKUP(AF18,Kopā!$A$4:$G$203,7,),"")</f>
        <v/>
      </c>
      <c r="AH18" s="26" t="str">
        <f t="shared" si="1"/>
        <v/>
      </c>
      <c r="AI18" s="26" cm="1">
        <f t="array" ref="AI18">IFERROR(SMALL(IF((COUNTIF($AI$3:AI17, $AH$4:$AH$203)=0)*ISNUMBER($AH$4:$AH$203), $AH$4:$AH$203, "A"), 1),INDEX($AH$4:$AH$203, MATCH(SMALL(IF(ISTEXT($AH$4:$AH$203)*(COUNTIF(AI$3:$AI17,$AH$4:$AH$203)=0), COUNTIF($AH$4:$AH$203, "&lt;"&amp;$AH$4:$AH$203), ""),1),IF(ISTEXT($AH$4:$AH$203), COUNTIF($AH$4:$AH$203, "&lt;"&amp;$AH$4:$AH$203), ""), 0)))</f>
        <v>61</v>
      </c>
      <c r="AJ18" s="26"/>
      <c r="AK18" s="26"/>
      <c r="AL18" s="26">
        <f t="shared" si="15"/>
        <v>9</v>
      </c>
      <c r="AM18" s="26">
        <f t="shared" si="16"/>
        <v>61</v>
      </c>
      <c r="AN18" s="26">
        <v>15</v>
      </c>
      <c r="AO18" s="67">
        <f t="shared" si="17"/>
        <v>15</v>
      </c>
      <c r="AP18" s="26" t="str">
        <f>_xlfn.IFNA(VLOOKUP(AM18,Kopā!$A$4:$Q$203,2,),"")</f>
        <v>Marats Iskrovs</v>
      </c>
      <c r="AQ18" s="68" t="str">
        <f>_xlfn.IFNA(VLOOKUP(AM18,Kopā!$A$4:$Q$203,3,),"")</f>
        <v>Traverss</v>
      </c>
      <c r="AR18" s="79">
        <f>_xlfn.IFNA(VLOOKUP(AM18,Kopā!$A$4:$Q$203,8,),"")</f>
        <v>10</v>
      </c>
      <c r="AS18" s="80">
        <f>_xlfn.IFNA(VLOOKUP(AM18,Kopā!$A$4:$Q$203,9,),"")</f>
        <v>6.4814814814814813E-4</v>
      </c>
      <c r="AT18" s="79">
        <f>_xlfn.IFNA(VLOOKUP(AM18,Kopā!$A$4:$Q$203,10,),"")</f>
        <v>10</v>
      </c>
      <c r="AU18" s="80">
        <f>_xlfn.IFNA(VLOOKUP(AM18,Kopā!$A$4:$Q$203,11,),"")</f>
        <v>8.7962962962962962E-4</v>
      </c>
      <c r="AV18" s="79">
        <f>_xlfn.IFNA(VLOOKUP(AM18,Kopā!$A$4:$Q$203,12,),"")</f>
        <v>3</v>
      </c>
      <c r="AW18" s="80">
        <f>_xlfn.IFNA(VLOOKUP(AM18,Kopā!$A$4:$Q$203,13,),"")</f>
        <v>0</v>
      </c>
      <c r="AX18" s="79">
        <f>_xlfn.IFNA(VLOOKUP(AM18,Kopā!$A$4:$Q$203,14,),"")</f>
        <v>4</v>
      </c>
      <c r="AY18" s="80">
        <f>_xlfn.IFNA(VLOOKUP(AM18,Kopā!$A$4:$Q$203,15,),"")</f>
        <v>0</v>
      </c>
      <c r="AZ18" s="81">
        <f>_xlfn.IFNA(VLOOKUP(AM18,Kopā!$A$4:$Q$203,16,),"")</f>
        <v>27</v>
      </c>
      <c r="BA18" s="80">
        <f>_xlfn.IFNA(VLOOKUP(AM18,Kopā!$A$4:$Q$203,17,),"")</f>
        <v>1.5277777777777776E-3</v>
      </c>
      <c r="BB18" s="26">
        <f t="shared" si="18"/>
        <v>12</v>
      </c>
      <c r="BC18" s="26">
        <f t="shared" si="19"/>
        <v>18</v>
      </c>
      <c r="BD18" s="69">
        <f t="shared" si="20"/>
        <v>9</v>
      </c>
      <c r="BE18" s="26">
        <f>_xlfn.RANK.EQ(BB18,$BB$4:$BB$93,)+COUNTIF($BB$4:BB18,BB18)-1</f>
        <v>9</v>
      </c>
    </row>
    <row r="19" spans="1:57" x14ac:dyDescent="0.25">
      <c r="A19" s="26">
        <v>16</v>
      </c>
      <c r="B19" s="82">
        <f t="shared" si="2"/>
        <v>16</v>
      </c>
      <c r="C19" s="102" t="str">
        <f t="shared" si="0"/>
        <v>Daniels Vītols</v>
      </c>
      <c r="D19" s="83" t="str">
        <f t="shared" si="21"/>
        <v>BJC Daugmale</v>
      </c>
      <c r="E19" s="84">
        <f t="shared" si="4"/>
        <v>6</v>
      </c>
      <c r="F19" s="85">
        <f t="shared" si="5"/>
        <v>1.1226851851851851E-3</v>
      </c>
      <c r="G19" s="86">
        <f t="shared" si="6"/>
        <v>10</v>
      </c>
      <c r="H19" s="85">
        <f t="shared" si="7"/>
        <v>1.3078703703703705E-3</v>
      </c>
      <c r="I19" s="84">
        <f t="shared" si="8"/>
        <v>2</v>
      </c>
      <c r="J19" s="85">
        <f t="shared" si="9"/>
        <v>0</v>
      </c>
      <c r="K19" s="84">
        <f t="shared" si="10"/>
        <v>0</v>
      </c>
      <c r="L19" s="85">
        <f t="shared" si="11"/>
        <v>2.4305555555555552E-4</v>
      </c>
      <c r="M19" s="87">
        <f t="shared" si="12"/>
        <v>18</v>
      </c>
      <c r="N19" s="88">
        <f t="shared" si="13"/>
        <v>2.673611111111111E-3</v>
      </c>
      <c r="O19" s="89">
        <f t="shared" si="14"/>
        <v>16</v>
      </c>
      <c r="P19" s="90"/>
      <c r="Q19" s="74"/>
      <c r="AD19" s="26">
        <v>18</v>
      </c>
      <c r="AE19" s="26"/>
      <c r="AF19" s="26" t="str">
        <f>IF(Kopā!F19=$R$3,Kopā!A19,"")</f>
        <v/>
      </c>
      <c r="AG19" s="26" t="str">
        <f>_xlfn.IFNA(VLOOKUP(AF19,Kopā!$A$4:$G$203,7,),"")</f>
        <v/>
      </c>
      <c r="AH19" s="26" t="str">
        <f t="shared" si="1"/>
        <v/>
      </c>
      <c r="AI19" s="26" cm="1">
        <f t="array" ref="AI19">IFERROR(SMALL(IF((COUNTIF($AI$3:AI18, $AH$4:$AH$203)=0)*ISNUMBER($AH$4:$AH$203), $AH$4:$AH$203, "A"), 1),INDEX($AH$4:$AH$203, MATCH(SMALL(IF(ISTEXT($AH$4:$AH$203)*(COUNTIF(AI$3:$AI18,$AH$4:$AH$203)=0), COUNTIF($AH$4:$AH$203, "&lt;"&amp;$AH$4:$AH$203), ""),1),IF(ISTEXT($AH$4:$AH$203), COUNTIF($AH$4:$AH$203, "&lt;"&amp;$AH$4:$AH$203), ""), 0)))</f>
        <v>69</v>
      </c>
      <c r="AJ19" s="26"/>
      <c r="AK19" s="26"/>
      <c r="AL19" s="26">
        <f t="shared" si="15"/>
        <v>11</v>
      </c>
      <c r="AM19" s="26">
        <f t="shared" si="16"/>
        <v>69</v>
      </c>
      <c r="AN19" s="26">
        <v>16</v>
      </c>
      <c r="AO19" s="67">
        <f t="shared" si="17"/>
        <v>16</v>
      </c>
      <c r="AP19" s="26" t="str">
        <f>_xlfn.IFNA(VLOOKUP(AM19,Kopā!$A$4:$Q$203,2,),"")</f>
        <v xml:space="preserve">Mykhailo Pashkov </v>
      </c>
      <c r="AQ19" s="68" t="str">
        <f>_xlfn.IFNA(VLOOKUP(AM19,Kopā!$A$4:$Q$203,3,),"")</f>
        <v>BJC "Laimīte"</v>
      </c>
      <c r="AR19" s="79">
        <f>_xlfn.IFNA(VLOOKUP(AM19,Kopā!$A$4:$Q$203,8,),"")</f>
        <v>10</v>
      </c>
      <c r="AS19" s="80">
        <f>_xlfn.IFNA(VLOOKUP(AM19,Kopā!$A$4:$Q$203,9,),"")</f>
        <v>1.0648148148148147E-3</v>
      </c>
      <c r="AT19" s="79">
        <f>_xlfn.IFNA(VLOOKUP(AM19,Kopā!$A$4:$Q$203,10,),"")</f>
        <v>10</v>
      </c>
      <c r="AU19" s="80">
        <f>_xlfn.IFNA(VLOOKUP(AM19,Kopā!$A$4:$Q$203,11,),"")</f>
        <v>1.6087962962962963E-3</v>
      </c>
      <c r="AV19" s="79">
        <f>_xlfn.IFNA(VLOOKUP(AM19,Kopā!$A$4:$Q$203,12,),"")</f>
        <v>2</v>
      </c>
      <c r="AW19" s="80">
        <f>_xlfn.IFNA(VLOOKUP(AM19,Kopā!$A$4:$Q$203,13,),"")</f>
        <v>6.9444444444444447E-4</v>
      </c>
      <c r="AX19" s="79">
        <f>_xlfn.IFNA(VLOOKUP(AM19,Kopā!$A$4:$Q$203,14,),"")</f>
        <v>4</v>
      </c>
      <c r="AY19" s="80">
        <f>_xlfn.IFNA(VLOOKUP(AM19,Kopā!$A$4:$Q$203,15,),"")</f>
        <v>1.4004629629629629E-3</v>
      </c>
      <c r="AZ19" s="81">
        <f>_xlfn.IFNA(VLOOKUP(AM19,Kopā!$A$4:$Q$203,16,),"")</f>
        <v>26</v>
      </c>
      <c r="BA19" s="80">
        <f>_xlfn.IFNA(VLOOKUP(AM19,Kopā!$A$4:$Q$203,17,),"")</f>
        <v>4.7685185185185183E-3</v>
      </c>
      <c r="BB19" s="26">
        <f t="shared" si="18"/>
        <v>10</v>
      </c>
      <c r="BC19" s="26">
        <f t="shared" si="19"/>
        <v>1</v>
      </c>
      <c r="BD19" s="69">
        <f t="shared" si="20"/>
        <v>11</v>
      </c>
      <c r="BE19" s="26">
        <f>_xlfn.RANK.EQ(BB19,$BB$4:$BB$93,)+COUNTIF($BB$4:BB19,BB19)-1</f>
        <v>11</v>
      </c>
    </row>
    <row r="20" spans="1:57" x14ac:dyDescent="0.25">
      <c r="A20" s="26">
        <v>17</v>
      </c>
      <c r="B20" s="17">
        <f t="shared" si="2"/>
        <v>17</v>
      </c>
      <c r="C20" s="101" t="str">
        <f t="shared" si="0"/>
        <v>Ernests Dumpis</v>
      </c>
      <c r="D20" s="28" t="str">
        <f t="shared" si="21"/>
        <v>JN "Junda"</v>
      </c>
      <c r="E20" s="60">
        <f t="shared" si="4"/>
        <v>2</v>
      </c>
      <c r="F20" s="61">
        <f t="shared" si="5"/>
        <v>4.9768518518518521E-4</v>
      </c>
      <c r="G20" s="62">
        <f t="shared" si="6"/>
        <v>10</v>
      </c>
      <c r="H20" s="61">
        <f t="shared" si="7"/>
        <v>1.0532407407407407E-3</v>
      </c>
      <c r="I20" s="60">
        <f t="shared" si="8"/>
        <v>0</v>
      </c>
      <c r="J20" s="61">
        <f t="shared" si="9"/>
        <v>0</v>
      </c>
      <c r="K20" s="60">
        <f t="shared" si="10"/>
        <v>1</v>
      </c>
      <c r="L20" s="61">
        <f t="shared" si="11"/>
        <v>0</v>
      </c>
      <c r="M20" s="72">
        <f t="shared" si="12"/>
        <v>13</v>
      </c>
      <c r="N20" s="73">
        <f t="shared" si="13"/>
        <v>1.5509259259259259E-3</v>
      </c>
      <c r="O20" s="24">
        <f t="shared" si="14"/>
        <v>17</v>
      </c>
      <c r="P20" s="18"/>
      <c r="Q20" s="74"/>
      <c r="AD20" s="26">
        <v>19</v>
      </c>
      <c r="AE20" s="26"/>
      <c r="AF20" s="26" t="str">
        <f>IF(Kopā!F20=$R$3,Kopā!A20,"")</f>
        <v/>
      </c>
      <c r="AG20" s="26" t="str">
        <f>_xlfn.IFNA(VLOOKUP(AF20,Kopā!$A$4:$G$203,7,),"")</f>
        <v/>
      </c>
      <c r="AH20" s="26" t="str">
        <f t="shared" si="1"/>
        <v/>
      </c>
      <c r="AI20" s="26" cm="1">
        <f t="array" ref="AI20">IFERROR(SMALL(IF((COUNTIF($AI$3:AI19, $AH$4:$AH$203)=0)*ISNUMBER($AH$4:$AH$203), $AH$4:$AH$203, "A"), 1),INDEX($AH$4:$AH$203, MATCH(SMALL(IF(ISTEXT($AH$4:$AH$203)*(COUNTIF(AI$3:$AI19,$AH$4:$AH$203)=0), COUNTIF($AH$4:$AH$203, "&lt;"&amp;$AH$4:$AH$203), ""),1),IF(ISTEXT($AH$4:$AH$203), COUNTIF($AH$4:$AH$203, "&lt;"&amp;$AH$4:$AH$203), ""), 0)))</f>
        <v>78</v>
      </c>
      <c r="AJ20" s="26"/>
      <c r="AK20" s="26"/>
      <c r="AL20" s="26">
        <f t="shared" si="15"/>
        <v>8</v>
      </c>
      <c r="AM20" s="26">
        <f t="shared" si="16"/>
        <v>78</v>
      </c>
      <c r="AN20" s="26">
        <v>17</v>
      </c>
      <c r="AO20" s="67">
        <f t="shared" si="17"/>
        <v>17</v>
      </c>
      <c r="AP20" s="26" t="str">
        <f>_xlfn.IFNA(VLOOKUP(AM20,Kopā!$A$4:$Q$203,2,),"")</f>
        <v>Ralfs Daniels Biezais</v>
      </c>
      <c r="AQ20" s="68" t="str">
        <f>_xlfn.IFNA(VLOOKUP(AM20,Kopā!$A$4:$Q$203,3,),"")</f>
        <v>MJC „Praktiskās estētikas skola”</v>
      </c>
      <c r="AR20" s="79">
        <f>_xlfn.IFNA(VLOOKUP(AM20,Kopā!$A$4:$Q$203,8,),"")</f>
        <v>10</v>
      </c>
      <c r="AS20" s="80">
        <f>_xlfn.IFNA(VLOOKUP(AM20,Kopā!$A$4:$Q$203,9,),"")</f>
        <v>1.0532407407407407E-3</v>
      </c>
      <c r="AT20" s="79">
        <f>_xlfn.IFNA(VLOOKUP(AM20,Kopā!$A$4:$Q$203,10,),"")</f>
        <v>10</v>
      </c>
      <c r="AU20" s="80">
        <f>_xlfn.IFNA(VLOOKUP(AM20,Kopā!$A$4:$Q$203,11,),"")</f>
        <v>1.0648148148148147E-3</v>
      </c>
      <c r="AV20" s="79">
        <f>_xlfn.IFNA(VLOOKUP(AM20,Kopā!$A$4:$Q$203,12,),"")</f>
        <v>7</v>
      </c>
      <c r="AW20" s="80">
        <f>_xlfn.IFNA(VLOOKUP(AM20,Kopā!$A$4:$Q$203,13,),"")</f>
        <v>1.2152777777777778E-3</v>
      </c>
      <c r="AX20" s="79">
        <f>_xlfn.IFNA(VLOOKUP(AM20,Kopā!$A$4:$Q$203,14,),"")</f>
        <v>3</v>
      </c>
      <c r="AY20" s="80">
        <f>_xlfn.IFNA(VLOOKUP(AM20,Kopā!$A$4:$Q$203,15,),"")</f>
        <v>6.4814814814814813E-4</v>
      </c>
      <c r="AZ20" s="81">
        <f>_xlfn.IFNA(VLOOKUP(AM20,Kopā!$A$4:$Q$203,16,),"")</f>
        <v>30</v>
      </c>
      <c r="BA20" s="80">
        <f>_xlfn.IFNA(VLOOKUP(AM20,Kopā!$A$4:$Q$203,17,),"")</f>
        <v>3.9814814814814817E-3</v>
      </c>
      <c r="BB20" s="26">
        <f t="shared" si="18"/>
        <v>13</v>
      </c>
      <c r="BC20" s="26">
        <f t="shared" si="19"/>
        <v>4</v>
      </c>
      <c r="BD20" s="69">
        <f t="shared" si="20"/>
        <v>8</v>
      </c>
      <c r="BE20" s="26">
        <f>_xlfn.RANK.EQ(BB20,$BB$4:$BB$93,)+COUNTIF($BB$4:BB20,BB20)-1</f>
        <v>7</v>
      </c>
    </row>
    <row r="21" spans="1:57" x14ac:dyDescent="0.25">
      <c r="A21" s="26">
        <v>18</v>
      </c>
      <c r="B21" s="82">
        <f t="shared" si="2"/>
        <v>18</v>
      </c>
      <c r="C21" s="102" t="str">
        <f t="shared" si="0"/>
        <v>Ēriks Rogovecs</v>
      </c>
      <c r="D21" s="83" t="str">
        <f t="shared" si="21"/>
        <v>Traverss</v>
      </c>
      <c r="E21" s="84">
        <f t="shared" si="4"/>
        <v>2</v>
      </c>
      <c r="F21" s="85">
        <f t="shared" si="5"/>
        <v>4.6296296296296293E-4</v>
      </c>
      <c r="G21" s="86">
        <f t="shared" si="6"/>
        <v>8</v>
      </c>
      <c r="H21" s="85">
        <f t="shared" si="7"/>
        <v>1.0840277777777777E-3</v>
      </c>
      <c r="I21" s="84">
        <f t="shared" si="8"/>
        <v>0</v>
      </c>
      <c r="J21" s="85">
        <f t="shared" si="9"/>
        <v>0</v>
      </c>
      <c r="K21" s="84">
        <f t="shared" si="10"/>
        <v>1</v>
      </c>
      <c r="L21" s="85">
        <f t="shared" si="11"/>
        <v>5.6018518518518516E-4</v>
      </c>
      <c r="M21" s="87">
        <f t="shared" si="12"/>
        <v>11</v>
      </c>
      <c r="N21" s="88">
        <f t="shared" si="13"/>
        <v>2.107175925925926E-3</v>
      </c>
      <c r="O21" s="89">
        <f t="shared" si="14"/>
        <v>18</v>
      </c>
      <c r="P21" s="90"/>
      <c r="Q21" s="74"/>
      <c r="AD21" s="26">
        <v>20</v>
      </c>
      <c r="AE21" s="26"/>
      <c r="AF21" s="26">
        <f>IF(Kopā!F21=$R$3,Kopā!A21,"")</f>
        <v>18</v>
      </c>
      <c r="AG21" s="26" t="str">
        <f>_xlfn.IFNA(VLOOKUP(AF21,Kopā!$A$4:$G$203,7,),"")</f>
        <v>D</v>
      </c>
      <c r="AH21" s="26" t="str">
        <f t="shared" si="1"/>
        <v/>
      </c>
      <c r="AI21" s="26" cm="1">
        <f t="array" ref="AI21">IFERROR(SMALL(IF((COUNTIF($AI$3:AI20, $AH$4:$AH$203)=0)*ISNUMBER($AH$4:$AH$203), $AH$4:$AH$203, "A"), 1),INDEX($AH$4:$AH$203, MATCH(SMALL(IF(ISTEXT($AH$4:$AH$203)*(COUNTIF(AI$3:$AI20,$AH$4:$AH$203)=0), COUNTIF($AH$4:$AH$203, "&lt;"&amp;$AH$4:$AH$203), ""),1),IF(ISTEXT($AH$4:$AH$203), COUNTIF($AH$4:$AH$203, "&lt;"&amp;$AH$4:$AH$203), ""), 0)))</f>
        <v>80</v>
      </c>
      <c r="AJ21" s="26"/>
      <c r="AK21" s="26"/>
      <c r="AL21" s="26">
        <f t="shared" si="15"/>
        <v>15</v>
      </c>
      <c r="AM21" s="26">
        <f t="shared" si="16"/>
        <v>80</v>
      </c>
      <c r="AN21" s="26">
        <v>18</v>
      </c>
      <c r="AO21" s="67">
        <f t="shared" si="17"/>
        <v>18</v>
      </c>
      <c r="AP21" s="26" t="str">
        <f>_xlfn.IFNA(VLOOKUP(AM21,Kopā!$A$4:$Q$203,2,),"")</f>
        <v>Reinis Ojārs Bērtulsons</v>
      </c>
      <c r="AQ21" s="68" t="str">
        <f>_xlfn.IFNA(VLOOKUP(AM21,Kopā!$A$4:$Q$203,3,),"")</f>
        <v>Virsotne</v>
      </c>
      <c r="AR21" s="79">
        <f>_xlfn.IFNA(VLOOKUP(AM21,Kopā!$A$4:$Q$203,8,),"")</f>
        <v>6</v>
      </c>
      <c r="AS21" s="80">
        <f>_xlfn.IFNA(VLOOKUP(AM21,Kopā!$A$4:$Q$203,9,),"")</f>
        <v>9.1435185185185185E-4</v>
      </c>
      <c r="AT21" s="79">
        <f>_xlfn.IFNA(VLOOKUP(AM21,Kopā!$A$4:$Q$203,10,),"")</f>
        <v>10</v>
      </c>
      <c r="AU21" s="80">
        <f>_xlfn.IFNA(VLOOKUP(AM21,Kopā!$A$4:$Q$203,11,),"")</f>
        <v>1.2384259259259258E-3</v>
      </c>
      <c r="AV21" s="79">
        <f>_xlfn.IFNA(VLOOKUP(AM21,Kopā!$A$4:$Q$203,12,),"")</f>
        <v>1</v>
      </c>
      <c r="AW21" s="80">
        <f>_xlfn.IFNA(VLOOKUP(AM21,Kopā!$A$4:$Q$203,13,),"")</f>
        <v>0</v>
      </c>
      <c r="AX21" s="79">
        <f>_xlfn.IFNA(VLOOKUP(AM21,Kopā!$A$4:$Q$203,14,),"")</f>
        <v>1</v>
      </c>
      <c r="AY21" s="80">
        <f>_xlfn.IFNA(VLOOKUP(AM21,Kopā!$A$4:$Q$203,15,),"")</f>
        <v>0</v>
      </c>
      <c r="AZ21" s="81">
        <f>_xlfn.IFNA(VLOOKUP(AM21,Kopā!$A$4:$Q$203,16,),"")</f>
        <v>18</v>
      </c>
      <c r="BA21" s="80">
        <f>_xlfn.IFNA(VLOOKUP(AM21,Kopā!$A$4:$Q$203,17,),"")</f>
        <v>2.1527777777777778E-3</v>
      </c>
      <c r="BB21" s="26">
        <f t="shared" si="18"/>
        <v>5</v>
      </c>
      <c r="BC21" s="26">
        <f t="shared" si="19"/>
        <v>14</v>
      </c>
      <c r="BD21" s="69">
        <f t="shared" si="20"/>
        <v>15</v>
      </c>
      <c r="BE21" s="26">
        <f>_xlfn.RANK.EQ(BB21,$BB$4:$BB$93,)+COUNTIF($BB$4:BB21,BB21)-1</f>
        <v>16</v>
      </c>
    </row>
    <row r="22" spans="1:57" x14ac:dyDescent="0.25">
      <c r="A22" s="26">
        <v>19</v>
      </c>
      <c r="B22" s="17">
        <f t="shared" si="2"/>
        <v>19</v>
      </c>
      <c r="C22" s="101" t="str">
        <f t="shared" si="0"/>
        <v>Ernests Graudiņš</v>
      </c>
      <c r="D22" s="28" t="str">
        <f t="shared" si="21"/>
        <v>JN "Junda"</v>
      </c>
      <c r="E22" s="60">
        <f t="shared" si="4"/>
        <v>0</v>
      </c>
      <c r="F22" s="61">
        <f t="shared" si="5"/>
        <v>0</v>
      </c>
      <c r="G22" s="62">
        <f t="shared" si="6"/>
        <v>10</v>
      </c>
      <c r="H22" s="61">
        <f t="shared" si="7"/>
        <v>9.4907407407407408E-4</v>
      </c>
      <c r="I22" s="60">
        <f t="shared" si="8"/>
        <v>0</v>
      </c>
      <c r="J22" s="61">
        <f t="shared" si="9"/>
        <v>0</v>
      </c>
      <c r="K22" s="60">
        <f t="shared" si="10"/>
        <v>0</v>
      </c>
      <c r="L22" s="61">
        <f t="shared" si="11"/>
        <v>0</v>
      </c>
      <c r="M22" s="72">
        <f t="shared" si="12"/>
        <v>10</v>
      </c>
      <c r="N22" s="73">
        <f t="shared" si="13"/>
        <v>9.4907407407407408E-4</v>
      </c>
      <c r="O22" s="24">
        <f t="shared" si="14"/>
        <v>19</v>
      </c>
      <c r="P22" s="18"/>
      <c r="Q22" s="74"/>
      <c r="AD22" s="26">
        <v>21</v>
      </c>
      <c r="AE22" s="26"/>
      <c r="AF22" s="26">
        <f>IF(Kopā!F22=$R$3,Kopā!A22,"")</f>
        <v>19</v>
      </c>
      <c r="AG22" s="26" t="str">
        <f>_xlfn.IFNA(VLOOKUP(AF22,Kopā!$A$4:$G$203,7,),"")</f>
        <v>Hm</v>
      </c>
      <c r="AH22" s="26" t="str">
        <f t="shared" si="1"/>
        <v/>
      </c>
      <c r="AI22" s="26" cm="1">
        <f t="array" ref="AI22">IFERROR(SMALL(IF((COUNTIF($AI$3:AI21, $AH$4:$AH$203)=0)*ISNUMBER($AH$4:$AH$203), $AH$4:$AH$203, "A"), 1),INDEX($AH$4:$AH$203, MATCH(SMALL(IF(ISTEXT($AH$4:$AH$203)*(COUNTIF(AI$3:$AI21,$AH$4:$AH$203)=0), COUNTIF($AH$4:$AH$203, "&lt;"&amp;$AH$4:$AH$203), ""),1),IF(ISTEXT($AH$4:$AH$203), COUNTIF($AH$4:$AH$203, "&lt;"&amp;$AH$4:$AH$203), ""), 0)))</f>
        <v>88</v>
      </c>
      <c r="AJ22" s="26"/>
      <c r="AK22" s="26"/>
      <c r="AL22" s="26">
        <f t="shared" si="15"/>
        <v>7</v>
      </c>
      <c r="AM22" s="26">
        <f t="shared" si="16"/>
        <v>88</v>
      </c>
      <c r="AN22" s="26">
        <v>19</v>
      </c>
      <c r="AO22" s="67">
        <f t="shared" si="17"/>
        <v>19</v>
      </c>
      <c r="AP22" s="26" t="str">
        <f>_xlfn.IFNA(VLOOKUP(AM22,Kopā!$A$4:$Q$203,2,),"")</f>
        <v>Valts Sīmanis</v>
      </c>
      <c r="AQ22" s="68" t="str">
        <f>_xlfn.IFNA(VLOOKUP(AM22,Kopā!$A$4:$Q$203,3,),"")</f>
        <v>BJC Daugmale</v>
      </c>
      <c r="AR22" s="79">
        <f>_xlfn.IFNA(VLOOKUP(AM22,Kopā!$A$4:$Q$203,8,),"")</f>
        <v>10</v>
      </c>
      <c r="AS22" s="80">
        <f>_xlfn.IFNA(VLOOKUP(AM22,Kopā!$A$4:$Q$203,9,),"")</f>
        <v>5.3240740740740744E-4</v>
      </c>
      <c r="AT22" s="79">
        <f>_xlfn.IFNA(VLOOKUP(AM22,Kopā!$A$4:$Q$203,10,),"")</f>
        <v>10</v>
      </c>
      <c r="AU22" s="80">
        <f>_xlfn.IFNA(VLOOKUP(AM22,Kopā!$A$4:$Q$203,11,),"")</f>
        <v>5.9027777777777778E-4</v>
      </c>
      <c r="AV22" s="79">
        <f>_xlfn.IFNA(VLOOKUP(AM22,Kopā!$A$4:$Q$203,12,),"")</f>
        <v>7</v>
      </c>
      <c r="AW22" s="80">
        <f>_xlfn.IFNA(VLOOKUP(AM22,Kopā!$A$4:$Q$203,13,),"")</f>
        <v>1.0648148148148147E-3</v>
      </c>
      <c r="AX22" s="79">
        <f>_xlfn.IFNA(VLOOKUP(AM22,Kopā!$A$4:$Q$203,14,),"")</f>
        <v>3</v>
      </c>
      <c r="AY22" s="80">
        <f>_xlfn.IFNA(VLOOKUP(AM22,Kopā!$A$4:$Q$203,15,),"")</f>
        <v>5.3240740740740744E-4</v>
      </c>
      <c r="AZ22" s="81">
        <f>_xlfn.IFNA(VLOOKUP(AM22,Kopā!$A$4:$Q$203,16,),"")</f>
        <v>30</v>
      </c>
      <c r="BA22" s="80">
        <f>_xlfn.IFNA(VLOOKUP(AM22,Kopā!$A$4:$Q$203,17,),"")</f>
        <v>2.7199074074074079E-3</v>
      </c>
      <c r="BB22" s="26">
        <f t="shared" si="18"/>
        <v>13</v>
      </c>
      <c r="BC22" s="26">
        <f t="shared" si="19"/>
        <v>9</v>
      </c>
      <c r="BD22" s="69">
        <f t="shared" si="20"/>
        <v>7</v>
      </c>
      <c r="BE22" s="26">
        <f>_xlfn.RANK.EQ(BB22,$BB$4:$BB$93,)+COUNTIF($BB$4:BB22,BB22)-1</f>
        <v>8</v>
      </c>
    </row>
    <row r="23" spans="1:57" x14ac:dyDescent="0.25">
      <c r="A23" s="26">
        <v>20</v>
      </c>
      <c r="B23" s="82">
        <f t="shared" si="2"/>
        <v>20</v>
      </c>
      <c r="C23" s="102" t="str">
        <f t="shared" si="0"/>
        <v>Aleksejs Suļimovs</v>
      </c>
      <c r="D23" s="83" t="str">
        <f t="shared" si="21"/>
        <v>Traverss</v>
      </c>
      <c r="E23" s="84">
        <f t="shared" si="4"/>
        <v>0</v>
      </c>
      <c r="F23" s="85">
        <f t="shared" si="5"/>
        <v>0</v>
      </c>
      <c r="G23" s="86">
        <f t="shared" si="6"/>
        <v>0</v>
      </c>
      <c r="H23" s="85">
        <f t="shared" si="7"/>
        <v>0</v>
      </c>
      <c r="I23" s="84">
        <f t="shared" si="8"/>
        <v>0</v>
      </c>
      <c r="J23" s="85">
        <f t="shared" si="9"/>
        <v>0</v>
      </c>
      <c r="K23" s="84">
        <f t="shared" si="10"/>
        <v>0</v>
      </c>
      <c r="L23" s="85">
        <f t="shared" si="11"/>
        <v>0</v>
      </c>
      <c r="M23" s="87">
        <f t="shared" si="12"/>
        <v>0</v>
      </c>
      <c r="N23" s="88">
        <f t="shared" si="13"/>
        <v>0</v>
      </c>
      <c r="O23" s="89">
        <f t="shared" si="14"/>
        <v>20</v>
      </c>
      <c r="P23" s="90"/>
      <c r="Q23" s="74"/>
      <c r="AD23" s="26">
        <v>22</v>
      </c>
      <c r="AE23" s="26"/>
      <c r="AF23" s="26">
        <f>IF(Kopā!F23=$R$3,Kopā!A23,"")</f>
        <v>20</v>
      </c>
      <c r="AG23" s="26" t="str">
        <f>_xlfn.IFNA(VLOOKUP(AF23,Kopā!$A$4:$G$203,7,),"")</f>
        <v>E</v>
      </c>
      <c r="AH23" s="26">
        <f t="shared" si="1"/>
        <v>20</v>
      </c>
      <c r="AI23" s="26" cm="1">
        <f t="array" ref="AI23">IFERROR(SMALL(IF((COUNTIF($AI$3:AI22, $AH$4:$AH$203)=0)*ISNUMBER($AH$4:$AH$203), $AH$4:$AH$203, "A"), 1),INDEX($AH$4:$AH$203, MATCH(SMALL(IF(ISTEXT($AH$4:$AH$203)*(COUNTIF(AI$3:$AI22,$AH$4:$AH$203)=0), COUNTIF($AH$4:$AH$203, "&lt;"&amp;$AH$4:$AH$203), ""),1),IF(ISTEXT($AH$4:$AH$203), COUNTIF($AH$4:$AH$203, "&lt;"&amp;$AH$4:$AH$203), ""), 0)))</f>
        <v>94</v>
      </c>
      <c r="AJ23" s="26"/>
      <c r="AK23" s="26"/>
      <c r="AL23" s="26">
        <f t="shared" si="15"/>
        <v>1</v>
      </c>
      <c r="AM23" s="26">
        <f t="shared" si="16"/>
        <v>94</v>
      </c>
      <c r="AN23" s="26">
        <v>20</v>
      </c>
      <c r="AO23" s="67">
        <f t="shared" si="17"/>
        <v>20</v>
      </c>
      <c r="AP23" s="26" t="str">
        <f>_xlfn.IFNA(VLOOKUP(AM23,Kopā!$A$4:$Q$203,2,),"")</f>
        <v>Jurijs Pritkovs</v>
      </c>
      <c r="AQ23" s="68" t="str">
        <f>_xlfn.IFNA(VLOOKUP(AM23,Kopā!$A$4:$Q$203,3,),"")</f>
        <v>BJC "Rīgas Skolenu pils"/BJC "Laimīte"</v>
      </c>
      <c r="AR23" s="79">
        <f>_xlfn.IFNA(VLOOKUP(AM23,Kopā!$A$4:$Q$203,8,),"")</f>
        <v>10</v>
      </c>
      <c r="AS23" s="80">
        <f>_xlfn.IFNA(VLOOKUP(AM23,Kopā!$A$4:$Q$203,9,),"")</f>
        <v>3.3564814814814812E-4</v>
      </c>
      <c r="AT23" s="79">
        <f>_xlfn.IFNA(VLOOKUP(AM23,Kopā!$A$4:$Q$203,10,),"")</f>
        <v>10</v>
      </c>
      <c r="AU23" s="80">
        <f>_xlfn.IFNA(VLOOKUP(AM23,Kopā!$A$4:$Q$203,11,),"")</f>
        <v>4.0509259259259258E-4</v>
      </c>
      <c r="AV23" s="79">
        <f>_xlfn.IFNA(VLOOKUP(AM23,Kopā!$A$4:$Q$203,12,),"")</f>
        <v>10</v>
      </c>
      <c r="AW23" s="80">
        <f>_xlfn.IFNA(VLOOKUP(AM23,Kopā!$A$4:$Q$203,13,),"")</f>
        <v>6.3657407407407402E-4</v>
      </c>
      <c r="AX23" s="79">
        <f>_xlfn.IFNA(VLOOKUP(AM23,Kopā!$A$4:$Q$203,14,),"")</f>
        <v>10</v>
      </c>
      <c r="AY23" s="80">
        <f>_xlfn.IFNA(VLOOKUP(AM23,Kopā!$A$4:$Q$203,15,),"")</f>
        <v>1.1111111111111111E-3</v>
      </c>
      <c r="AZ23" s="81">
        <f>_xlfn.IFNA(VLOOKUP(AM23,Kopā!$A$4:$Q$203,16,),"")</f>
        <v>40</v>
      </c>
      <c r="BA23" s="80">
        <f>_xlfn.IFNA(VLOOKUP(AM23,Kopā!$A$4:$Q$203,17,),"")</f>
        <v>2.488425925925926E-3</v>
      </c>
      <c r="BB23" s="26">
        <f t="shared" si="18"/>
        <v>17</v>
      </c>
      <c r="BC23" s="26">
        <f t="shared" si="19"/>
        <v>12</v>
      </c>
      <c r="BD23" s="69">
        <f t="shared" si="20"/>
        <v>1</v>
      </c>
      <c r="BE23" s="26">
        <f>_xlfn.RANK.EQ(BB23,$BB$4:$BB$93,)+COUNTIF($BB$4:BB23,BB23)-1</f>
        <v>4</v>
      </c>
    </row>
    <row r="24" spans="1:57" x14ac:dyDescent="0.25">
      <c r="A24" s="26">
        <v>21</v>
      </c>
      <c r="B24" s="17" t="str">
        <f t="shared" si="2"/>
        <v/>
      </c>
      <c r="C24" s="101" t="str">
        <f t="shared" si="0"/>
        <v/>
      </c>
      <c r="D24" s="28" t="str">
        <f t="shared" si="21"/>
        <v/>
      </c>
      <c r="E24" s="60" t="str">
        <f t="shared" si="4"/>
        <v/>
      </c>
      <c r="F24" s="61" t="str">
        <f t="shared" si="5"/>
        <v/>
      </c>
      <c r="G24" s="62" t="str">
        <f t="shared" si="6"/>
        <v/>
      </c>
      <c r="H24" s="61" t="str">
        <f t="shared" si="7"/>
        <v/>
      </c>
      <c r="I24" s="60" t="str">
        <f t="shared" si="8"/>
        <v/>
      </c>
      <c r="J24" s="61" t="str">
        <f t="shared" si="9"/>
        <v/>
      </c>
      <c r="K24" s="60" t="str">
        <f t="shared" si="10"/>
        <v/>
      </c>
      <c r="L24" s="61" t="str">
        <f t="shared" si="11"/>
        <v/>
      </c>
      <c r="M24" s="72" t="str">
        <f t="shared" si="12"/>
        <v/>
      </c>
      <c r="N24" s="73" t="str">
        <f t="shared" si="13"/>
        <v/>
      </c>
      <c r="O24" s="24" t="str">
        <f t="shared" si="14"/>
        <v/>
      </c>
      <c r="P24" s="18"/>
      <c r="Q24" s="74"/>
      <c r="AD24" s="26">
        <v>23</v>
      </c>
      <c r="AE24" s="26"/>
      <c r="AF24" s="26" t="str">
        <f>IF(Kopā!F24=$R$3,Kopā!A24,"")</f>
        <v/>
      </c>
      <c r="AG24" s="26" t="str">
        <f>_xlfn.IFNA(VLOOKUP(AF24,Kopā!$A$4:$G$203,7,),"")</f>
        <v/>
      </c>
      <c r="AH24" s="26" t="str">
        <f t="shared" si="1"/>
        <v/>
      </c>
      <c r="AI24" s="26" t="e" cm="1">
        <f t="array" ref="AI24">IFERROR(SMALL(IF((COUNTIF($AI$3:AI23, $AH$4:$AH$203)=0)*ISNUMBER($AH$4:$AH$203), $AH$4:$AH$203, "A"), 1),INDEX($AH$4:$AH$203, MATCH(SMALL(IF(ISTEXT($AH$4:$AH$203)*(COUNTIF(AI$3:$AI23,$AH$4:$AH$203)=0), COUNTIF($AH$4:$AH$203, "&lt;"&amp;$AH$4:$AH$203), ""),1),IF(ISTEXT($AH$4:$AH$203), COUNTIF($AH$4:$AH$203, "&lt;"&amp;$AH$4:$AH$203), ""), 0)))</f>
        <v>#NUM!</v>
      </c>
      <c r="AJ24" s="26"/>
      <c r="AK24" s="26"/>
      <c r="AL24" s="26" t="str">
        <f t="shared" si="15"/>
        <v/>
      </c>
      <c r="AM24" s="26" t="str">
        <f t="shared" si="16"/>
        <v/>
      </c>
      <c r="AN24" s="26">
        <v>21</v>
      </c>
      <c r="AO24" s="67" t="str">
        <f t="shared" si="17"/>
        <v/>
      </c>
      <c r="AP24" s="26" t="str">
        <f>_xlfn.IFNA(VLOOKUP(AM24,Kopā!$A$4:$Q$203,2,),"")</f>
        <v/>
      </c>
      <c r="AQ24" s="68" t="str">
        <f>_xlfn.IFNA(VLOOKUP(AM24,Kopā!$A$4:$Q$203,3,),"")</f>
        <v/>
      </c>
      <c r="AR24" s="79" t="str">
        <f>_xlfn.IFNA(VLOOKUP(AM24,Kopā!$A$4:$Q$203,8,),"")</f>
        <v/>
      </c>
      <c r="AS24" s="80" t="str">
        <f>_xlfn.IFNA(VLOOKUP(AM24,Kopā!$A$4:$Q$203,9,),"")</f>
        <v/>
      </c>
      <c r="AT24" s="79" t="str">
        <f>_xlfn.IFNA(VLOOKUP(AM24,Kopā!$A$4:$Q$203,10,),"")</f>
        <v/>
      </c>
      <c r="AU24" s="80" t="str">
        <f>_xlfn.IFNA(VLOOKUP(AM24,Kopā!$A$4:$Q$203,11,),"")</f>
        <v/>
      </c>
      <c r="AV24" s="79" t="str">
        <f>_xlfn.IFNA(VLOOKUP(AM24,Kopā!$A$4:$Q$203,12,),"")</f>
        <v/>
      </c>
      <c r="AW24" s="80" t="str">
        <f>_xlfn.IFNA(VLOOKUP(AM24,Kopā!$A$4:$Q$203,13,),"")</f>
        <v/>
      </c>
      <c r="AX24" s="79" t="str">
        <f>_xlfn.IFNA(VLOOKUP(AM24,Kopā!$A$4:$Q$203,14,),"")</f>
        <v/>
      </c>
      <c r="AY24" s="80" t="str">
        <f>_xlfn.IFNA(VLOOKUP(AM24,Kopā!$A$4:$Q$203,15,),"")</f>
        <v/>
      </c>
      <c r="AZ24" s="81" t="str">
        <f>_xlfn.IFNA(VLOOKUP(AM24,Kopā!$A$4:$Q$203,16,),"")</f>
        <v/>
      </c>
      <c r="BA24" s="80" t="str">
        <f>_xlfn.IFNA(VLOOKUP(AM24,Kopā!$A$4:$Q$203,17,),"")</f>
        <v/>
      </c>
      <c r="BB24" s="26" t="str">
        <f t="shared" si="18"/>
        <v/>
      </c>
      <c r="BC24" s="26" t="str">
        <f t="shared" si="19"/>
        <v/>
      </c>
      <c r="BD24" s="69" t="str">
        <f t="shared" si="20"/>
        <v/>
      </c>
      <c r="BE24" s="26" t="e">
        <f>_xlfn.RANK.EQ(BB24,$BB$4:$BB$93,)+COUNTIF($BB$4:BB24,BB24)-1</f>
        <v>#VALUE!</v>
      </c>
    </row>
    <row r="25" spans="1:57" x14ac:dyDescent="0.25">
      <c r="A25" s="26">
        <v>22</v>
      </c>
      <c r="B25" s="82" t="str">
        <f t="shared" si="2"/>
        <v/>
      </c>
      <c r="C25" s="102" t="str">
        <f t="shared" si="0"/>
        <v/>
      </c>
      <c r="D25" s="83" t="str">
        <f t="shared" si="21"/>
        <v/>
      </c>
      <c r="E25" s="84" t="str">
        <f t="shared" si="4"/>
        <v/>
      </c>
      <c r="F25" s="85" t="str">
        <f t="shared" si="5"/>
        <v/>
      </c>
      <c r="G25" s="86" t="str">
        <f t="shared" si="6"/>
        <v/>
      </c>
      <c r="H25" s="85" t="str">
        <f t="shared" si="7"/>
        <v/>
      </c>
      <c r="I25" s="84" t="str">
        <f t="shared" si="8"/>
        <v/>
      </c>
      <c r="J25" s="85" t="str">
        <f t="shared" si="9"/>
        <v/>
      </c>
      <c r="K25" s="84" t="str">
        <f t="shared" si="10"/>
        <v/>
      </c>
      <c r="L25" s="85" t="str">
        <f t="shared" si="11"/>
        <v/>
      </c>
      <c r="M25" s="87" t="str">
        <f t="shared" si="12"/>
        <v/>
      </c>
      <c r="N25" s="88" t="str">
        <f t="shared" si="13"/>
        <v/>
      </c>
      <c r="O25" s="89" t="str">
        <f t="shared" si="14"/>
        <v/>
      </c>
      <c r="P25" s="90"/>
      <c r="Q25" s="74"/>
      <c r="AD25" s="26">
        <v>24</v>
      </c>
      <c r="AE25" s="26"/>
      <c r="AF25" s="26">
        <f>IF(Kopā!F25=$R$3,Kopā!A25,"")</f>
        <v>22</v>
      </c>
      <c r="AG25" s="26" t="str">
        <f>_xlfn.IFNA(VLOOKUP(AF25,Kopā!$A$4:$G$203,7,),"")</f>
        <v>E</v>
      </c>
      <c r="AH25" s="26">
        <f t="shared" si="1"/>
        <v>22</v>
      </c>
      <c r="AI25" s="26" t="e" cm="1">
        <f t="array" ref="AI25">IFERROR(SMALL(IF((COUNTIF($AI$3:AI24, $AH$4:$AH$203)=0)*ISNUMBER($AH$4:$AH$203), $AH$4:$AH$203, "A"), 1),INDEX($AH$4:$AH$203, MATCH(SMALL(IF(ISTEXT($AH$4:$AH$203)*(COUNTIF(AI$3:$AI24,$AH$4:$AH$203)=0), COUNTIF($AH$4:$AH$203, "&lt;"&amp;$AH$4:$AH$203), ""),1),IF(ISTEXT($AH$4:$AH$203), COUNTIF($AH$4:$AH$203, "&lt;"&amp;$AH$4:$AH$203), ""), 0)))</f>
        <v>#NUM!</v>
      </c>
      <c r="AJ25" s="26"/>
      <c r="AK25" s="26"/>
      <c r="AL25" s="26" t="str">
        <f t="shared" si="15"/>
        <v/>
      </c>
      <c r="AM25" s="26" t="str">
        <f t="shared" si="16"/>
        <v/>
      </c>
      <c r="AN25" s="26">
        <v>22</v>
      </c>
      <c r="AO25" s="67" t="str">
        <f t="shared" si="17"/>
        <v/>
      </c>
      <c r="AP25" s="26" t="str">
        <f>_xlfn.IFNA(VLOOKUP(AM25,Kopā!$A$4:$Q$203,2,),"")</f>
        <v/>
      </c>
      <c r="AQ25" s="68" t="str">
        <f>_xlfn.IFNA(VLOOKUP(AM25,Kopā!$A$4:$Q$203,3,),"")</f>
        <v/>
      </c>
      <c r="AR25" s="79" t="str">
        <f>_xlfn.IFNA(VLOOKUP(AM25,Kopā!$A$4:$Q$203,8,),"")</f>
        <v/>
      </c>
      <c r="AS25" s="80" t="str">
        <f>_xlfn.IFNA(VLOOKUP(AM25,Kopā!$A$4:$Q$203,9,),"")</f>
        <v/>
      </c>
      <c r="AT25" s="79" t="str">
        <f>_xlfn.IFNA(VLOOKUP(AM25,Kopā!$A$4:$Q$203,10,),"")</f>
        <v/>
      </c>
      <c r="AU25" s="80" t="str">
        <f>_xlfn.IFNA(VLOOKUP(AM25,Kopā!$A$4:$Q$203,11,),"")</f>
        <v/>
      </c>
      <c r="AV25" s="79" t="str">
        <f>_xlfn.IFNA(VLOOKUP(AM25,Kopā!$A$4:$Q$203,12,),"")</f>
        <v/>
      </c>
      <c r="AW25" s="80" t="str">
        <f>_xlfn.IFNA(VLOOKUP(AM25,Kopā!$A$4:$Q$203,13,),"")</f>
        <v/>
      </c>
      <c r="AX25" s="79" t="str">
        <f>_xlfn.IFNA(VLOOKUP(AM25,Kopā!$A$4:$Q$203,14,),"")</f>
        <v/>
      </c>
      <c r="AY25" s="80" t="str">
        <f>_xlfn.IFNA(VLOOKUP(AM25,Kopā!$A$4:$Q$203,15,),"")</f>
        <v/>
      </c>
      <c r="AZ25" s="81" t="str">
        <f>_xlfn.IFNA(VLOOKUP(AM25,Kopā!$A$4:$Q$203,16,),"")</f>
        <v/>
      </c>
      <c r="BA25" s="80" t="str">
        <f>_xlfn.IFNA(VLOOKUP(AM25,Kopā!$A$4:$Q$203,17,),"")</f>
        <v/>
      </c>
      <c r="BB25" s="26" t="str">
        <f t="shared" si="18"/>
        <v/>
      </c>
      <c r="BC25" s="26" t="str">
        <f t="shared" si="19"/>
        <v/>
      </c>
      <c r="BD25" s="69" t="str">
        <f t="shared" si="20"/>
        <v/>
      </c>
      <c r="BE25" s="26" t="e">
        <f>_xlfn.RANK.EQ(BB25,$BB$4:$BB$93,)+COUNTIF($BB$4:BB25,BB25)-1</f>
        <v>#VALUE!</v>
      </c>
    </row>
    <row r="26" spans="1:57" x14ac:dyDescent="0.25">
      <c r="A26" s="26">
        <v>23</v>
      </c>
      <c r="B26" s="17" t="str">
        <f t="shared" si="2"/>
        <v/>
      </c>
      <c r="C26" s="101" t="str">
        <f t="shared" si="0"/>
        <v/>
      </c>
      <c r="D26" s="28" t="str">
        <f t="shared" si="21"/>
        <v/>
      </c>
      <c r="E26" s="60" t="str">
        <f t="shared" si="4"/>
        <v/>
      </c>
      <c r="F26" s="61" t="str">
        <f t="shared" si="5"/>
        <v/>
      </c>
      <c r="G26" s="62" t="str">
        <f t="shared" si="6"/>
        <v/>
      </c>
      <c r="H26" s="61" t="str">
        <f t="shared" si="7"/>
        <v/>
      </c>
      <c r="I26" s="60" t="str">
        <f t="shared" si="8"/>
        <v/>
      </c>
      <c r="J26" s="61" t="str">
        <f t="shared" si="9"/>
        <v/>
      </c>
      <c r="K26" s="60" t="str">
        <f t="shared" si="10"/>
        <v/>
      </c>
      <c r="L26" s="61" t="str">
        <f t="shared" si="11"/>
        <v/>
      </c>
      <c r="M26" s="72" t="str">
        <f t="shared" si="12"/>
        <v/>
      </c>
      <c r="N26" s="73" t="str">
        <f t="shared" si="13"/>
        <v/>
      </c>
      <c r="O26" s="24" t="str">
        <f t="shared" si="14"/>
        <v/>
      </c>
      <c r="P26" s="18"/>
      <c r="Q26" s="74"/>
      <c r="AD26" s="26">
        <v>25</v>
      </c>
      <c r="AE26" s="26"/>
      <c r="AF26" s="26">
        <f>IF(Kopā!F26=$R$3,Kopā!A26,"")</f>
        <v>23</v>
      </c>
      <c r="AG26" s="26" t="str">
        <f>_xlfn.IFNA(VLOOKUP(AF26,Kopā!$A$4:$G$203,7,),"")</f>
        <v>Hm</v>
      </c>
      <c r="AH26" s="26" t="str">
        <f t="shared" si="1"/>
        <v/>
      </c>
      <c r="AI26" s="26" t="e" cm="1">
        <f t="array" ref="AI26">IFERROR(SMALL(IF((COUNTIF($AI$3:AI25, $AH$4:$AH$203)=0)*ISNUMBER($AH$4:$AH$203), $AH$4:$AH$203, "A"), 1),INDEX($AH$4:$AH$203, MATCH(SMALL(IF(ISTEXT($AH$4:$AH$203)*(COUNTIF(AI$3:$AI25,$AH$4:$AH$203)=0), COUNTIF($AH$4:$AH$203, "&lt;"&amp;$AH$4:$AH$203), ""),1),IF(ISTEXT($AH$4:$AH$203), COUNTIF($AH$4:$AH$203, "&lt;"&amp;$AH$4:$AH$203), ""), 0)))</f>
        <v>#NUM!</v>
      </c>
      <c r="AJ26" s="26"/>
      <c r="AK26" s="26"/>
      <c r="AL26" s="26" t="str">
        <f t="shared" si="15"/>
        <v/>
      </c>
      <c r="AM26" s="26" t="str">
        <f t="shared" si="16"/>
        <v/>
      </c>
      <c r="AN26" s="26">
        <v>23</v>
      </c>
      <c r="AO26" s="67" t="str">
        <f t="shared" si="17"/>
        <v/>
      </c>
      <c r="AP26" s="26" t="str">
        <f>_xlfn.IFNA(VLOOKUP(AM26,Kopā!$A$4:$Q$203,2,),"")</f>
        <v/>
      </c>
      <c r="AQ26" s="68" t="str">
        <f>_xlfn.IFNA(VLOOKUP(AM26,Kopā!$A$4:$Q$203,3,),"")</f>
        <v/>
      </c>
      <c r="AR26" s="79" t="str">
        <f>_xlfn.IFNA(VLOOKUP(AM26,Kopā!$A$4:$Q$203,8,),"")</f>
        <v/>
      </c>
      <c r="AS26" s="80" t="str">
        <f>_xlfn.IFNA(VLOOKUP(AM26,Kopā!$A$4:$Q$203,9,),"")</f>
        <v/>
      </c>
      <c r="AT26" s="79" t="str">
        <f>_xlfn.IFNA(VLOOKUP(AM26,Kopā!$A$4:$Q$203,10,),"")</f>
        <v/>
      </c>
      <c r="AU26" s="80" t="str">
        <f>_xlfn.IFNA(VLOOKUP(AM26,Kopā!$A$4:$Q$203,11,),"")</f>
        <v/>
      </c>
      <c r="AV26" s="79" t="str">
        <f>_xlfn.IFNA(VLOOKUP(AM26,Kopā!$A$4:$Q$203,12,),"")</f>
        <v/>
      </c>
      <c r="AW26" s="80" t="str">
        <f>_xlfn.IFNA(VLOOKUP(AM26,Kopā!$A$4:$Q$203,13,),"")</f>
        <v/>
      </c>
      <c r="AX26" s="79" t="str">
        <f>_xlfn.IFNA(VLOOKUP(AM26,Kopā!$A$4:$Q$203,14,),"")</f>
        <v/>
      </c>
      <c r="AY26" s="80" t="str">
        <f>_xlfn.IFNA(VLOOKUP(AM26,Kopā!$A$4:$Q$203,15,),"")</f>
        <v/>
      </c>
      <c r="AZ26" s="81" t="str">
        <f>_xlfn.IFNA(VLOOKUP(AM26,Kopā!$A$4:$Q$203,16,),"")</f>
        <v/>
      </c>
      <c r="BA26" s="80" t="str">
        <f>_xlfn.IFNA(VLOOKUP(AM26,Kopā!$A$4:$Q$203,17,),"")</f>
        <v/>
      </c>
      <c r="BB26" s="26" t="str">
        <f t="shared" si="18"/>
        <v/>
      </c>
      <c r="BC26" s="26" t="str">
        <f t="shared" si="19"/>
        <v/>
      </c>
      <c r="BD26" s="69" t="str">
        <f t="shared" si="20"/>
        <v/>
      </c>
      <c r="BE26" s="26" t="e">
        <f>_xlfn.RANK.EQ(BB26,$BB$4:$BB$93,)+COUNTIF($BB$4:BB26,BB26)-1</f>
        <v>#VALUE!</v>
      </c>
    </row>
    <row r="27" spans="1:57" x14ac:dyDescent="0.25">
      <c r="A27" s="26">
        <v>24</v>
      </c>
      <c r="B27" s="82" t="str">
        <f t="shared" si="2"/>
        <v/>
      </c>
      <c r="C27" s="102" t="str">
        <f t="shared" si="0"/>
        <v/>
      </c>
      <c r="D27" s="83" t="str">
        <f t="shared" si="21"/>
        <v/>
      </c>
      <c r="E27" s="84" t="str">
        <f t="shared" si="4"/>
        <v/>
      </c>
      <c r="F27" s="85" t="str">
        <f t="shared" si="5"/>
        <v/>
      </c>
      <c r="G27" s="86" t="str">
        <f t="shared" si="6"/>
        <v/>
      </c>
      <c r="H27" s="85" t="str">
        <f t="shared" si="7"/>
        <v/>
      </c>
      <c r="I27" s="84" t="str">
        <f t="shared" si="8"/>
        <v/>
      </c>
      <c r="J27" s="85" t="str">
        <f t="shared" si="9"/>
        <v/>
      </c>
      <c r="K27" s="84" t="str">
        <f t="shared" si="10"/>
        <v/>
      </c>
      <c r="L27" s="85" t="str">
        <f t="shared" si="11"/>
        <v/>
      </c>
      <c r="M27" s="87" t="str">
        <f t="shared" si="12"/>
        <v/>
      </c>
      <c r="N27" s="88" t="str">
        <f t="shared" si="13"/>
        <v/>
      </c>
      <c r="O27" s="89" t="str">
        <f t="shared" si="14"/>
        <v/>
      </c>
      <c r="P27" s="90"/>
      <c r="Q27" s="74"/>
      <c r="AD27" s="26">
        <v>26</v>
      </c>
      <c r="AE27" s="26"/>
      <c r="AF27" s="26" t="str">
        <f>IF(Kopā!F27=$R$3,Kopā!A27,"")</f>
        <v/>
      </c>
      <c r="AG27" s="26" t="str">
        <f>_xlfn.IFNA(VLOOKUP(AF27,Kopā!$A$4:$G$203,7,),"")</f>
        <v/>
      </c>
      <c r="AH27" s="26" t="str">
        <f t="shared" si="1"/>
        <v/>
      </c>
      <c r="AI27" s="26" t="e" cm="1">
        <f t="array" ref="AI27">IFERROR(SMALL(IF((COUNTIF($AI$3:AI26, $AH$4:$AH$203)=0)*ISNUMBER($AH$4:$AH$203), $AH$4:$AH$203, "A"), 1),INDEX($AH$4:$AH$203, MATCH(SMALL(IF(ISTEXT($AH$4:$AH$203)*(COUNTIF(AI$3:$AI26,$AH$4:$AH$203)=0), COUNTIF($AH$4:$AH$203, "&lt;"&amp;$AH$4:$AH$203), ""),1),IF(ISTEXT($AH$4:$AH$203), COUNTIF($AH$4:$AH$203, "&lt;"&amp;$AH$4:$AH$203), ""), 0)))</f>
        <v>#NUM!</v>
      </c>
      <c r="AJ27" s="26"/>
      <c r="AK27" s="26"/>
      <c r="AL27" s="26" t="str">
        <f t="shared" si="15"/>
        <v/>
      </c>
      <c r="AM27" s="26" t="str">
        <f t="shared" si="16"/>
        <v/>
      </c>
      <c r="AN27" s="26">
        <v>24</v>
      </c>
      <c r="AO27" s="67" t="str">
        <f t="shared" si="17"/>
        <v/>
      </c>
      <c r="AP27" s="26" t="str">
        <f>_xlfn.IFNA(VLOOKUP(AM27,Kopā!$A$4:$Q$203,2,),"")</f>
        <v/>
      </c>
      <c r="AQ27" s="68" t="str">
        <f>_xlfn.IFNA(VLOOKUP(AM27,Kopā!$A$4:$Q$203,3,),"")</f>
        <v/>
      </c>
      <c r="AR27" s="79" t="str">
        <f>_xlfn.IFNA(VLOOKUP(AM27,Kopā!$A$4:$Q$203,8,),"")</f>
        <v/>
      </c>
      <c r="AS27" s="80" t="str">
        <f>_xlfn.IFNA(VLOOKUP(AM27,Kopā!$A$4:$Q$203,9,),"")</f>
        <v/>
      </c>
      <c r="AT27" s="79" t="str">
        <f>_xlfn.IFNA(VLOOKUP(AM27,Kopā!$A$4:$Q$203,10,),"")</f>
        <v/>
      </c>
      <c r="AU27" s="80" t="str">
        <f>_xlfn.IFNA(VLOOKUP(AM27,Kopā!$A$4:$Q$203,11,),"")</f>
        <v/>
      </c>
      <c r="AV27" s="79" t="str">
        <f>_xlfn.IFNA(VLOOKUP(AM27,Kopā!$A$4:$Q$203,12,),"")</f>
        <v/>
      </c>
      <c r="AW27" s="80" t="str">
        <f>_xlfn.IFNA(VLOOKUP(AM27,Kopā!$A$4:$Q$203,13,),"")</f>
        <v/>
      </c>
      <c r="AX27" s="79" t="str">
        <f>_xlfn.IFNA(VLOOKUP(AM27,Kopā!$A$4:$Q$203,14,),"")</f>
        <v/>
      </c>
      <c r="AY27" s="80" t="str">
        <f>_xlfn.IFNA(VLOOKUP(AM27,Kopā!$A$4:$Q$203,15,),"")</f>
        <v/>
      </c>
      <c r="AZ27" s="81" t="str">
        <f>_xlfn.IFNA(VLOOKUP(AM27,Kopā!$A$4:$Q$203,16,),"")</f>
        <v/>
      </c>
      <c r="BA27" s="80" t="str">
        <f>_xlfn.IFNA(VLOOKUP(AM27,Kopā!$A$4:$Q$203,17,),"")</f>
        <v/>
      </c>
      <c r="BB27" s="26" t="str">
        <f t="shared" si="18"/>
        <v/>
      </c>
      <c r="BC27" s="26" t="str">
        <f t="shared" si="19"/>
        <v/>
      </c>
      <c r="BD27" s="69" t="str">
        <f t="shared" si="20"/>
        <v/>
      </c>
      <c r="BE27" s="26" t="e">
        <f>_xlfn.RANK.EQ(BB27,$BB$4:$BB$93,)+COUNTIF($BB$4:BB27,BB27)-1</f>
        <v>#VALUE!</v>
      </c>
    </row>
    <row r="28" spans="1:57" x14ac:dyDescent="0.25">
      <c r="A28" s="26">
        <v>25</v>
      </c>
      <c r="B28" s="17" t="str">
        <f t="shared" si="2"/>
        <v/>
      </c>
      <c r="C28" s="101" t="str">
        <f t="shared" si="0"/>
        <v/>
      </c>
      <c r="D28" s="28" t="str">
        <f t="shared" si="21"/>
        <v/>
      </c>
      <c r="E28" s="60" t="str">
        <f t="shared" si="4"/>
        <v/>
      </c>
      <c r="F28" s="61" t="str">
        <f t="shared" si="5"/>
        <v/>
      </c>
      <c r="G28" s="62" t="str">
        <f t="shared" si="6"/>
        <v/>
      </c>
      <c r="H28" s="61" t="str">
        <f t="shared" si="7"/>
        <v/>
      </c>
      <c r="I28" s="60" t="str">
        <f t="shared" si="8"/>
        <v/>
      </c>
      <c r="J28" s="61" t="str">
        <f t="shared" si="9"/>
        <v/>
      </c>
      <c r="K28" s="60" t="str">
        <f t="shared" si="10"/>
        <v/>
      </c>
      <c r="L28" s="61" t="str">
        <f t="shared" si="11"/>
        <v/>
      </c>
      <c r="M28" s="72" t="str">
        <f t="shared" si="12"/>
        <v/>
      </c>
      <c r="N28" s="73" t="str">
        <f t="shared" si="13"/>
        <v/>
      </c>
      <c r="O28" s="24" t="str">
        <f t="shared" si="14"/>
        <v/>
      </c>
      <c r="P28" s="18"/>
      <c r="Q28" s="74"/>
      <c r="AD28" s="26">
        <v>27</v>
      </c>
      <c r="AE28" s="26"/>
      <c r="AF28" s="26" t="str">
        <f>IF(Kopā!F28=$R$3,Kopā!A28,"")</f>
        <v/>
      </c>
      <c r="AG28" s="26" t="str">
        <f>_xlfn.IFNA(VLOOKUP(AF28,Kopā!$A$4:$G$203,7,),"")</f>
        <v/>
      </c>
      <c r="AH28" s="26" t="str">
        <f t="shared" si="1"/>
        <v/>
      </c>
      <c r="AI28" s="26" t="e" cm="1">
        <f t="array" ref="AI28">IFERROR(SMALL(IF((COUNTIF($AI$3:AI27, $AH$4:$AH$203)=0)*ISNUMBER($AH$4:$AH$203), $AH$4:$AH$203, "A"), 1),INDEX($AH$4:$AH$203, MATCH(SMALL(IF(ISTEXT($AH$4:$AH$203)*(COUNTIF(AI$3:$AI27,$AH$4:$AH$203)=0), COUNTIF($AH$4:$AH$203, "&lt;"&amp;$AH$4:$AH$203), ""),1),IF(ISTEXT($AH$4:$AH$203), COUNTIF($AH$4:$AH$203, "&lt;"&amp;$AH$4:$AH$203), ""), 0)))</f>
        <v>#NUM!</v>
      </c>
      <c r="AJ28" s="26"/>
      <c r="AK28" s="26"/>
      <c r="AL28" s="26" t="str">
        <f t="shared" si="15"/>
        <v/>
      </c>
      <c r="AM28" s="26" t="str">
        <f t="shared" si="16"/>
        <v/>
      </c>
      <c r="AN28" s="26">
        <v>25</v>
      </c>
      <c r="AO28" s="67" t="str">
        <f t="shared" si="17"/>
        <v/>
      </c>
      <c r="AP28" s="26" t="str">
        <f>_xlfn.IFNA(VLOOKUP(AM28,Kopā!$A$4:$Q$203,2,),"")</f>
        <v/>
      </c>
      <c r="AQ28" s="68" t="str">
        <f>_xlfn.IFNA(VLOOKUP(AM28,Kopā!$A$4:$Q$203,3,),"")</f>
        <v/>
      </c>
      <c r="AR28" s="79" t="str">
        <f>_xlfn.IFNA(VLOOKUP(AM28,Kopā!$A$4:$Q$203,8,),"")</f>
        <v/>
      </c>
      <c r="AS28" s="80" t="str">
        <f>_xlfn.IFNA(VLOOKUP(AM28,Kopā!$A$4:$Q$203,9,),"")</f>
        <v/>
      </c>
      <c r="AT28" s="79" t="str">
        <f>_xlfn.IFNA(VLOOKUP(AM28,Kopā!$A$4:$Q$203,10,),"")</f>
        <v/>
      </c>
      <c r="AU28" s="80" t="str">
        <f>_xlfn.IFNA(VLOOKUP(AM28,Kopā!$A$4:$Q$203,11,),"")</f>
        <v/>
      </c>
      <c r="AV28" s="79" t="str">
        <f>_xlfn.IFNA(VLOOKUP(AM28,Kopā!$A$4:$Q$203,12,),"")</f>
        <v/>
      </c>
      <c r="AW28" s="80" t="str">
        <f>_xlfn.IFNA(VLOOKUP(AM28,Kopā!$A$4:$Q$203,13,),"")</f>
        <v/>
      </c>
      <c r="AX28" s="79" t="str">
        <f>_xlfn.IFNA(VLOOKUP(AM28,Kopā!$A$4:$Q$203,14,),"")</f>
        <v/>
      </c>
      <c r="AY28" s="80" t="str">
        <f>_xlfn.IFNA(VLOOKUP(AM28,Kopā!$A$4:$Q$203,15,),"")</f>
        <v/>
      </c>
      <c r="AZ28" s="81" t="str">
        <f>_xlfn.IFNA(VLOOKUP(AM28,Kopā!$A$4:$Q$203,16,),"")</f>
        <v/>
      </c>
      <c r="BA28" s="80" t="str">
        <f>_xlfn.IFNA(VLOOKUP(AM28,Kopā!$A$4:$Q$203,17,),"")</f>
        <v/>
      </c>
      <c r="BB28" s="26" t="str">
        <f t="shared" si="18"/>
        <v/>
      </c>
      <c r="BC28" s="26" t="str">
        <f t="shared" si="19"/>
        <v/>
      </c>
      <c r="BD28" s="69" t="str">
        <f t="shared" si="20"/>
        <v/>
      </c>
      <c r="BE28" s="26" t="e">
        <f>_xlfn.RANK.EQ(BB28,$BB$4:$BB$93,)+COUNTIF($BB$4:BB28,BB28)-1</f>
        <v>#VALUE!</v>
      </c>
    </row>
    <row r="29" spans="1:57" x14ac:dyDescent="0.25">
      <c r="A29" s="26">
        <v>26</v>
      </c>
      <c r="B29" s="82" t="str">
        <f t="shared" si="2"/>
        <v/>
      </c>
      <c r="C29" s="102" t="str">
        <f t="shared" si="0"/>
        <v/>
      </c>
      <c r="D29" s="83" t="str">
        <f t="shared" si="21"/>
        <v/>
      </c>
      <c r="E29" s="84" t="str">
        <f t="shared" si="4"/>
        <v/>
      </c>
      <c r="F29" s="85" t="str">
        <f t="shared" si="5"/>
        <v/>
      </c>
      <c r="G29" s="86" t="str">
        <f t="shared" si="6"/>
        <v/>
      </c>
      <c r="H29" s="85" t="str">
        <f t="shared" si="7"/>
        <v/>
      </c>
      <c r="I29" s="84" t="str">
        <f t="shared" si="8"/>
        <v/>
      </c>
      <c r="J29" s="85" t="str">
        <f t="shared" si="9"/>
        <v/>
      </c>
      <c r="K29" s="84" t="str">
        <f t="shared" si="10"/>
        <v/>
      </c>
      <c r="L29" s="85" t="str">
        <f t="shared" si="11"/>
        <v/>
      </c>
      <c r="M29" s="87" t="str">
        <f t="shared" si="12"/>
        <v/>
      </c>
      <c r="N29" s="88" t="str">
        <f t="shared" si="13"/>
        <v/>
      </c>
      <c r="O29" s="89" t="str">
        <f t="shared" si="14"/>
        <v/>
      </c>
      <c r="P29" s="90"/>
      <c r="Q29" s="74"/>
      <c r="AD29" s="26">
        <v>28</v>
      </c>
      <c r="AE29" s="26"/>
      <c r="AF29" s="26" t="str">
        <f>IF(Kopā!F29=$R$3,Kopā!A29,"")</f>
        <v/>
      </c>
      <c r="AG29" s="26" t="str">
        <f>_xlfn.IFNA(VLOOKUP(AF29,Kopā!$A$4:$G$203,7,),"")</f>
        <v/>
      </c>
      <c r="AH29" s="26" t="str">
        <f t="shared" si="1"/>
        <v/>
      </c>
      <c r="AI29" s="26" t="e" cm="1">
        <f t="array" ref="AI29">IFERROR(SMALL(IF((COUNTIF($AI$3:AI28, $AH$4:$AH$203)=0)*ISNUMBER($AH$4:$AH$203), $AH$4:$AH$203, "A"), 1),INDEX($AH$4:$AH$203, MATCH(SMALL(IF(ISTEXT($AH$4:$AH$203)*(COUNTIF(AI$3:$AI28,$AH$4:$AH$203)=0), COUNTIF($AH$4:$AH$203, "&lt;"&amp;$AH$4:$AH$203), ""),1),IF(ISTEXT($AH$4:$AH$203), COUNTIF($AH$4:$AH$203, "&lt;"&amp;$AH$4:$AH$203), ""), 0)))</f>
        <v>#NUM!</v>
      </c>
      <c r="AJ29" s="26"/>
      <c r="AK29" s="26"/>
      <c r="AL29" s="26" t="str">
        <f t="shared" si="15"/>
        <v/>
      </c>
      <c r="AM29" s="26" t="str">
        <f t="shared" si="16"/>
        <v/>
      </c>
      <c r="AN29" s="26">
        <v>26</v>
      </c>
      <c r="AO29" s="67" t="str">
        <f t="shared" si="17"/>
        <v/>
      </c>
      <c r="AP29" s="26" t="str">
        <f>_xlfn.IFNA(VLOOKUP(AM29,Kopā!$A$4:$Q$203,2,),"")</f>
        <v/>
      </c>
      <c r="AQ29" s="68" t="str">
        <f>_xlfn.IFNA(VLOOKUP(AM29,Kopā!$A$4:$Q$203,3,),"")</f>
        <v/>
      </c>
      <c r="AR29" s="79" t="str">
        <f>_xlfn.IFNA(VLOOKUP(AM29,Kopā!$A$4:$Q$203,8,),"")</f>
        <v/>
      </c>
      <c r="AS29" s="80" t="str">
        <f>_xlfn.IFNA(VLOOKUP(AM29,Kopā!$A$4:$Q$203,9,),"")</f>
        <v/>
      </c>
      <c r="AT29" s="79" t="str">
        <f>_xlfn.IFNA(VLOOKUP(AM29,Kopā!$A$4:$Q$203,10,),"")</f>
        <v/>
      </c>
      <c r="AU29" s="80" t="str">
        <f>_xlfn.IFNA(VLOOKUP(AM29,Kopā!$A$4:$Q$203,11,),"")</f>
        <v/>
      </c>
      <c r="AV29" s="79" t="str">
        <f>_xlfn.IFNA(VLOOKUP(AM29,Kopā!$A$4:$Q$203,12,),"")</f>
        <v/>
      </c>
      <c r="AW29" s="80" t="str">
        <f>_xlfn.IFNA(VLOOKUP(AM29,Kopā!$A$4:$Q$203,13,),"")</f>
        <v/>
      </c>
      <c r="AX29" s="79" t="str">
        <f>_xlfn.IFNA(VLOOKUP(AM29,Kopā!$A$4:$Q$203,14,),"")</f>
        <v/>
      </c>
      <c r="AY29" s="80" t="str">
        <f>_xlfn.IFNA(VLOOKUP(AM29,Kopā!$A$4:$Q$203,15,),"")</f>
        <v/>
      </c>
      <c r="AZ29" s="81" t="str">
        <f>_xlfn.IFNA(VLOOKUP(AM29,Kopā!$A$4:$Q$203,16,),"")</f>
        <v/>
      </c>
      <c r="BA29" s="80" t="str">
        <f>_xlfn.IFNA(VLOOKUP(AM29,Kopā!$A$4:$Q$203,17,),"")</f>
        <v/>
      </c>
      <c r="BB29" s="26" t="str">
        <f t="shared" si="18"/>
        <v/>
      </c>
      <c r="BC29" s="26" t="str">
        <f t="shared" si="19"/>
        <v/>
      </c>
      <c r="BD29" s="69" t="str">
        <f t="shared" si="20"/>
        <v/>
      </c>
      <c r="BE29" s="26" t="e">
        <f>_xlfn.RANK.EQ(BB29,$BB$4:$BB$93,)+COUNTIF($BB$4:BB29,BB29)-1</f>
        <v>#VALUE!</v>
      </c>
    </row>
    <row r="30" spans="1:57" x14ac:dyDescent="0.25">
      <c r="A30" s="26">
        <v>27</v>
      </c>
      <c r="B30" s="17" t="str">
        <f t="shared" si="2"/>
        <v/>
      </c>
      <c r="C30" s="101" t="str">
        <f t="shared" si="0"/>
        <v/>
      </c>
      <c r="D30" s="28" t="str">
        <f t="shared" si="21"/>
        <v/>
      </c>
      <c r="E30" s="60" t="str">
        <f t="shared" si="4"/>
        <v/>
      </c>
      <c r="F30" s="61" t="str">
        <f t="shared" si="5"/>
        <v/>
      </c>
      <c r="G30" s="62" t="str">
        <f t="shared" si="6"/>
        <v/>
      </c>
      <c r="H30" s="61" t="str">
        <f t="shared" si="7"/>
        <v/>
      </c>
      <c r="I30" s="60" t="str">
        <f t="shared" si="8"/>
        <v/>
      </c>
      <c r="J30" s="61" t="str">
        <f t="shared" si="9"/>
        <v/>
      </c>
      <c r="K30" s="60" t="str">
        <f t="shared" si="10"/>
        <v/>
      </c>
      <c r="L30" s="61" t="str">
        <f t="shared" si="11"/>
        <v/>
      </c>
      <c r="M30" s="72" t="str">
        <f t="shared" si="12"/>
        <v/>
      </c>
      <c r="N30" s="73" t="str">
        <f t="shared" si="13"/>
        <v/>
      </c>
      <c r="O30" s="24" t="str">
        <f t="shared" si="14"/>
        <v/>
      </c>
      <c r="P30" s="18"/>
      <c r="Q30" s="74"/>
      <c r="AD30" s="26">
        <v>29</v>
      </c>
      <c r="AE30" s="26"/>
      <c r="AF30" s="26">
        <f>IF(Kopā!F30=$R$3,Kopā!A30,"")</f>
        <v>27</v>
      </c>
      <c r="AG30" s="26" t="str">
        <f>_xlfn.IFNA(VLOOKUP(AF30,Kopā!$A$4:$G$203,7,),"")</f>
        <v>E</v>
      </c>
      <c r="AH30" s="26">
        <f t="shared" si="1"/>
        <v>27</v>
      </c>
      <c r="AI30" s="26" t="e" cm="1">
        <f t="array" ref="AI30">IFERROR(SMALL(IF((COUNTIF($AI$3:AI29, $AH$4:$AH$203)=0)*ISNUMBER($AH$4:$AH$203), $AH$4:$AH$203, "A"), 1),INDEX($AH$4:$AH$203, MATCH(SMALL(IF(ISTEXT($AH$4:$AH$203)*(COUNTIF(AI$3:$AI29,$AH$4:$AH$203)=0), COUNTIF($AH$4:$AH$203, "&lt;"&amp;$AH$4:$AH$203), ""),1),IF(ISTEXT($AH$4:$AH$203), COUNTIF($AH$4:$AH$203, "&lt;"&amp;$AH$4:$AH$203), ""), 0)))</f>
        <v>#NUM!</v>
      </c>
      <c r="AJ30" s="26"/>
      <c r="AK30" s="26"/>
      <c r="AL30" s="26" t="str">
        <f t="shared" si="15"/>
        <v/>
      </c>
      <c r="AM30" s="26" t="str">
        <f t="shared" si="16"/>
        <v/>
      </c>
      <c r="AN30" s="26">
        <v>27</v>
      </c>
      <c r="AO30" s="67" t="str">
        <f t="shared" si="17"/>
        <v/>
      </c>
      <c r="AP30" s="26" t="str">
        <f>_xlfn.IFNA(VLOOKUP(AM30,Kopā!$A$4:$Q$203,2,),"")</f>
        <v/>
      </c>
      <c r="AQ30" s="68" t="str">
        <f>_xlfn.IFNA(VLOOKUP(AM30,Kopā!$A$4:$Q$203,3,),"")</f>
        <v/>
      </c>
      <c r="AR30" s="79" t="str">
        <f>_xlfn.IFNA(VLOOKUP(AM30,Kopā!$A$4:$Q$203,8,),"")</f>
        <v/>
      </c>
      <c r="AS30" s="80" t="str">
        <f>_xlfn.IFNA(VLOOKUP(AM30,Kopā!$A$4:$Q$203,9,),"")</f>
        <v/>
      </c>
      <c r="AT30" s="79" t="str">
        <f>_xlfn.IFNA(VLOOKUP(AM30,Kopā!$A$4:$Q$203,10,),"")</f>
        <v/>
      </c>
      <c r="AU30" s="80" t="str">
        <f>_xlfn.IFNA(VLOOKUP(AM30,Kopā!$A$4:$Q$203,11,),"")</f>
        <v/>
      </c>
      <c r="AV30" s="79" t="str">
        <f>_xlfn.IFNA(VLOOKUP(AM30,Kopā!$A$4:$Q$203,12,),"")</f>
        <v/>
      </c>
      <c r="AW30" s="80" t="str">
        <f>_xlfn.IFNA(VLOOKUP(AM30,Kopā!$A$4:$Q$203,13,),"")</f>
        <v/>
      </c>
      <c r="AX30" s="79" t="str">
        <f>_xlfn.IFNA(VLOOKUP(AM30,Kopā!$A$4:$Q$203,14,),"")</f>
        <v/>
      </c>
      <c r="AY30" s="80" t="str">
        <f>_xlfn.IFNA(VLOOKUP(AM30,Kopā!$A$4:$Q$203,15,),"")</f>
        <v/>
      </c>
      <c r="AZ30" s="81" t="str">
        <f>_xlfn.IFNA(VLOOKUP(AM30,Kopā!$A$4:$Q$203,16,),"")</f>
        <v/>
      </c>
      <c r="BA30" s="80" t="str">
        <f>_xlfn.IFNA(VLOOKUP(AM30,Kopā!$A$4:$Q$203,17,),"")</f>
        <v/>
      </c>
      <c r="BB30" s="26" t="str">
        <f t="shared" si="18"/>
        <v/>
      </c>
      <c r="BC30" s="26" t="str">
        <f t="shared" si="19"/>
        <v/>
      </c>
      <c r="BD30" s="69" t="str">
        <f t="shared" si="20"/>
        <v/>
      </c>
      <c r="BE30" s="26" t="e">
        <f>_xlfn.RANK.EQ(BB30,$BB$4:$BB$93,)+COUNTIF($BB$4:BB30,BB30)-1</f>
        <v>#VALUE!</v>
      </c>
    </row>
    <row r="31" spans="1:57" x14ac:dyDescent="0.25">
      <c r="A31" s="26">
        <v>28</v>
      </c>
      <c r="B31" s="82" t="str">
        <f t="shared" si="2"/>
        <v/>
      </c>
      <c r="C31" s="102" t="str">
        <f t="shared" si="0"/>
        <v/>
      </c>
      <c r="D31" s="83" t="str">
        <f t="shared" si="21"/>
        <v/>
      </c>
      <c r="E31" s="84" t="str">
        <f t="shared" si="4"/>
        <v/>
      </c>
      <c r="F31" s="85" t="str">
        <f t="shared" si="5"/>
        <v/>
      </c>
      <c r="G31" s="86" t="str">
        <f t="shared" si="6"/>
        <v/>
      </c>
      <c r="H31" s="85" t="str">
        <f t="shared" si="7"/>
        <v/>
      </c>
      <c r="I31" s="84" t="str">
        <f t="shared" si="8"/>
        <v/>
      </c>
      <c r="J31" s="85" t="str">
        <f t="shared" si="9"/>
        <v/>
      </c>
      <c r="K31" s="84" t="str">
        <f t="shared" si="10"/>
        <v/>
      </c>
      <c r="L31" s="85" t="str">
        <f t="shared" si="11"/>
        <v/>
      </c>
      <c r="M31" s="87" t="str">
        <f t="shared" si="12"/>
        <v/>
      </c>
      <c r="N31" s="88" t="str">
        <f t="shared" si="13"/>
        <v/>
      </c>
      <c r="O31" s="89" t="str">
        <f t="shared" si="14"/>
        <v/>
      </c>
      <c r="P31" s="90"/>
      <c r="Q31" s="74"/>
      <c r="AD31" s="26">
        <v>30</v>
      </c>
      <c r="AE31" s="26"/>
      <c r="AF31" s="26">
        <f>IF(Kopā!F31=$R$3,Kopā!A31,"")</f>
        <v>28</v>
      </c>
      <c r="AG31" s="26" t="str">
        <f>_xlfn.IFNA(VLOOKUP(AF31,Kopā!$A$4:$G$203,7,),"")</f>
        <v>Hm</v>
      </c>
      <c r="AH31" s="26" t="str">
        <f t="shared" si="1"/>
        <v/>
      </c>
      <c r="AI31" s="26" t="e" cm="1">
        <f t="array" ref="AI31">IFERROR(SMALL(IF((COUNTIF($AI$3:AI30, $AH$4:$AH$203)=0)*ISNUMBER($AH$4:$AH$203), $AH$4:$AH$203, "A"), 1),INDEX($AH$4:$AH$203, MATCH(SMALL(IF(ISTEXT($AH$4:$AH$203)*(COUNTIF(AI$3:$AI30,$AH$4:$AH$203)=0), COUNTIF($AH$4:$AH$203, "&lt;"&amp;$AH$4:$AH$203), ""),1),IF(ISTEXT($AH$4:$AH$203), COUNTIF($AH$4:$AH$203, "&lt;"&amp;$AH$4:$AH$203), ""), 0)))</f>
        <v>#NUM!</v>
      </c>
      <c r="AJ31" s="26"/>
      <c r="AK31" s="26"/>
      <c r="AL31" s="26" t="str">
        <f t="shared" si="15"/>
        <v/>
      </c>
      <c r="AM31" s="26" t="str">
        <f t="shared" si="16"/>
        <v/>
      </c>
      <c r="AN31" s="26">
        <v>28</v>
      </c>
      <c r="AO31" s="67" t="str">
        <f t="shared" si="17"/>
        <v/>
      </c>
      <c r="AP31" s="26" t="str">
        <f>_xlfn.IFNA(VLOOKUP(AM31,Kopā!$A$4:$Q$203,2,),"")</f>
        <v/>
      </c>
      <c r="AQ31" s="68" t="str">
        <f>_xlfn.IFNA(VLOOKUP(AM31,Kopā!$A$4:$Q$203,3,),"")</f>
        <v/>
      </c>
      <c r="AR31" s="79" t="str">
        <f>_xlfn.IFNA(VLOOKUP(AM31,Kopā!$A$4:$Q$203,8,),"")</f>
        <v/>
      </c>
      <c r="AS31" s="80" t="str">
        <f>_xlfn.IFNA(VLOOKUP(AM31,Kopā!$A$4:$Q$203,9,),"")</f>
        <v/>
      </c>
      <c r="AT31" s="79" t="str">
        <f>_xlfn.IFNA(VLOOKUP(AM31,Kopā!$A$4:$Q$203,10,),"")</f>
        <v/>
      </c>
      <c r="AU31" s="80" t="str">
        <f>_xlfn.IFNA(VLOOKUP(AM31,Kopā!$A$4:$Q$203,11,),"")</f>
        <v/>
      </c>
      <c r="AV31" s="79" t="str">
        <f>_xlfn.IFNA(VLOOKUP(AM31,Kopā!$A$4:$Q$203,12,),"")</f>
        <v/>
      </c>
      <c r="AW31" s="80" t="str">
        <f>_xlfn.IFNA(VLOOKUP(AM31,Kopā!$A$4:$Q$203,13,),"")</f>
        <v/>
      </c>
      <c r="AX31" s="79" t="str">
        <f>_xlfn.IFNA(VLOOKUP(AM31,Kopā!$A$4:$Q$203,14,),"")</f>
        <v/>
      </c>
      <c r="AY31" s="80" t="str">
        <f>_xlfn.IFNA(VLOOKUP(AM31,Kopā!$A$4:$Q$203,15,),"")</f>
        <v/>
      </c>
      <c r="AZ31" s="81" t="str">
        <f>_xlfn.IFNA(VLOOKUP(AM31,Kopā!$A$4:$Q$203,16,),"")</f>
        <v/>
      </c>
      <c r="BA31" s="80" t="str">
        <f>_xlfn.IFNA(VLOOKUP(AM31,Kopā!$A$4:$Q$203,17,),"")</f>
        <v/>
      </c>
      <c r="BB31" s="26" t="str">
        <f t="shared" si="18"/>
        <v/>
      </c>
      <c r="BC31" s="26" t="str">
        <f t="shared" si="19"/>
        <v/>
      </c>
      <c r="BD31" s="69" t="str">
        <f t="shared" si="20"/>
        <v/>
      </c>
      <c r="BE31" s="26" t="e">
        <f>_xlfn.RANK.EQ(BB31,$BB$4:$BB$93,)+COUNTIF($BB$4:BB31,BB31)-1</f>
        <v>#VALUE!</v>
      </c>
    </row>
    <row r="32" spans="1:57" x14ac:dyDescent="0.25">
      <c r="A32" s="26">
        <v>29</v>
      </c>
      <c r="B32" s="17" t="str">
        <f t="shared" si="2"/>
        <v/>
      </c>
      <c r="C32" s="101" t="str">
        <f t="shared" si="0"/>
        <v/>
      </c>
      <c r="D32" s="28" t="str">
        <f t="shared" si="21"/>
        <v/>
      </c>
      <c r="E32" s="60" t="str">
        <f t="shared" si="4"/>
        <v/>
      </c>
      <c r="F32" s="61" t="str">
        <f t="shared" si="5"/>
        <v/>
      </c>
      <c r="G32" s="62" t="str">
        <f t="shared" si="6"/>
        <v/>
      </c>
      <c r="H32" s="61" t="str">
        <f t="shared" si="7"/>
        <v/>
      </c>
      <c r="I32" s="60" t="str">
        <f t="shared" si="8"/>
        <v/>
      </c>
      <c r="J32" s="61" t="str">
        <f t="shared" si="9"/>
        <v/>
      </c>
      <c r="K32" s="60" t="str">
        <f t="shared" si="10"/>
        <v/>
      </c>
      <c r="L32" s="61" t="str">
        <f t="shared" si="11"/>
        <v/>
      </c>
      <c r="M32" s="72" t="str">
        <f t="shared" si="12"/>
        <v/>
      </c>
      <c r="N32" s="73" t="str">
        <f t="shared" si="13"/>
        <v/>
      </c>
      <c r="O32" s="24" t="str">
        <f t="shared" si="14"/>
        <v/>
      </c>
      <c r="P32" s="18"/>
      <c r="Q32" s="74"/>
      <c r="AD32" s="26">
        <v>31</v>
      </c>
      <c r="AE32" s="26"/>
      <c r="AF32" s="26" t="str">
        <f>IF(Kopā!F32=$R$3,Kopā!A32,"")</f>
        <v/>
      </c>
      <c r="AG32" s="26" t="str">
        <f>_xlfn.IFNA(VLOOKUP(AF32,Kopā!$A$4:$G$203,7,),"")</f>
        <v/>
      </c>
      <c r="AH32" s="26" t="str">
        <f t="shared" si="1"/>
        <v/>
      </c>
      <c r="AI32" s="26" t="e" cm="1">
        <f t="array" ref="AI32">IFERROR(SMALL(IF((COUNTIF($AI$3:AI31, $AH$4:$AH$203)=0)*ISNUMBER($AH$4:$AH$203), $AH$4:$AH$203, "A"), 1),INDEX($AH$4:$AH$203, MATCH(SMALL(IF(ISTEXT($AH$4:$AH$203)*(COUNTIF(AI$3:$AI31,$AH$4:$AH$203)=0), COUNTIF($AH$4:$AH$203, "&lt;"&amp;$AH$4:$AH$203), ""),1),IF(ISTEXT($AH$4:$AH$203), COUNTIF($AH$4:$AH$203, "&lt;"&amp;$AH$4:$AH$203), ""), 0)))</f>
        <v>#NUM!</v>
      </c>
      <c r="AJ32" s="26"/>
      <c r="AK32" s="26"/>
      <c r="AL32" s="26" t="str">
        <f t="shared" si="15"/>
        <v/>
      </c>
      <c r="AM32" s="26" t="str">
        <f t="shared" si="16"/>
        <v/>
      </c>
      <c r="AN32" s="26">
        <v>29</v>
      </c>
      <c r="AO32" s="67" t="str">
        <f t="shared" si="17"/>
        <v/>
      </c>
      <c r="AP32" s="26" t="str">
        <f>_xlfn.IFNA(VLOOKUP(AM32,Kopā!$A$4:$Q$203,2,),"")</f>
        <v/>
      </c>
      <c r="AQ32" s="68" t="str">
        <f>_xlfn.IFNA(VLOOKUP(AM32,Kopā!$A$4:$Q$203,3,),"")</f>
        <v/>
      </c>
      <c r="AR32" s="79" t="str">
        <f>_xlfn.IFNA(VLOOKUP(AM32,Kopā!$A$4:$Q$203,8,),"")</f>
        <v/>
      </c>
      <c r="AS32" s="80" t="str">
        <f>_xlfn.IFNA(VLOOKUP(AM32,Kopā!$A$4:$Q$203,9,),"")</f>
        <v/>
      </c>
      <c r="AT32" s="79" t="str">
        <f>_xlfn.IFNA(VLOOKUP(AM32,Kopā!$A$4:$Q$203,10,),"")</f>
        <v/>
      </c>
      <c r="AU32" s="80" t="str">
        <f>_xlfn.IFNA(VLOOKUP(AM32,Kopā!$A$4:$Q$203,11,),"")</f>
        <v/>
      </c>
      <c r="AV32" s="79" t="str">
        <f>_xlfn.IFNA(VLOOKUP(AM32,Kopā!$A$4:$Q$203,12,),"")</f>
        <v/>
      </c>
      <c r="AW32" s="80" t="str">
        <f>_xlfn.IFNA(VLOOKUP(AM32,Kopā!$A$4:$Q$203,13,),"")</f>
        <v/>
      </c>
      <c r="AX32" s="79" t="str">
        <f>_xlfn.IFNA(VLOOKUP(AM32,Kopā!$A$4:$Q$203,14,),"")</f>
        <v/>
      </c>
      <c r="AY32" s="80" t="str">
        <f>_xlfn.IFNA(VLOOKUP(AM32,Kopā!$A$4:$Q$203,15,),"")</f>
        <v/>
      </c>
      <c r="AZ32" s="81" t="str">
        <f>_xlfn.IFNA(VLOOKUP(AM32,Kopā!$A$4:$Q$203,16,),"")</f>
        <v/>
      </c>
      <c r="BA32" s="80" t="str">
        <f>_xlfn.IFNA(VLOOKUP(AM32,Kopā!$A$4:$Q$203,17,),"")</f>
        <v/>
      </c>
      <c r="BB32" s="26" t="str">
        <f t="shared" si="18"/>
        <v/>
      </c>
      <c r="BC32" s="26" t="str">
        <f t="shared" si="19"/>
        <v/>
      </c>
      <c r="BD32" s="69" t="str">
        <f t="shared" si="20"/>
        <v/>
      </c>
      <c r="BE32" s="26" t="e">
        <f>_xlfn.RANK.EQ(BB32,$BB$4:$BB$93,)+COUNTIF($BB$4:BB32,BB32)-1</f>
        <v>#VALUE!</v>
      </c>
    </row>
    <row r="33" spans="1:57" x14ac:dyDescent="0.25">
      <c r="A33" s="26">
        <v>30</v>
      </c>
      <c r="B33" s="82" t="str">
        <f t="shared" si="2"/>
        <v/>
      </c>
      <c r="C33" s="102" t="str">
        <f t="shared" si="0"/>
        <v/>
      </c>
      <c r="D33" s="83" t="str">
        <f t="shared" si="21"/>
        <v/>
      </c>
      <c r="E33" s="84" t="str">
        <f t="shared" si="4"/>
        <v/>
      </c>
      <c r="F33" s="85" t="str">
        <f t="shared" si="5"/>
        <v/>
      </c>
      <c r="G33" s="86" t="str">
        <f t="shared" si="6"/>
        <v/>
      </c>
      <c r="H33" s="85" t="str">
        <f t="shared" si="7"/>
        <v/>
      </c>
      <c r="I33" s="84" t="str">
        <f t="shared" si="8"/>
        <v/>
      </c>
      <c r="J33" s="85" t="str">
        <f t="shared" si="9"/>
        <v/>
      </c>
      <c r="K33" s="84" t="str">
        <f t="shared" si="10"/>
        <v/>
      </c>
      <c r="L33" s="85" t="str">
        <f t="shared" si="11"/>
        <v/>
      </c>
      <c r="M33" s="87" t="str">
        <f t="shared" si="12"/>
        <v/>
      </c>
      <c r="N33" s="88" t="str">
        <f t="shared" si="13"/>
        <v/>
      </c>
      <c r="O33" s="89" t="str">
        <f t="shared" si="14"/>
        <v/>
      </c>
      <c r="P33" s="90"/>
      <c r="Q33" s="74"/>
      <c r="AD33" s="26">
        <v>32</v>
      </c>
      <c r="AE33" s="26"/>
      <c r="AF33" s="26" t="str">
        <f>IF(Kopā!F33=$R$3,Kopā!A33,"")</f>
        <v/>
      </c>
      <c r="AG33" s="26" t="str">
        <f>_xlfn.IFNA(VLOOKUP(AF33,Kopā!$A$4:$G$203,7,),"")</f>
        <v/>
      </c>
      <c r="AH33" s="26" t="str">
        <f t="shared" si="1"/>
        <v/>
      </c>
      <c r="AI33" s="26" t="e" cm="1">
        <f t="array" ref="AI33">IFERROR(SMALL(IF((COUNTIF($AI$3:AI32, $AH$4:$AH$203)=0)*ISNUMBER($AH$4:$AH$203), $AH$4:$AH$203, "A"), 1),INDEX($AH$4:$AH$203, MATCH(SMALL(IF(ISTEXT($AH$4:$AH$203)*(COUNTIF(AI$3:$AI32,$AH$4:$AH$203)=0), COUNTIF($AH$4:$AH$203, "&lt;"&amp;$AH$4:$AH$203), ""),1),IF(ISTEXT($AH$4:$AH$203), COUNTIF($AH$4:$AH$203, "&lt;"&amp;$AH$4:$AH$203), ""), 0)))</f>
        <v>#NUM!</v>
      </c>
      <c r="AJ33" s="26"/>
      <c r="AK33" s="26"/>
      <c r="AL33" s="26" t="str">
        <f t="shared" si="15"/>
        <v/>
      </c>
      <c r="AM33" s="26" t="str">
        <f t="shared" si="16"/>
        <v/>
      </c>
      <c r="AN33" s="26">
        <v>30</v>
      </c>
      <c r="AO33" s="67" t="str">
        <f t="shared" si="17"/>
        <v/>
      </c>
      <c r="AP33" s="26" t="str">
        <f>_xlfn.IFNA(VLOOKUP(AM33,Kopā!$A$4:$Q$203,2,),"")</f>
        <v/>
      </c>
      <c r="AQ33" s="68" t="str">
        <f>_xlfn.IFNA(VLOOKUP(AM33,Kopā!$A$4:$Q$203,3,),"")</f>
        <v/>
      </c>
      <c r="AR33" s="79" t="str">
        <f>_xlfn.IFNA(VLOOKUP(AM33,Kopā!$A$4:$Q$203,8,),"")</f>
        <v/>
      </c>
      <c r="AS33" s="80" t="str">
        <f>_xlfn.IFNA(VLOOKUP(AM33,Kopā!$A$4:$Q$203,9,),"")</f>
        <v/>
      </c>
      <c r="AT33" s="79" t="str">
        <f>_xlfn.IFNA(VLOOKUP(AM33,Kopā!$A$4:$Q$203,10,),"")</f>
        <v/>
      </c>
      <c r="AU33" s="80" t="str">
        <f>_xlfn.IFNA(VLOOKUP(AM33,Kopā!$A$4:$Q$203,11,),"")</f>
        <v/>
      </c>
      <c r="AV33" s="79" t="str">
        <f>_xlfn.IFNA(VLOOKUP(AM33,Kopā!$A$4:$Q$203,12,),"")</f>
        <v/>
      </c>
      <c r="AW33" s="80" t="str">
        <f>_xlfn.IFNA(VLOOKUP(AM33,Kopā!$A$4:$Q$203,13,),"")</f>
        <v/>
      </c>
      <c r="AX33" s="79" t="str">
        <f>_xlfn.IFNA(VLOOKUP(AM33,Kopā!$A$4:$Q$203,14,),"")</f>
        <v/>
      </c>
      <c r="AY33" s="80" t="str">
        <f>_xlfn.IFNA(VLOOKUP(AM33,Kopā!$A$4:$Q$203,15,),"")</f>
        <v/>
      </c>
      <c r="AZ33" s="81" t="str">
        <f>_xlfn.IFNA(VLOOKUP(AM33,Kopā!$A$4:$Q$203,16,),"")</f>
        <v/>
      </c>
      <c r="BA33" s="80" t="str">
        <f>_xlfn.IFNA(VLOOKUP(AM33,Kopā!$A$4:$Q$203,17,),"")</f>
        <v/>
      </c>
      <c r="BB33" s="26" t="str">
        <f t="shared" si="18"/>
        <v/>
      </c>
      <c r="BC33" s="26" t="str">
        <f t="shared" si="19"/>
        <v/>
      </c>
      <c r="BD33" s="69" t="str">
        <f t="shared" si="20"/>
        <v/>
      </c>
      <c r="BE33" s="26" t="e">
        <f>_xlfn.RANK.EQ(BB33,$BB$4:$BB$93,)+COUNTIF($BB$4:BB33,BB33)-1</f>
        <v>#VALUE!</v>
      </c>
    </row>
    <row r="34" spans="1:57" x14ac:dyDescent="0.25">
      <c r="A34" s="26">
        <v>31</v>
      </c>
      <c r="B34" s="17" t="str">
        <f t="shared" si="2"/>
        <v/>
      </c>
      <c r="C34" s="101" t="str">
        <f t="shared" si="0"/>
        <v/>
      </c>
      <c r="D34" s="28" t="str">
        <f t="shared" si="21"/>
        <v/>
      </c>
      <c r="E34" s="60" t="str">
        <f t="shared" si="4"/>
        <v/>
      </c>
      <c r="F34" s="61" t="str">
        <f t="shared" si="5"/>
        <v/>
      </c>
      <c r="G34" s="62" t="str">
        <f t="shared" si="6"/>
        <v/>
      </c>
      <c r="H34" s="61" t="str">
        <f t="shared" si="7"/>
        <v/>
      </c>
      <c r="I34" s="60" t="str">
        <f t="shared" si="8"/>
        <v/>
      </c>
      <c r="J34" s="61" t="str">
        <f t="shared" si="9"/>
        <v/>
      </c>
      <c r="K34" s="60" t="str">
        <f t="shared" si="10"/>
        <v/>
      </c>
      <c r="L34" s="61" t="str">
        <f t="shared" si="11"/>
        <v/>
      </c>
      <c r="M34" s="72" t="str">
        <f t="shared" si="12"/>
        <v/>
      </c>
      <c r="N34" s="73" t="str">
        <f t="shared" si="13"/>
        <v/>
      </c>
      <c r="O34" s="24" t="str">
        <f t="shared" si="14"/>
        <v/>
      </c>
      <c r="P34" s="18"/>
      <c r="Q34" s="74"/>
      <c r="AD34" s="26">
        <v>33</v>
      </c>
      <c r="AE34" s="26"/>
      <c r="AF34" s="26" t="str">
        <f>IF(Kopā!F34=$R$3,Kopā!A34,"")</f>
        <v/>
      </c>
      <c r="AG34" s="26" t="str">
        <f>_xlfn.IFNA(VLOOKUP(AF34,Kopā!$A$4:$G$203,7,),"")</f>
        <v/>
      </c>
      <c r="AH34" s="26" t="str">
        <f t="shared" si="1"/>
        <v/>
      </c>
      <c r="AI34" s="26" t="e" cm="1">
        <f t="array" ref="AI34">IFERROR(SMALL(IF((COUNTIF($AI$3:AI33, $AH$4:$AH$203)=0)*ISNUMBER($AH$4:$AH$203), $AH$4:$AH$203, "A"), 1),INDEX($AH$4:$AH$203, MATCH(SMALL(IF(ISTEXT($AH$4:$AH$203)*(COUNTIF(AI$3:$AI33,$AH$4:$AH$203)=0), COUNTIF($AH$4:$AH$203, "&lt;"&amp;$AH$4:$AH$203), ""),1),IF(ISTEXT($AH$4:$AH$203), COUNTIF($AH$4:$AH$203, "&lt;"&amp;$AH$4:$AH$203), ""), 0)))</f>
        <v>#NUM!</v>
      </c>
      <c r="AJ34" s="26"/>
      <c r="AK34" s="26"/>
      <c r="AL34" s="26" t="str">
        <f t="shared" si="15"/>
        <v/>
      </c>
      <c r="AM34" s="26" t="str">
        <f t="shared" si="16"/>
        <v/>
      </c>
      <c r="AN34" s="26">
        <v>31</v>
      </c>
      <c r="AO34" s="67" t="str">
        <f t="shared" si="17"/>
        <v/>
      </c>
      <c r="AP34" s="26" t="str">
        <f>_xlfn.IFNA(VLOOKUP(AM34,Kopā!$A$4:$Q$203,2,),"")</f>
        <v/>
      </c>
      <c r="AQ34" s="68" t="str">
        <f>_xlfn.IFNA(VLOOKUP(AM34,Kopā!$A$4:$Q$203,3,),"")</f>
        <v/>
      </c>
      <c r="AR34" s="79" t="str">
        <f>_xlfn.IFNA(VLOOKUP(AM34,Kopā!$A$4:$Q$203,8,),"")</f>
        <v/>
      </c>
      <c r="AS34" s="80" t="str">
        <f>_xlfn.IFNA(VLOOKUP(AM34,Kopā!$A$4:$Q$203,9,),"")</f>
        <v/>
      </c>
      <c r="AT34" s="79" t="str">
        <f>_xlfn.IFNA(VLOOKUP(AM34,Kopā!$A$4:$Q$203,10,),"")</f>
        <v/>
      </c>
      <c r="AU34" s="80" t="str">
        <f>_xlfn.IFNA(VLOOKUP(AM34,Kopā!$A$4:$Q$203,11,),"")</f>
        <v/>
      </c>
      <c r="AV34" s="79" t="str">
        <f>_xlfn.IFNA(VLOOKUP(AM34,Kopā!$A$4:$Q$203,12,),"")</f>
        <v/>
      </c>
      <c r="AW34" s="80" t="str">
        <f>_xlfn.IFNA(VLOOKUP(AM34,Kopā!$A$4:$Q$203,13,),"")</f>
        <v/>
      </c>
      <c r="AX34" s="79" t="str">
        <f>_xlfn.IFNA(VLOOKUP(AM34,Kopā!$A$4:$Q$203,14,),"")</f>
        <v/>
      </c>
      <c r="AY34" s="80" t="str">
        <f>_xlfn.IFNA(VLOOKUP(AM34,Kopā!$A$4:$Q$203,15,),"")</f>
        <v/>
      </c>
      <c r="AZ34" s="81" t="str">
        <f>_xlfn.IFNA(VLOOKUP(AM34,Kopā!$A$4:$Q$203,16,),"")</f>
        <v/>
      </c>
      <c r="BA34" s="80" t="str">
        <f>_xlfn.IFNA(VLOOKUP(AM34,Kopā!$A$4:$Q$203,17,),"")</f>
        <v/>
      </c>
      <c r="BB34" s="26" t="str">
        <f t="shared" si="18"/>
        <v/>
      </c>
      <c r="BC34" s="26" t="str">
        <f t="shared" si="19"/>
        <v/>
      </c>
      <c r="BD34" s="69" t="str">
        <f t="shared" si="20"/>
        <v/>
      </c>
      <c r="BE34" s="26" t="e">
        <f>_xlfn.RANK.EQ(BB34,$BB$4:$BB$93,)+COUNTIF($BB$4:BB34,BB34)-1</f>
        <v>#VALUE!</v>
      </c>
    </row>
    <row r="35" spans="1:57" x14ac:dyDescent="0.25">
      <c r="A35" s="26">
        <v>32</v>
      </c>
      <c r="B35" s="82" t="str">
        <f t="shared" si="2"/>
        <v/>
      </c>
      <c r="C35" s="102" t="str">
        <f t="shared" si="0"/>
        <v/>
      </c>
      <c r="D35" s="83" t="str">
        <f t="shared" si="21"/>
        <v/>
      </c>
      <c r="E35" s="84" t="str">
        <f t="shared" si="4"/>
        <v/>
      </c>
      <c r="F35" s="85" t="str">
        <f t="shared" si="5"/>
        <v/>
      </c>
      <c r="G35" s="86" t="str">
        <f t="shared" si="6"/>
        <v/>
      </c>
      <c r="H35" s="85" t="str">
        <f t="shared" si="7"/>
        <v/>
      </c>
      <c r="I35" s="84" t="str">
        <f t="shared" si="8"/>
        <v/>
      </c>
      <c r="J35" s="85" t="str">
        <f t="shared" si="9"/>
        <v/>
      </c>
      <c r="K35" s="84" t="str">
        <f t="shared" si="10"/>
        <v/>
      </c>
      <c r="L35" s="85" t="str">
        <f t="shared" si="11"/>
        <v/>
      </c>
      <c r="M35" s="87" t="str">
        <f t="shared" si="12"/>
        <v/>
      </c>
      <c r="N35" s="88" t="str">
        <f t="shared" si="13"/>
        <v/>
      </c>
      <c r="O35" s="89" t="str">
        <f t="shared" si="14"/>
        <v/>
      </c>
      <c r="P35" s="90"/>
      <c r="Q35" s="74"/>
      <c r="AD35" s="26">
        <v>34</v>
      </c>
      <c r="AE35" s="26"/>
      <c r="AF35" s="26" t="str">
        <f>IF(Kopā!F35=$R$3,Kopā!A35,"")</f>
        <v/>
      </c>
      <c r="AG35" s="26" t="str">
        <f>_xlfn.IFNA(VLOOKUP(AF35,Kopā!$A$4:$G$203,7,),"")</f>
        <v/>
      </c>
      <c r="AH35" s="26" t="str">
        <f t="shared" si="1"/>
        <v/>
      </c>
      <c r="AI35" s="26" t="e" cm="1">
        <f t="array" ref="AI35">IFERROR(SMALL(IF((COUNTIF($AI$3:AI34, $AH$4:$AH$203)=0)*ISNUMBER($AH$4:$AH$203), $AH$4:$AH$203, "A"), 1),INDEX($AH$4:$AH$203, MATCH(SMALL(IF(ISTEXT($AH$4:$AH$203)*(COUNTIF(AI$3:$AI34,$AH$4:$AH$203)=0), COUNTIF($AH$4:$AH$203, "&lt;"&amp;$AH$4:$AH$203), ""),1),IF(ISTEXT($AH$4:$AH$203), COUNTIF($AH$4:$AH$203, "&lt;"&amp;$AH$4:$AH$203), ""), 0)))</f>
        <v>#NUM!</v>
      </c>
      <c r="AJ35" s="26"/>
      <c r="AK35" s="26"/>
      <c r="AL35" s="26" t="str">
        <f t="shared" si="15"/>
        <v/>
      </c>
      <c r="AM35" s="26" t="str">
        <f t="shared" si="16"/>
        <v/>
      </c>
      <c r="AN35" s="26">
        <v>32</v>
      </c>
      <c r="AO35" s="67" t="str">
        <f t="shared" si="17"/>
        <v/>
      </c>
      <c r="AP35" s="26" t="str">
        <f>_xlfn.IFNA(VLOOKUP(AM35,Kopā!$A$4:$Q$203,2,),"")</f>
        <v/>
      </c>
      <c r="AQ35" s="68" t="str">
        <f>_xlfn.IFNA(VLOOKUP(AM35,Kopā!$A$4:$Q$203,3,),"")</f>
        <v/>
      </c>
      <c r="AR35" s="79" t="str">
        <f>_xlfn.IFNA(VLOOKUP(AM35,Kopā!$A$4:$Q$203,8,),"")</f>
        <v/>
      </c>
      <c r="AS35" s="80" t="str">
        <f>_xlfn.IFNA(VLOOKUP(AM35,Kopā!$A$4:$Q$203,9,),"")</f>
        <v/>
      </c>
      <c r="AT35" s="79" t="str">
        <f>_xlfn.IFNA(VLOOKUP(AM35,Kopā!$A$4:$Q$203,10,),"")</f>
        <v/>
      </c>
      <c r="AU35" s="80" t="str">
        <f>_xlfn.IFNA(VLOOKUP(AM35,Kopā!$A$4:$Q$203,11,),"")</f>
        <v/>
      </c>
      <c r="AV35" s="79" t="str">
        <f>_xlfn.IFNA(VLOOKUP(AM35,Kopā!$A$4:$Q$203,12,),"")</f>
        <v/>
      </c>
      <c r="AW35" s="80" t="str">
        <f>_xlfn.IFNA(VLOOKUP(AM35,Kopā!$A$4:$Q$203,13,),"")</f>
        <v/>
      </c>
      <c r="AX35" s="79" t="str">
        <f>_xlfn.IFNA(VLOOKUP(AM35,Kopā!$A$4:$Q$203,14,),"")</f>
        <v/>
      </c>
      <c r="AY35" s="80" t="str">
        <f>_xlfn.IFNA(VLOOKUP(AM35,Kopā!$A$4:$Q$203,15,),"")</f>
        <v/>
      </c>
      <c r="AZ35" s="81" t="str">
        <f>_xlfn.IFNA(VLOOKUP(AM35,Kopā!$A$4:$Q$203,16,),"")</f>
        <v/>
      </c>
      <c r="BA35" s="80" t="str">
        <f>_xlfn.IFNA(VLOOKUP(AM35,Kopā!$A$4:$Q$203,17,),"")</f>
        <v/>
      </c>
      <c r="BB35" s="26" t="str">
        <f t="shared" si="18"/>
        <v/>
      </c>
      <c r="BC35" s="26" t="str">
        <f t="shared" si="19"/>
        <v/>
      </c>
      <c r="BD35" s="69" t="str">
        <f t="shared" si="20"/>
        <v/>
      </c>
      <c r="BE35" s="26" t="e">
        <f>_xlfn.RANK.EQ(BB35,$BB$4:$BB$93,)+COUNTIF($BB$4:BB35,BB35)-1</f>
        <v>#VALUE!</v>
      </c>
    </row>
    <row r="36" spans="1:57" x14ac:dyDescent="0.25">
      <c r="A36" s="26">
        <v>33</v>
      </c>
      <c r="B36" s="17" t="str">
        <f t="shared" si="2"/>
        <v/>
      </c>
      <c r="C36" s="101" t="str">
        <f t="shared" si="0"/>
        <v/>
      </c>
      <c r="D36" s="28" t="str">
        <f t="shared" si="21"/>
        <v/>
      </c>
      <c r="E36" s="60" t="str">
        <f t="shared" si="4"/>
        <v/>
      </c>
      <c r="F36" s="61" t="str">
        <f t="shared" si="5"/>
        <v/>
      </c>
      <c r="G36" s="62" t="str">
        <f t="shared" si="6"/>
        <v/>
      </c>
      <c r="H36" s="61" t="str">
        <f t="shared" si="7"/>
        <v/>
      </c>
      <c r="I36" s="60" t="str">
        <f t="shared" si="8"/>
        <v/>
      </c>
      <c r="J36" s="61" t="str">
        <f t="shared" si="9"/>
        <v/>
      </c>
      <c r="K36" s="60" t="str">
        <f t="shared" si="10"/>
        <v/>
      </c>
      <c r="L36" s="61" t="str">
        <f t="shared" si="11"/>
        <v/>
      </c>
      <c r="M36" s="72" t="str">
        <f t="shared" si="12"/>
        <v/>
      </c>
      <c r="N36" s="73" t="str">
        <f t="shared" si="13"/>
        <v/>
      </c>
      <c r="O36" s="24" t="str">
        <f t="shared" si="14"/>
        <v/>
      </c>
      <c r="P36" s="18"/>
      <c r="Q36" s="74"/>
      <c r="AD36" s="26">
        <v>35</v>
      </c>
      <c r="AE36" s="26"/>
      <c r="AF36" s="26" t="str">
        <f>IF(Kopā!F36=$R$3,Kopā!A36,"")</f>
        <v/>
      </c>
      <c r="AG36" s="26" t="str">
        <f>_xlfn.IFNA(VLOOKUP(AF36,Kopā!$A$4:$G$203,7,),"")</f>
        <v/>
      </c>
      <c r="AH36" s="26" t="str">
        <f t="shared" ref="AH36:AH67" si="22">IF(AG36=$S$3,AF36,"")</f>
        <v/>
      </c>
      <c r="AI36" s="26" t="e" cm="1">
        <f t="array" ref="AI36">IFERROR(SMALL(IF((COUNTIF($AI$3:AI35, $AH$4:$AH$203)=0)*ISNUMBER($AH$4:$AH$203), $AH$4:$AH$203, "A"), 1),INDEX($AH$4:$AH$203, MATCH(SMALL(IF(ISTEXT($AH$4:$AH$203)*(COUNTIF(AI$3:$AI35,$AH$4:$AH$203)=0), COUNTIF($AH$4:$AH$203, "&lt;"&amp;$AH$4:$AH$203), ""),1),IF(ISTEXT($AH$4:$AH$203), COUNTIF($AH$4:$AH$203, "&lt;"&amp;$AH$4:$AH$203), ""), 0)))</f>
        <v>#NUM!</v>
      </c>
      <c r="AJ36" s="26"/>
      <c r="AK36" s="26"/>
      <c r="AL36" s="26" t="str">
        <f t="shared" si="15"/>
        <v/>
      </c>
      <c r="AM36" s="26" t="str">
        <f t="shared" si="16"/>
        <v/>
      </c>
      <c r="AN36" s="26">
        <v>33</v>
      </c>
      <c r="AO36" s="67" t="str">
        <f t="shared" si="17"/>
        <v/>
      </c>
      <c r="AP36" s="26" t="str">
        <f>_xlfn.IFNA(VLOOKUP(AM36,Kopā!$A$4:$Q$203,2,),"")</f>
        <v/>
      </c>
      <c r="AQ36" s="68" t="str">
        <f>_xlfn.IFNA(VLOOKUP(AM36,Kopā!$A$4:$Q$203,3,),"")</f>
        <v/>
      </c>
      <c r="AR36" s="79" t="str">
        <f>_xlfn.IFNA(VLOOKUP(AM36,Kopā!$A$4:$Q$203,8,),"")</f>
        <v/>
      </c>
      <c r="AS36" s="80" t="str">
        <f>_xlfn.IFNA(VLOOKUP(AM36,Kopā!$A$4:$Q$203,9,),"")</f>
        <v/>
      </c>
      <c r="AT36" s="79" t="str">
        <f>_xlfn.IFNA(VLOOKUP(AM36,Kopā!$A$4:$Q$203,10,),"")</f>
        <v/>
      </c>
      <c r="AU36" s="80" t="str">
        <f>_xlfn.IFNA(VLOOKUP(AM36,Kopā!$A$4:$Q$203,11,),"")</f>
        <v/>
      </c>
      <c r="AV36" s="79" t="str">
        <f>_xlfn.IFNA(VLOOKUP(AM36,Kopā!$A$4:$Q$203,12,),"")</f>
        <v/>
      </c>
      <c r="AW36" s="80" t="str">
        <f>_xlfn.IFNA(VLOOKUP(AM36,Kopā!$A$4:$Q$203,13,),"")</f>
        <v/>
      </c>
      <c r="AX36" s="79" t="str">
        <f>_xlfn.IFNA(VLOOKUP(AM36,Kopā!$A$4:$Q$203,14,),"")</f>
        <v/>
      </c>
      <c r="AY36" s="80" t="str">
        <f>_xlfn.IFNA(VLOOKUP(AM36,Kopā!$A$4:$Q$203,15,),"")</f>
        <v/>
      </c>
      <c r="AZ36" s="81" t="str">
        <f>_xlfn.IFNA(VLOOKUP(AM36,Kopā!$A$4:$Q$203,16,),"")</f>
        <v/>
      </c>
      <c r="BA36" s="80" t="str">
        <f>_xlfn.IFNA(VLOOKUP(AM36,Kopā!$A$4:$Q$203,17,),"")</f>
        <v/>
      </c>
      <c r="BB36" s="26" t="str">
        <f t="shared" si="18"/>
        <v/>
      </c>
      <c r="BC36" s="26" t="str">
        <f t="shared" si="19"/>
        <v/>
      </c>
      <c r="BD36" s="69" t="str">
        <f t="shared" si="20"/>
        <v/>
      </c>
      <c r="BE36" s="26" t="e">
        <f>_xlfn.RANK.EQ(BB36,$BB$4:$BB$93,)+COUNTIF($BB$4:BB36,BB36)-1</f>
        <v>#VALUE!</v>
      </c>
    </row>
    <row r="37" spans="1:57" x14ac:dyDescent="0.25">
      <c r="A37" s="26">
        <v>34</v>
      </c>
      <c r="B37" s="82" t="str">
        <f t="shared" si="2"/>
        <v/>
      </c>
      <c r="C37" s="102" t="str">
        <f t="shared" si="0"/>
        <v/>
      </c>
      <c r="D37" s="83" t="str">
        <f t="shared" si="21"/>
        <v/>
      </c>
      <c r="E37" s="84" t="str">
        <f t="shared" si="4"/>
        <v/>
      </c>
      <c r="F37" s="85" t="str">
        <f t="shared" si="5"/>
        <v/>
      </c>
      <c r="G37" s="86" t="str">
        <f t="shared" si="6"/>
        <v/>
      </c>
      <c r="H37" s="85" t="str">
        <f t="shared" si="7"/>
        <v/>
      </c>
      <c r="I37" s="84" t="str">
        <f t="shared" si="8"/>
        <v/>
      </c>
      <c r="J37" s="85" t="str">
        <f t="shared" si="9"/>
        <v/>
      </c>
      <c r="K37" s="84" t="str">
        <f t="shared" si="10"/>
        <v/>
      </c>
      <c r="L37" s="85" t="str">
        <f t="shared" si="11"/>
        <v/>
      </c>
      <c r="M37" s="87" t="str">
        <f t="shared" si="12"/>
        <v/>
      </c>
      <c r="N37" s="88" t="str">
        <f t="shared" si="13"/>
        <v/>
      </c>
      <c r="O37" s="89" t="str">
        <f t="shared" si="14"/>
        <v/>
      </c>
      <c r="P37" s="90"/>
      <c r="Q37" s="74"/>
      <c r="AD37" s="26">
        <v>36</v>
      </c>
      <c r="AE37" s="26"/>
      <c r="AF37" s="26">
        <f>IF(Kopā!F37=$R$3,Kopā!A37,"")</f>
        <v>34</v>
      </c>
      <c r="AG37" s="26" t="str">
        <f>_xlfn.IFNA(VLOOKUP(AF37,Kopā!$A$4:$G$203,7,),"")</f>
        <v>D</v>
      </c>
      <c r="AH37" s="26" t="str">
        <f t="shared" si="22"/>
        <v/>
      </c>
      <c r="AI37" s="26" t="e" cm="1">
        <f t="array" ref="AI37">IFERROR(SMALL(IF((COUNTIF($AI$3:AI36, $AH$4:$AH$203)=0)*ISNUMBER($AH$4:$AH$203), $AH$4:$AH$203, "A"), 1),INDEX($AH$4:$AH$203, MATCH(SMALL(IF(ISTEXT($AH$4:$AH$203)*(COUNTIF(AI$3:$AI36,$AH$4:$AH$203)=0), COUNTIF($AH$4:$AH$203, "&lt;"&amp;$AH$4:$AH$203), ""),1),IF(ISTEXT($AH$4:$AH$203), COUNTIF($AH$4:$AH$203, "&lt;"&amp;$AH$4:$AH$203), ""), 0)))</f>
        <v>#NUM!</v>
      </c>
      <c r="AJ37" s="26"/>
      <c r="AK37" s="26"/>
      <c r="AL37" s="26" t="str">
        <f t="shared" si="15"/>
        <v/>
      </c>
      <c r="AM37" s="26" t="str">
        <f t="shared" si="16"/>
        <v/>
      </c>
      <c r="AN37" s="26">
        <v>34</v>
      </c>
      <c r="AO37" s="67" t="str">
        <f t="shared" si="17"/>
        <v/>
      </c>
      <c r="AP37" s="26" t="str">
        <f>_xlfn.IFNA(VLOOKUP(AM37,Kopā!$A$4:$Q$203,2,),"")</f>
        <v/>
      </c>
      <c r="AQ37" s="68" t="str">
        <f>_xlfn.IFNA(VLOOKUP(AM37,Kopā!$A$4:$Q$203,3,),"")</f>
        <v/>
      </c>
      <c r="AR37" s="79" t="str">
        <f>_xlfn.IFNA(VLOOKUP(AM37,Kopā!$A$4:$Q$203,8,),"")</f>
        <v/>
      </c>
      <c r="AS37" s="80" t="str">
        <f>_xlfn.IFNA(VLOOKUP(AM37,Kopā!$A$4:$Q$203,9,),"")</f>
        <v/>
      </c>
      <c r="AT37" s="79" t="str">
        <f>_xlfn.IFNA(VLOOKUP(AM37,Kopā!$A$4:$Q$203,10,),"")</f>
        <v/>
      </c>
      <c r="AU37" s="80" t="str">
        <f>_xlfn.IFNA(VLOOKUP(AM37,Kopā!$A$4:$Q$203,11,),"")</f>
        <v/>
      </c>
      <c r="AV37" s="79" t="str">
        <f>_xlfn.IFNA(VLOOKUP(AM37,Kopā!$A$4:$Q$203,12,),"")</f>
        <v/>
      </c>
      <c r="AW37" s="80" t="str">
        <f>_xlfn.IFNA(VLOOKUP(AM37,Kopā!$A$4:$Q$203,13,),"")</f>
        <v/>
      </c>
      <c r="AX37" s="79" t="str">
        <f>_xlfn.IFNA(VLOOKUP(AM37,Kopā!$A$4:$Q$203,14,),"")</f>
        <v/>
      </c>
      <c r="AY37" s="80" t="str">
        <f>_xlfn.IFNA(VLOOKUP(AM37,Kopā!$A$4:$Q$203,15,),"")</f>
        <v/>
      </c>
      <c r="AZ37" s="81" t="str">
        <f>_xlfn.IFNA(VLOOKUP(AM37,Kopā!$A$4:$Q$203,16,),"")</f>
        <v/>
      </c>
      <c r="BA37" s="80" t="str">
        <f>_xlfn.IFNA(VLOOKUP(AM37,Kopā!$A$4:$Q$203,17,),"")</f>
        <v/>
      </c>
      <c r="BB37" s="26" t="str">
        <f t="shared" si="18"/>
        <v/>
      </c>
      <c r="BC37" s="26" t="str">
        <f t="shared" si="19"/>
        <v/>
      </c>
      <c r="BD37" s="69" t="str">
        <f t="shared" si="20"/>
        <v/>
      </c>
      <c r="BE37" s="26" t="e">
        <f>_xlfn.RANK.EQ(BB37,$BB$4:$BB$93,)+COUNTIF($BB$4:BB37,BB37)-1</f>
        <v>#VALUE!</v>
      </c>
    </row>
    <row r="38" spans="1:57" x14ac:dyDescent="0.25">
      <c r="A38" s="26">
        <v>35</v>
      </c>
      <c r="B38" s="17" t="str">
        <f t="shared" si="2"/>
        <v/>
      </c>
      <c r="C38" s="101" t="str">
        <f t="shared" si="0"/>
        <v/>
      </c>
      <c r="D38" s="28" t="str">
        <f t="shared" si="21"/>
        <v/>
      </c>
      <c r="E38" s="60" t="str">
        <f t="shared" si="4"/>
        <v/>
      </c>
      <c r="F38" s="61" t="str">
        <f t="shared" si="5"/>
        <v/>
      </c>
      <c r="G38" s="62" t="str">
        <f t="shared" si="6"/>
        <v/>
      </c>
      <c r="H38" s="61" t="str">
        <f t="shared" si="7"/>
        <v/>
      </c>
      <c r="I38" s="60" t="str">
        <f t="shared" si="8"/>
        <v/>
      </c>
      <c r="J38" s="61" t="str">
        <f t="shared" si="9"/>
        <v/>
      </c>
      <c r="K38" s="60" t="str">
        <f t="shared" si="10"/>
        <v/>
      </c>
      <c r="L38" s="61" t="str">
        <f t="shared" si="11"/>
        <v/>
      </c>
      <c r="M38" s="72" t="str">
        <f t="shared" si="12"/>
        <v/>
      </c>
      <c r="N38" s="73" t="str">
        <f t="shared" si="13"/>
        <v/>
      </c>
      <c r="O38" s="24" t="str">
        <f t="shared" si="14"/>
        <v/>
      </c>
      <c r="P38" s="18"/>
      <c r="Q38" s="74"/>
      <c r="AD38" s="26">
        <v>37</v>
      </c>
      <c r="AE38" s="26"/>
      <c r="AF38" s="26" t="str">
        <f>IF(Kopā!F38=$R$3,Kopā!A38,"")</f>
        <v/>
      </c>
      <c r="AG38" s="26" t="str">
        <f>_xlfn.IFNA(VLOOKUP(AF38,Kopā!$A$4:$G$203,7,),"")</f>
        <v/>
      </c>
      <c r="AH38" s="26" t="str">
        <f t="shared" si="22"/>
        <v/>
      </c>
      <c r="AI38" s="26" t="e" cm="1">
        <f t="array" ref="AI38">IFERROR(SMALL(IF((COUNTIF($AI$3:AI37, $AH$4:$AH$203)=0)*ISNUMBER($AH$4:$AH$203), $AH$4:$AH$203, "A"), 1),INDEX($AH$4:$AH$203, MATCH(SMALL(IF(ISTEXT($AH$4:$AH$203)*(COUNTIF(AI$3:$AI37,$AH$4:$AH$203)=0), COUNTIF($AH$4:$AH$203, "&lt;"&amp;$AH$4:$AH$203), ""),1),IF(ISTEXT($AH$4:$AH$203), COUNTIF($AH$4:$AH$203, "&lt;"&amp;$AH$4:$AH$203), ""), 0)))</f>
        <v>#NUM!</v>
      </c>
      <c r="AJ38" s="26"/>
      <c r="AK38" s="26"/>
      <c r="AL38" s="26" t="str">
        <f t="shared" si="15"/>
        <v/>
      </c>
      <c r="AM38" s="26" t="str">
        <f t="shared" si="16"/>
        <v/>
      </c>
      <c r="AN38" s="26">
        <v>35</v>
      </c>
      <c r="AO38" s="67" t="str">
        <f t="shared" si="17"/>
        <v/>
      </c>
      <c r="AP38" s="26" t="str">
        <f>_xlfn.IFNA(VLOOKUP(AM38,Kopā!$A$4:$Q$203,2,),"")</f>
        <v/>
      </c>
      <c r="AQ38" s="68" t="str">
        <f>_xlfn.IFNA(VLOOKUP(AM38,Kopā!$A$4:$Q$203,3,),"")</f>
        <v/>
      </c>
      <c r="AR38" s="79" t="str">
        <f>_xlfn.IFNA(VLOOKUP(AM38,Kopā!$A$4:$Q$203,8,),"")</f>
        <v/>
      </c>
      <c r="AS38" s="80" t="str">
        <f>_xlfn.IFNA(VLOOKUP(AM38,Kopā!$A$4:$Q$203,9,),"")</f>
        <v/>
      </c>
      <c r="AT38" s="79" t="str">
        <f>_xlfn.IFNA(VLOOKUP(AM38,Kopā!$A$4:$Q$203,10,),"")</f>
        <v/>
      </c>
      <c r="AU38" s="80" t="str">
        <f>_xlfn.IFNA(VLOOKUP(AM38,Kopā!$A$4:$Q$203,11,),"")</f>
        <v/>
      </c>
      <c r="AV38" s="79" t="str">
        <f>_xlfn.IFNA(VLOOKUP(AM38,Kopā!$A$4:$Q$203,12,),"")</f>
        <v/>
      </c>
      <c r="AW38" s="80" t="str">
        <f>_xlfn.IFNA(VLOOKUP(AM38,Kopā!$A$4:$Q$203,13,),"")</f>
        <v/>
      </c>
      <c r="AX38" s="79" t="str">
        <f>_xlfn.IFNA(VLOOKUP(AM38,Kopā!$A$4:$Q$203,14,),"")</f>
        <v/>
      </c>
      <c r="AY38" s="80" t="str">
        <f>_xlfn.IFNA(VLOOKUP(AM38,Kopā!$A$4:$Q$203,15,),"")</f>
        <v/>
      </c>
      <c r="AZ38" s="81" t="str">
        <f>_xlfn.IFNA(VLOOKUP(AM38,Kopā!$A$4:$Q$203,16,),"")</f>
        <v/>
      </c>
      <c r="BA38" s="80" t="str">
        <f>_xlfn.IFNA(VLOOKUP(AM38,Kopā!$A$4:$Q$203,17,),"")</f>
        <v/>
      </c>
      <c r="BB38" s="26" t="str">
        <f t="shared" si="18"/>
        <v/>
      </c>
      <c r="BC38" s="26" t="str">
        <f t="shared" si="19"/>
        <v/>
      </c>
      <c r="BD38" s="69" t="str">
        <f t="shared" si="20"/>
        <v/>
      </c>
      <c r="BE38" s="26" t="e">
        <f>_xlfn.RANK.EQ(BB38,$BB$4:$BB$93,)+COUNTIF($BB$4:BB38,BB38)-1</f>
        <v>#VALUE!</v>
      </c>
    </row>
    <row r="39" spans="1:57" x14ac:dyDescent="0.25">
      <c r="A39" s="26">
        <v>36</v>
      </c>
      <c r="B39" s="82" t="str">
        <f t="shared" si="2"/>
        <v/>
      </c>
      <c r="C39" s="102" t="str">
        <f t="shared" si="0"/>
        <v/>
      </c>
      <c r="D39" s="83" t="str">
        <f t="shared" si="21"/>
        <v/>
      </c>
      <c r="E39" s="84" t="str">
        <f t="shared" si="4"/>
        <v/>
      </c>
      <c r="F39" s="85" t="str">
        <f t="shared" si="5"/>
        <v/>
      </c>
      <c r="G39" s="86" t="str">
        <f t="shared" si="6"/>
        <v/>
      </c>
      <c r="H39" s="85" t="str">
        <f t="shared" si="7"/>
        <v/>
      </c>
      <c r="I39" s="84" t="str">
        <f t="shared" si="8"/>
        <v/>
      </c>
      <c r="J39" s="85" t="str">
        <f t="shared" si="9"/>
        <v/>
      </c>
      <c r="K39" s="84" t="str">
        <f t="shared" si="10"/>
        <v/>
      </c>
      <c r="L39" s="85" t="str">
        <f t="shared" si="11"/>
        <v/>
      </c>
      <c r="M39" s="87" t="str">
        <f t="shared" si="12"/>
        <v/>
      </c>
      <c r="N39" s="88" t="str">
        <f t="shared" si="13"/>
        <v/>
      </c>
      <c r="O39" s="89" t="str">
        <f t="shared" si="14"/>
        <v/>
      </c>
      <c r="P39" s="90"/>
      <c r="Q39" s="74"/>
      <c r="AD39" s="26">
        <v>38</v>
      </c>
      <c r="AE39" s="26"/>
      <c r="AF39" s="26">
        <f>IF(Kopā!F39=$R$3,Kopā!A39,"")</f>
        <v>36</v>
      </c>
      <c r="AG39" s="26" t="str">
        <f>_xlfn.IFNA(VLOOKUP(AF39,Kopā!$A$4:$G$203,7,),"")</f>
        <v>E</v>
      </c>
      <c r="AH39" s="26">
        <f t="shared" si="22"/>
        <v>36</v>
      </c>
      <c r="AI39" s="26" t="e" cm="1">
        <f t="array" ref="AI39">IFERROR(SMALL(IF((COUNTIF($AI$3:AI38, $AH$4:$AH$203)=0)*ISNUMBER($AH$4:$AH$203), $AH$4:$AH$203, "A"), 1),INDEX($AH$4:$AH$203, MATCH(SMALL(IF(ISTEXT($AH$4:$AH$203)*(COUNTIF(AI$3:$AI38,$AH$4:$AH$203)=0), COUNTIF($AH$4:$AH$203, "&lt;"&amp;$AH$4:$AH$203), ""),1),IF(ISTEXT($AH$4:$AH$203), COUNTIF($AH$4:$AH$203, "&lt;"&amp;$AH$4:$AH$203), ""), 0)))</f>
        <v>#NUM!</v>
      </c>
      <c r="AJ39" s="26"/>
      <c r="AK39" s="26"/>
      <c r="AL39" s="26" t="str">
        <f t="shared" si="15"/>
        <v/>
      </c>
      <c r="AM39" s="26" t="str">
        <f t="shared" si="16"/>
        <v/>
      </c>
      <c r="AN39" s="26">
        <v>36</v>
      </c>
      <c r="AO39" s="67" t="str">
        <f t="shared" si="17"/>
        <v/>
      </c>
      <c r="AP39" s="26" t="str">
        <f>_xlfn.IFNA(VLOOKUP(AM39,Kopā!$A$4:$Q$203,2,),"")</f>
        <v/>
      </c>
      <c r="AQ39" s="68" t="str">
        <f>_xlfn.IFNA(VLOOKUP(AM39,Kopā!$A$4:$Q$203,3,),"")</f>
        <v/>
      </c>
      <c r="AR39" s="79" t="str">
        <f>_xlfn.IFNA(VLOOKUP(AM39,Kopā!$A$4:$Q$203,8,),"")</f>
        <v/>
      </c>
      <c r="AS39" s="80" t="str">
        <f>_xlfn.IFNA(VLOOKUP(AM39,Kopā!$A$4:$Q$203,9,),"")</f>
        <v/>
      </c>
      <c r="AT39" s="79" t="str">
        <f>_xlfn.IFNA(VLOOKUP(AM39,Kopā!$A$4:$Q$203,10,),"")</f>
        <v/>
      </c>
      <c r="AU39" s="80" t="str">
        <f>_xlfn.IFNA(VLOOKUP(AM39,Kopā!$A$4:$Q$203,11,),"")</f>
        <v/>
      </c>
      <c r="AV39" s="79" t="str">
        <f>_xlfn.IFNA(VLOOKUP(AM39,Kopā!$A$4:$Q$203,12,),"")</f>
        <v/>
      </c>
      <c r="AW39" s="80" t="str">
        <f>_xlfn.IFNA(VLOOKUP(AM39,Kopā!$A$4:$Q$203,13,),"")</f>
        <v/>
      </c>
      <c r="AX39" s="79" t="str">
        <f>_xlfn.IFNA(VLOOKUP(AM39,Kopā!$A$4:$Q$203,14,),"")</f>
        <v/>
      </c>
      <c r="AY39" s="80" t="str">
        <f>_xlfn.IFNA(VLOOKUP(AM39,Kopā!$A$4:$Q$203,15,),"")</f>
        <v/>
      </c>
      <c r="AZ39" s="81" t="str">
        <f>_xlfn.IFNA(VLOOKUP(AM39,Kopā!$A$4:$Q$203,16,),"")</f>
        <v/>
      </c>
      <c r="BA39" s="80" t="str">
        <f>_xlfn.IFNA(VLOOKUP(AM39,Kopā!$A$4:$Q$203,17,),"")</f>
        <v/>
      </c>
      <c r="BB39" s="26" t="str">
        <f t="shared" si="18"/>
        <v/>
      </c>
      <c r="BC39" s="26" t="str">
        <f t="shared" si="19"/>
        <v/>
      </c>
      <c r="BD39" s="69" t="str">
        <f t="shared" si="20"/>
        <v/>
      </c>
      <c r="BE39" s="26" t="e">
        <f>_xlfn.RANK.EQ(BB39,$BB$4:$BB$93,)+COUNTIF($BB$4:BB39,BB39)-1</f>
        <v>#VALUE!</v>
      </c>
    </row>
    <row r="40" spans="1:57" x14ac:dyDescent="0.25">
      <c r="A40" s="26">
        <v>37</v>
      </c>
      <c r="B40" s="17" t="str">
        <f t="shared" si="2"/>
        <v/>
      </c>
      <c r="C40" s="101" t="str">
        <f t="shared" si="0"/>
        <v/>
      </c>
      <c r="D40" s="28" t="str">
        <f t="shared" si="21"/>
        <v/>
      </c>
      <c r="E40" s="60" t="str">
        <f t="shared" si="4"/>
        <v/>
      </c>
      <c r="F40" s="61" t="str">
        <f t="shared" si="5"/>
        <v/>
      </c>
      <c r="G40" s="62" t="str">
        <f t="shared" si="6"/>
        <v/>
      </c>
      <c r="H40" s="61" t="str">
        <f t="shared" si="7"/>
        <v/>
      </c>
      <c r="I40" s="60" t="str">
        <f t="shared" si="8"/>
        <v/>
      </c>
      <c r="J40" s="61" t="str">
        <f t="shared" si="9"/>
        <v/>
      </c>
      <c r="K40" s="60" t="str">
        <f t="shared" si="10"/>
        <v/>
      </c>
      <c r="L40" s="61" t="str">
        <f t="shared" si="11"/>
        <v/>
      </c>
      <c r="M40" s="72" t="str">
        <f t="shared" si="12"/>
        <v/>
      </c>
      <c r="N40" s="73" t="str">
        <f t="shared" si="13"/>
        <v/>
      </c>
      <c r="O40" s="24" t="str">
        <f t="shared" si="14"/>
        <v/>
      </c>
      <c r="P40" s="18"/>
      <c r="Q40" s="74"/>
      <c r="AD40" s="26">
        <v>39</v>
      </c>
      <c r="AE40" s="26"/>
      <c r="AF40" s="26">
        <f>IF(Kopā!F40=$R$3,Kopā!A40,"")</f>
        <v>37</v>
      </c>
      <c r="AG40" s="26" t="str">
        <f>_xlfn.IFNA(VLOOKUP(AF40,Kopā!$A$4:$G$203,7,),"")</f>
        <v>E</v>
      </c>
      <c r="AH40" s="26">
        <f t="shared" si="22"/>
        <v>37</v>
      </c>
      <c r="AI40" s="26" t="e" cm="1">
        <f t="array" ref="AI40">IFERROR(SMALL(IF((COUNTIF($AI$3:AI39, $AH$4:$AH$203)=0)*ISNUMBER($AH$4:$AH$203), $AH$4:$AH$203, "A"), 1),INDEX($AH$4:$AH$203, MATCH(SMALL(IF(ISTEXT($AH$4:$AH$203)*(COUNTIF(AI$3:$AI39,$AH$4:$AH$203)=0), COUNTIF($AH$4:$AH$203, "&lt;"&amp;$AH$4:$AH$203), ""),1),IF(ISTEXT($AH$4:$AH$203), COUNTIF($AH$4:$AH$203, "&lt;"&amp;$AH$4:$AH$203), ""), 0)))</f>
        <v>#NUM!</v>
      </c>
      <c r="AJ40" s="26"/>
      <c r="AK40" s="26"/>
      <c r="AL40" s="26" t="str">
        <f t="shared" si="15"/>
        <v/>
      </c>
      <c r="AM40" s="26" t="str">
        <f t="shared" si="16"/>
        <v/>
      </c>
      <c r="AN40" s="26">
        <v>37</v>
      </c>
      <c r="AO40" s="67" t="str">
        <f t="shared" si="17"/>
        <v/>
      </c>
      <c r="AP40" s="26" t="str">
        <f>_xlfn.IFNA(VLOOKUP(AM40,Kopā!$A$4:$Q$203,2,),"")</f>
        <v/>
      </c>
      <c r="AQ40" s="68" t="str">
        <f>_xlfn.IFNA(VLOOKUP(AM40,Kopā!$A$4:$Q$203,3,),"")</f>
        <v/>
      </c>
      <c r="AR40" s="79" t="str">
        <f>_xlfn.IFNA(VLOOKUP(AM40,Kopā!$A$4:$Q$203,8,),"")</f>
        <v/>
      </c>
      <c r="AS40" s="80" t="str">
        <f>_xlfn.IFNA(VLOOKUP(AM40,Kopā!$A$4:$Q$203,9,),"")</f>
        <v/>
      </c>
      <c r="AT40" s="79" t="str">
        <f>_xlfn.IFNA(VLOOKUP(AM40,Kopā!$A$4:$Q$203,10,),"")</f>
        <v/>
      </c>
      <c r="AU40" s="80" t="str">
        <f>_xlfn.IFNA(VLOOKUP(AM40,Kopā!$A$4:$Q$203,11,),"")</f>
        <v/>
      </c>
      <c r="AV40" s="79" t="str">
        <f>_xlfn.IFNA(VLOOKUP(AM40,Kopā!$A$4:$Q$203,12,),"")</f>
        <v/>
      </c>
      <c r="AW40" s="80" t="str">
        <f>_xlfn.IFNA(VLOOKUP(AM40,Kopā!$A$4:$Q$203,13,),"")</f>
        <v/>
      </c>
      <c r="AX40" s="79" t="str">
        <f>_xlfn.IFNA(VLOOKUP(AM40,Kopā!$A$4:$Q$203,14,),"")</f>
        <v/>
      </c>
      <c r="AY40" s="80" t="str">
        <f>_xlfn.IFNA(VLOOKUP(AM40,Kopā!$A$4:$Q$203,15,),"")</f>
        <v/>
      </c>
      <c r="AZ40" s="81" t="str">
        <f>_xlfn.IFNA(VLOOKUP(AM40,Kopā!$A$4:$Q$203,16,),"")</f>
        <v/>
      </c>
      <c r="BA40" s="80" t="str">
        <f>_xlfn.IFNA(VLOOKUP(AM40,Kopā!$A$4:$Q$203,17,),"")</f>
        <v/>
      </c>
      <c r="BB40" s="26" t="str">
        <f t="shared" si="18"/>
        <v/>
      </c>
      <c r="BC40" s="26" t="str">
        <f t="shared" si="19"/>
        <v/>
      </c>
      <c r="BD40" s="69" t="str">
        <f t="shared" si="20"/>
        <v/>
      </c>
      <c r="BE40" s="26" t="e">
        <f>_xlfn.RANK.EQ(BB40,$BB$4:$BB$93,)+COUNTIF($BB$4:BB40,BB40)-1</f>
        <v>#VALUE!</v>
      </c>
    </row>
    <row r="41" spans="1:57" x14ac:dyDescent="0.25">
      <c r="A41" s="26">
        <v>38</v>
      </c>
      <c r="B41" s="82" t="str">
        <f t="shared" si="2"/>
        <v/>
      </c>
      <c r="C41" s="102" t="str">
        <f t="shared" si="0"/>
        <v/>
      </c>
      <c r="D41" s="83" t="str">
        <f t="shared" si="21"/>
        <v/>
      </c>
      <c r="E41" s="84" t="str">
        <f t="shared" si="4"/>
        <v/>
      </c>
      <c r="F41" s="85" t="str">
        <f t="shared" si="5"/>
        <v/>
      </c>
      <c r="G41" s="86" t="str">
        <f t="shared" si="6"/>
        <v/>
      </c>
      <c r="H41" s="85" t="str">
        <f t="shared" si="7"/>
        <v/>
      </c>
      <c r="I41" s="84" t="str">
        <f t="shared" si="8"/>
        <v/>
      </c>
      <c r="J41" s="85" t="str">
        <f t="shared" si="9"/>
        <v/>
      </c>
      <c r="K41" s="84" t="str">
        <f t="shared" si="10"/>
        <v/>
      </c>
      <c r="L41" s="85" t="str">
        <f t="shared" si="11"/>
        <v/>
      </c>
      <c r="M41" s="87" t="str">
        <f t="shared" si="12"/>
        <v/>
      </c>
      <c r="N41" s="88" t="str">
        <f t="shared" si="13"/>
        <v/>
      </c>
      <c r="O41" s="89" t="str">
        <f t="shared" si="14"/>
        <v/>
      </c>
      <c r="P41" s="90"/>
      <c r="Q41" s="74"/>
      <c r="AD41" s="26">
        <v>40</v>
      </c>
      <c r="AE41" s="26"/>
      <c r="AF41" s="26">
        <f>IF(Kopā!F41=$R$3,Kopā!A41,"")</f>
        <v>38</v>
      </c>
      <c r="AG41" s="26" t="str">
        <f>_xlfn.IFNA(VLOOKUP(AF41,Kopā!$A$4:$G$203,7,),"")</f>
        <v>E</v>
      </c>
      <c r="AH41" s="26">
        <f t="shared" si="22"/>
        <v>38</v>
      </c>
      <c r="AI41" s="26" t="e" cm="1">
        <f t="array" ref="AI41">IFERROR(SMALL(IF((COUNTIF($AI$3:AI40, $AH$4:$AH$203)=0)*ISNUMBER($AH$4:$AH$203), $AH$4:$AH$203, "A"), 1),INDEX($AH$4:$AH$203, MATCH(SMALL(IF(ISTEXT($AH$4:$AH$203)*(COUNTIF(AI$3:$AI40,$AH$4:$AH$203)=0), COUNTIF($AH$4:$AH$203, "&lt;"&amp;$AH$4:$AH$203), ""),1),IF(ISTEXT($AH$4:$AH$203), COUNTIF($AH$4:$AH$203, "&lt;"&amp;$AH$4:$AH$203), ""), 0)))</f>
        <v>#NUM!</v>
      </c>
      <c r="AJ41" s="26"/>
      <c r="AK41" s="26"/>
      <c r="AL41" s="26" t="str">
        <f t="shared" si="15"/>
        <v/>
      </c>
      <c r="AM41" s="26" t="str">
        <f t="shared" si="16"/>
        <v/>
      </c>
      <c r="AN41" s="26">
        <v>38</v>
      </c>
      <c r="AO41" s="67" t="str">
        <f t="shared" si="17"/>
        <v/>
      </c>
      <c r="AP41" s="26" t="str">
        <f>_xlfn.IFNA(VLOOKUP(AM41,Kopā!$A$4:$Q$203,2,),"")</f>
        <v/>
      </c>
      <c r="AQ41" s="68" t="str">
        <f>_xlfn.IFNA(VLOOKUP(AM41,Kopā!$A$4:$Q$203,3,),"")</f>
        <v/>
      </c>
      <c r="AR41" s="79" t="str">
        <f>_xlfn.IFNA(VLOOKUP(AM41,Kopā!$A$4:$Q$203,8,),"")</f>
        <v/>
      </c>
      <c r="AS41" s="80" t="str">
        <f>_xlfn.IFNA(VLOOKUP(AM41,Kopā!$A$4:$Q$203,9,),"")</f>
        <v/>
      </c>
      <c r="AT41" s="79" t="str">
        <f>_xlfn.IFNA(VLOOKUP(AM41,Kopā!$A$4:$Q$203,10,),"")</f>
        <v/>
      </c>
      <c r="AU41" s="80" t="str">
        <f>_xlfn.IFNA(VLOOKUP(AM41,Kopā!$A$4:$Q$203,11,),"")</f>
        <v/>
      </c>
      <c r="AV41" s="79" t="str">
        <f>_xlfn.IFNA(VLOOKUP(AM41,Kopā!$A$4:$Q$203,12,),"")</f>
        <v/>
      </c>
      <c r="AW41" s="80" t="str">
        <f>_xlfn.IFNA(VLOOKUP(AM41,Kopā!$A$4:$Q$203,13,),"")</f>
        <v/>
      </c>
      <c r="AX41" s="79" t="str">
        <f>_xlfn.IFNA(VLOOKUP(AM41,Kopā!$A$4:$Q$203,14,),"")</f>
        <v/>
      </c>
      <c r="AY41" s="80" t="str">
        <f>_xlfn.IFNA(VLOOKUP(AM41,Kopā!$A$4:$Q$203,15,),"")</f>
        <v/>
      </c>
      <c r="AZ41" s="81" t="str">
        <f>_xlfn.IFNA(VLOOKUP(AM41,Kopā!$A$4:$Q$203,16,),"")</f>
        <v/>
      </c>
      <c r="BA41" s="80" t="str">
        <f>_xlfn.IFNA(VLOOKUP(AM41,Kopā!$A$4:$Q$203,17,),"")</f>
        <v/>
      </c>
      <c r="BB41" s="26" t="str">
        <f t="shared" si="18"/>
        <v/>
      </c>
      <c r="BC41" s="26" t="str">
        <f t="shared" si="19"/>
        <v/>
      </c>
      <c r="BD41" s="69" t="str">
        <f t="shared" si="20"/>
        <v/>
      </c>
      <c r="BE41" s="26" t="e">
        <f>_xlfn.RANK.EQ(BB41,$BB$4:$BB$93,)+COUNTIF($BB$4:BB41,BB41)-1</f>
        <v>#VALUE!</v>
      </c>
    </row>
    <row r="42" spans="1:57" x14ac:dyDescent="0.25">
      <c r="A42" s="26">
        <v>39</v>
      </c>
      <c r="B42" s="17" t="str">
        <f t="shared" si="2"/>
        <v/>
      </c>
      <c r="C42" s="101" t="str">
        <f t="shared" si="0"/>
        <v/>
      </c>
      <c r="D42" s="28" t="str">
        <f t="shared" si="21"/>
        <v/>
      </c>
      <c r="E42" s="60" t="str">
        <f t="shared" si="4"/>
        <v/>
      </c>
      <c r="F42" s="61" t="str">
        <f t="shared" si="5"/>
        <v/>
      </c>
      <c r="G42" s="62" t="str">
        <f t="shared" si="6"/>
        <v/>
      </c>
      <c r="H42" s="61" t="str">
        <f t="shared" si="7"/>
        <v/>
      </c>
      <c r="I42" s="60" t="str">
        <f t="shared" si="8"/>
        <v/>
      </c>
      <c r="J42" s="61" t="str">
        <f t="shared" si="9"/>
        <v/>
      </c>
      <c r="K42" s="60" t="str">
        <f t="shared" si="10"/>
        <v/>
      </c>
      <c r="L42" s="61" t="str">
        <f t="shared" si="11"/>
        <v/>
      </c>
      <c r="M42" s="72" t="str">
        <f t="shared" si="12"/>
        <v/>
      </c>
      <c r="N42" s="73" t="str">
        <f t="shared" si="13"/>
        <v/>
      </c>
      <c r="O42" s="24" t="str">
        <f t="shared" si="14"/>
        <v/>
      </c>
      <c r="P42" s="18"/>
      <c r="Q42" s="74"/>
      <c r="AD42" s="26">
        <v>41</v>
      </c>
      <c r="AE42" s="26"/>
      <c r="AF42" s="26" t="str">
        <f>IF(Kopā!F42=$R$3,Kopā!A42,"")</f>
        <v/>
      </c>
      <c r="AG42" s="26" t="str">
        <f>_xlfn.IFNA(VLOOKUP(AF42,Kopā!$A$4:$G$203,7,),"")</f>
        <v/>
      </c>
      <c r="AH42" s="26" t="str">
        <f t="shared" si="22"/>
        <v/>
      </c>
      <c r="AI42" s="26" t="e" cm="1">
        <f t="array" ref="AI42">IFERROR(SMALL(IF((COUNTIF($AI$3:AI41, $AH$4:$AH$203)=0)*ISNUMBER($AH$4:$AH$203), $AH$4:$AH$203, "A"), 1),INDEX($AH$4:$AH$203, MATCH(SMALL(IF(ISTEXT($AH$4:$AH$203)*(COUNTIF(AI$3:$AI41,$AH$4:$AH$203)=0), COUNTIF($AH$4:$AH$203, "&lt;"&amp;$AH$4:$AH$203), ""),1),IF(ISTEXT($AH$4:$AH$203), COUNTIF($AH$4:$AH$203, "&lt;"&amp;$AH$4:$AH$203), ""), 0)))</f>
        <v>#NUM!</v>
      </c>
      <c r="AJ42" s="26"/>
      <c r="AK42" s="26"/>
      <c r="AL42" s="26" t="str">
        <f t="shared" si="15"/>
        <v/>
      </c>
      <c r="AM42" s="26" t="str">
        <f t="shared" si="16"/>
        <v/>
      </c>
      <c r="AN42" s="26">
        <v>39</v>
      </c>
      <c r="AO42" s="67" t="str">
        <f t="shared" si="17"/>
        <v/>
      </c>
      <c r="AP42" s="26" t="str">
        <f>_xlfn.IFNA(VLOOKUP(AM42,Kopā!$A$4:$Q$203,2,),"")</f>
        <v/>
      </c>
      <c r="AQ42" s="68" t="str">
        <f>_xlfn.IFNA(VLOOKUP(AM42,Kopā!$A$4:$Q$203,3,),"")</f>
        <v/>
      </c>
      <c r="AR42" s="79" t="str">
        <f>_xlfn.IFNA(VLOOKUP(AM42,Kopā!$A$4:$Q$203,8,),"")</f>
        <v/>
      </c>
      <c r="AS42" s="80" t="str">
        <f>_xlfn.IFNA(VLOOKUP(AM42,Kopā!$A$4:$Q$203,9,),"")</f>
        <v/>
      </c>
      <c r="AT42" s="79" t="str">
        <f>_xlfn.IFNA(VLOOKUP(AM42,Kopā!$A$4:$Q$203,10,),"")</f>
        <v/>
      </c>
      <c r="AU42" s="80" t="str">
        <f>_xlfn.IFNA(VLOOKUP(AM42,Kopā!$A$4:$Q$203,11,),"")</f>
        <v/>
      </c>
      <c r="AV42" s="79" t="str">
        <f>_xlfn.IFNA(VLOOKUP(AM42,Kopā!$A$4:$Q$203,12,),"")</f>
        <v/>
      </c>
      <c r="AW42" s="80" t="str">
        <f>_xlfn.IFNA(VLOOKUP(AM42,Kopā!$A$4:$Q$203,13,),"")</f>
        <v/>
      </c>
      <c r="AX42" s="79" t="str">
        <f>_xlfn.IFNA(VLOOKUP(AM42,Kopā!$A$4:$Q$203,14,),"")</f>
        <v/>
      </c>
      <c r="AY42" s="80" t="str">
        <f>_xlfn.IFNA(VLOOKUP(AM42,Kopā!$A$4:$Q$203,15,),"")</f>
        <v/>
      </c>
      <c r="AZ42" s="81" t="str">
        <f>_xlfn.IFNA(VLOOKUP(AM42,Kopā!$A$4:$Q$203,16,),"")</f>
        <v/>
      </c>
      <c r="BA42" s="80" t="str">
        <f>_xlfn.IFNA(VLOOKUP(AM42,Kopā!$A$4:$Q$203,17,),"")</f>
        <v/>
      </c>
      <c r="BB42" s="26" t="str">
        <f t="shared" si="18"/>
        <v/>
      </c>
      <c r="BC42" s="26" t="str">
        <f t="shared" si="19"/>
        <v/>
      </c>
      <c r="BD42" s="69" t="str">
        <f t="shared" si="20"/>
        <v/>
      </c>
      <c r="BE42" s="26" t="e">
        <f>_xlfn.RANK.EQ(BB42,$BB$4:$BB$93,)+COUNTIF($BB$4:BB42,BB42)-1</f>
        <v>#VALUE!</v>
      </c>
    </row>
    <row r="43" spans="1:57" x14ac:dyDescent="0.25">
      <c r="A43" s="26">
        <v>40</v>
      </c>
      <c r="B43" s="82" t="str">
        <f t="shared" si="2"/>
        <v/>
      </c>
      <c r="C43" s="102" t="str">
        <f t="shared" si="0"/>
        <v/>
      </c>
      <c r="D43" s="83" t="str">
        <f t="shared" si="21"/>
        <v/>
      </c>
      <c r="E43" s="84" t="str">
        <f t="shared" si="4"/>
        <v/>
      </c>
      <c r="F43" s="85" t="str">
        <f t="shared" si="5"/>
        <v/>
      </c>
      <c r="G43" s="86" t="str">
        <f t="shared" si="6"/>
        <v/>
      </c>
      <c r="H43" s="85" t="str">
        <f t="shared" si="7"/>
        <v/>
      </c>
      <c r="I43" s="84" t="str">
        <f t="shared" si="8"/>
        <v/>
      </c>
      <c r="J43" s="85" t="str">
        <f t="shared" si="9"/>
        <v/>
      </c>
      <c r="K43" s="84" t="str">
        <f t="shared" si="10"/>
        <v/>
      </c>
      <c r="L43" s="85" t="str">
        <f t="shared" si="11"/>
        <v/>
      </c>
      <c r="M43" s="87" t="str">
        <f t="shared" si="12"/>
        <v/>
      </c>
      <c r="N43" s="88" t="str">
        <f t="shared" si="13"/>
        <v/>
      </c>
      <c r="O43" s="89" t="str">
        <f t="shared" si="14"/>
        <v/>
      </c>
      <c r="P43" s="90"/>
      <c r="Q43" s="74"/>
      <c r="AD43" s="26">
        <v>42</v>
      </c>
      <c r="AE43" s="26"/>
      <c r="AF43" s="26" t="str">
        <f>IF(Kopā!F43=$R$3,Kopā!A43,"")</f>
        <v/>
      </c>
      <c r="AG43" s="26" t="str">
        <f>_xlfn.IFNA(VLOOKUP(AF43,Kopā!$A$4:$G$203,7,),"")</f>
        <v/>
      </c>
      <c r="AH43" s="26" t="str">
        <f t="shared" si="22"/>
        <v/>
      </c>
      <c r="AI43" s="26" t="e" cm="1">
        <f t="array" ref="AI43">IFERROR(SMALL(IF((COUNTIF($AI$3:AI42, $AH$4:$AH$203)=0)*ISNUMBER($AH$4:$AH$203), $AH$4:$AH$203, "A"), 1),INDEX($AH$4:$AH$203, MATCH(SMALL(IF(ISTEXT($AH$4:$AH$203)*(COUNTIF(AI$3:$AI42,$AH$4:$AH$203)=0), COUNTIF($AH$4:$AH$203, "&lt;"&amp;$AH$4:$AH$203), ""),1),IF(ISTEXT($AH$4:$AH$203), COUNTIF($AH$4:$AH$203, "&lt;"&amp;$AH$4:$AH$203), ""), 0)))</f>
        <v>#NUM!</v>
      </c>
      <c r="AJ43" s="26"/>
      <c r="AK43" s="26"/>
      <c r="AL43" s="26" t="str">
        <f t="shared" si="15"/>
        <v/>
      </c>
      <c r="AM43" s="26" t="str">
        <f t="shared" si="16"/>
        <v/>
      </c>
      <c r="AN43" s="26">
        <v>40</v>
      </c>
      <c r="AO43" s="67" t="str">
        <f t="shared" si="17"/>
        <v/>
      </c>
      <c r="AP43" s="26" t="str">
        <f>_xlfn.IFNA(VLOOKUP(AM43,Kopā!$A$4:$Q$203,2,),"")</f>
        <v/>
      </c>
      <c r="AQ43" s="68" t="str">
        <f>_xlfn.IFNA(VLOOKUP(AM43,Kopā!$A$4:$Q$203,3,),"")</f>
        <v/>
      </c>
      <c r="AR43" s="79" t="str">
        <f>_xlfn.IFNA(VLOOKUP(AM43,Kopā!$A$4:$Q$203,8,),"")</f>
        <v/>
      </c>
      <c r="AS43" s="80" t="str">
        <f>_xlfn.IFNA(VLOOKUP(AM43,Kopā!$A$4:$Q$203,9,),"")</f>
        <v/>
      </c>
      <c r="AT43" s="79" t="str">
        <f>_xlfn.IFNA(VLOOKUP(AM43,Kopā!$A$4:$Q$203,10,),"")</f>
        <v/>
      </c>
      <c r="AU43" s="80" t="str">
        <f>_xlfn.IFNA(VLOOKUP(AM43,Kopā!$A$4:$Q$203,11,),"")</f>
        <v/>
      </c>
      <c r="AV43" s="79" t="str">
        <f>_xlfn.IFNA(VLOOKUP(AM43,Kopā!$A$4:$Q$203,12,),"")</f>
        <v/>
      </c>
      <c r="AW43" s="80" t="str">
        <f>_xlfn.IFNA(VLOOKUP(AM43,Kopā!$A$4:$Q$203,13,),"")</f>
        <v/>
      </c>
      <c r="AX43" s="79" t="str">
        <f>_xlfn.IFNA(VLOOKUP(AM43,Kopā!$A$4:$Q$203,14,),"")</f>
        <v/>
      </c>
      <c r="AY43" s="80" t="str">
        <f>_xlfn.IFNA(VLOOKUP(AM43,Kopā!$A$4:$Q$203,15,),"")</f>
        <v/>
      </c>
      <c r="AZ43" s="81" t="str">
        <f>_xlfn.IFNA(VLOOKUP(AM43,Kopā!$A$4:$Q$203,16,),"")</f>
        <v/>
      </c>
      <c r="BA43" s="80" t="str">
        <f>_xlfn.IFNA(VLOOKUP(AM43,Kopā!$A$4:$Q$203,17,),"")</f>
        <v/>
      </c>
      <c r="BB43" s="26" t="str">
        <f t="shared" si="18"/>
        <v/>
      </c>
      <c r="BC43" s="26" t="str">
        <f t="shared" si="19"/>
        <v/>
      </c>
      <c r="BD43" s="69" t="str">
        <f t="shared" si="20"/>
        <v/>
      </c>
      <c r="BE43" s="26" t="e">
        <f>_xlfn.RANK.EQ(BB43,$BB$4:$BB$93,)+COUNTIF($BB$4:BB43,BB43)-1</f>
        <v>#VALUE!</v>
      </c>
    </row>
    <row r="44" spans="1:57" x14ac:dyDescent="0.25">
      <c r="A44" s="26">
        <v>41</v>
      </c>
      <c r="B44" s="17" t="str">
        <f t="shared" si="2"/>
        <v/>
      </c>
      <c r="C44" s="101" t="str">
        <f t="shared" si="0"/>
        <v/>
      </c>
      <c r="D44" s="28" t="str">
        <f t="shared" si="21"/>
        <v/>
      </c>
      <c r="E44" s="60" t="str">
        <f t="shared" si="4"/>
        <v/>
      </c>
      <c r="F44" s="61" t="str">
        <f t="shared" si="5"/>
        <v/>
      </c>
      <c r="G44" s="62" t="str">
        <f t="shared" si="6"/>
        <v/>
      </c>
      <c r="H44" s="61" t="str">
        <f t="shared" si="7"/>
        <v/>
      </c>
      <c r="I44" s="60" t="str">
        <f t="shared" si="8"/>
        <v/>
      </c>
      <c r="J44" s="61" t="str">
        <f t="shared" si="9"/>
        <v/>
      </c>
      <c r="K44" s="60" t="str">
        <f t="shared" si="10"/>
        <v/>
      </c>
      <c r="L44" s="61" t="str">
        <f t="shared" si="11"/>
        <v/>
      </c>
      <c r="M44" s="72" t="str">
        <f t="shared" si="12"/>
        <v/>
      </c>
      <c r="N44" s="73" t="str">
        <f t="shared" si="13"/>
        <v/>
      </c>
      <c r="O44" s="24" t="str">
        <f t="shared" si="14"/>
        <v/>
      </c>
      <c r="P44" s="18"/>
      <c r="Q44" s="74"/>
      <c r="AD44" s="26">
        <v>43</v>
      </c>
      <c r="AE44" s="26"/>
      <c r="AF44" s="26">
        <f>IF(Kopā!F44=$R$3,Kopā!A44,"")</f>
        <v>41</v>
      </c>
      <c r="AG44" s="26" t="str">
        <f>_xlfn.IFNA(VLOOKUP(AF44,Kopā!$A$4:$G$203,7,),"")</f>
        <v>D</v>
      </c>
      <c r="AH44" s="26" t="str">
        <f t="shared" si="22"/>
        <v/>
      </c>
      <c r="AI44" s="26" t="e" cm="1">
        <f t="array" ref="AI44">IFERROR(SMALL(IF((COUNTIF($AI$3:AI43, $AH$4:$AH$203)=0)*ISNUMBER($AH$4:$AH$203), $AH$4:$AH$203, "A"), 1),INDEX($AH$4:$AH$203, MATCH(SMALL(IF(ISTEXT($AH$4:$AH$203)*(COUNTIF(AI$3:$AI43,$AH$4:$AH$203)=0), COUNTIF($AH$4:$AH$203, "&lt;"&amp;$AH$4:$AH$203), ""),1),IF(ISTEXT($AH$4:$AH$203), COUNTIF($AH$4:$AH$203, "&lt;"&amp;$AH$4:$AH$203), ""), 0)))</f>
        <v>#NUM!</v>
      </c>
      <c r="AJ44" s="26"/>
      <c r="AK44" s="26"/>
      <c r="AL44" s="26" t="str">
        <f t="shared" si="15"/>
        <v/>
      </c>
      <c r="AM44" s="26" t="str">
        <f t="shared" si="16"/>
        <v/>
      </c>
      <c r="AN44" s="26">
        <v>41</v>
      </c>
      <c r="AO44" s="67" t="str">
        <f t="shared" si="17"/>
        <v/>
      </c>
      <c r="AP44" s="26" t="str">
        <f>_xlfn.IFNA(VLOOKUP(AM44,Kopā!$A$4:$Q$203,2,),"")</f>
        <v/>
      </c>
      <c r="AQ44" s="68" t="str">
        <f>_xlfn.IFNA(VLOOKUP(AM44,Kopā!$A$4:$Q$203,3,),"")</f>
        <v/>
      </c>
      <c r="AR44" s="79" t="str">
        <f>_xlfn.IFNA(VLOOKUP(AM44,Kopā!$A$4:$Q$203,8,),"")</f>
        <v/>
      </c>
      <c r="AS44" s="80" t="str">
        <f>_xlfn.IFNA(VLOOKUP(AM44,Kopā!$A$4:$Q$203,9,),"")</f>
        <v/>
      </c>
      <c r="AT44" s="79" t="str">
        <f>_xlfn.IFNA(VLOOKUP(AM44,Kopā!$A$4:$Q$203,10,),"")</f>
        <v/>
      </c>
      <c r="AU44" s="80" t="str">
        <f>_xlfn.IFNA(VLOOKUP(AM44,Kopā!$A$4:$Q$203,11,),"")</f>
        <v/>
      </c>
      <c r="AV44" s="79" t="str">
        <f>_xlfn.IFNA(VLOOKUP(AM44,Kopā!$A$4:$Q$203,12,),"")</f>
        <v/>
      </c>
      <c r="AW44" s="80" t="str">
        <f>_xlfn.IFNA(VLOOKUP(AM44,Kopā!$A$4:$Q$203,13,),"")</f>
        <v/>
      </c>
      <c r="AX44" s="79" t="str">
        <f>_xlfn.IFNA(VLOOKUP(AM44,Kopā!$A$4:$Q$203,14,),"")</f>
        <v/>
      </c>
      <c r="AY44" s="80" t="str">
        <f>_xlfn.IFNA(VLOOKUP(AM44,Kopā!$A$4:$Q$203,15,),"")</f>
        <v/>
      </c>
      <c r="AZ44" s="81" t="str">
        <f>_xlfn.IFNA(VLOOKUP(AM44,Kopā!$A$4:$Q$203,16,),"")</f>
        <v/>
      </c>
      <c r="BA44" s="80" t="str">
        <f>_xlfn.IFNA(VLOOKUP(AM44,Kopā!$A$4:$Q$203,17,),"")</f>
        <v/>
      </c>
      <c r="BB44" s="26" t="str">
        <f t="shared" si="18"/>
        <v/>
      </c>
      <c r="BC44" s="26" t="str">
        <f t="shared" si="19"/>
        <v/>
      </c>
      <c r="BD44" s="69" t="str">
        <f t="shared" si="20"/>
        <v/>
      </c>
      <c r="BE44" s="26" t="e">
        <f>_xlfn.RANK.EQ(BB44,$BB$4:$BB$93,)+COUNTIF($BB$4:BB44,BB44)-1</f>
        <v>#VALUE!</v>
      </c>
    </row>
    <row r="45" spans="1:57" x14ac:dyDescent="0.25">
      <c r="A45" s="26">
        <v>42</v>
      </c>
      <c r="B45" s="82" t="str">
        <f t="shared" si="2"/>
        <v/>
      </c>
      <c r="C45" s="102" t="str">
        <f t="shared" si="0"/>
        <v/>
      </c>
      <c r="D45" s="83" t="str">
        <f t="shared" si="21"/>
        <v/>
      </c>
      <c r="E45" s="84" t="str">
        <f t="shared" si="4"/>
        <v/>
      </c>
      <c r="F45" s="85" t="str">
        <f t="shared" si="5"/>
        <v/>
      </c>
      <c r="G45" s="86" t="str">
        <f t="shared" si="6"/>
        <v/>
      </c>
      <c r="H45" s="85" t="str">
        <f t="shared" si="7"/>
        <v/>
      </c>
      <c r="I45" s="84" t="str">
        <f t="shared" si="8"/>
        <v/>
      </c>
      <c r="J45" s="85" t="str">
        <f t="shared" si="9"/>
        <v/>
      </c>
      <c r="K45" s="84" t="str">
        <f t="shared" si="10"/>
        <v/>
      </c>
      <c r="L45" s="85" t="str">
        <f t="shared" si="11"/>
        <v/>
      </c>
      <c r="M45" s="87" t="str">
        <f t="shared" si="12"/>
        <v/>
      </c>
      <c r="N45" s="88" t="str">
        <f t="shared" si="13"/>
        <v/>
      </c>
      <c r="O45" s="89" t="str">
        <f t="shared" si="14"/>
        <v/>
      </c>
      <c r="P45" s="90"/>
      <c r="Q45" s="74"/>
      <c r="AD45" s="26">
        <v>44</v>
      </c>
      <c r="AE45" s="26"/>
      <c r="AF45" s="26" t="str">
        <f>IF(Kopā!F45=$R$3,Kopā!A45,"")</f>
        <v/>
      </c>
      <c r="AG45" s="26" t="str">
        <f>_xlfn.IFNA(VLOOKUP(AF45,Kopā!$A$4:$G$203,7,),"")</f>
        <v/>
      </c>
      <c r="AH45" s="26" t="str">
        <f t="shared" si="22"/>
        <v/>
      </c>
      <c r="AI45" s="26" t="e" cm="1">
        <f t="array" ref="AI45">IFERROR(SMALL(IF((COUNTIF($AI$3:AI44, $AH$4:$AH$203)=0)*ISNUMBER($AH$4:$AH$203), $AH$4:$AH$203, "A"), 1),INDEX($AH$4:$AH$203, MATCH(SMALL(IF(ISTEXT($AH$4:$AH$203)*(COUNTIF(AI$3:$AI44,$AH$4:$AH$203)=0), COUNTIF($AH$4:$AH$203, "&lt;"&amp;$AH$4:$AH$203), ""),1),IF(ISTEXT($AH$4:$AH$203), COUNTIF($AH$4:$AH$203, "&lt;"&amp;$AH$4:$AH$203), ""), 0)))</f>
        <v>#NUM!</v>
      </c>
      <c r="AJ45" s="26"/>
      <c r="AK45" s="26"/>
      <c r="AL45" s="26" t="str">
        <f t="shared" si="15"/>
        <v/>
      </c>
      <c r="AM45" s="26" t="str">
        <f t="shared" si="16"/>
        <v/>
      </c>
      <c r="AN45" s="26">
        <v>42</v>
      </c>
      <c r="AO45" s="67" t="str">
        <f t="shared" si="17"/>
        <v/>
      </c>
      <c r="AP45" s="26" t="str">
        <f>_xlfn.IFNA(VLOOKUP(AM45,Kopā!$A$4:$Q$203,2,),"")</f>
        <v/>
      </c>
      <c r="AQ45" s="68" t="str">
        <f>_xlfn.IFNA(VLOOKUP(AM45,Kopā!$A$4:$Q$203,3,),"")</f>
        <v/>
      </c>
      <c r="AR45" s="79" t="str">
        <f>_xlfn.IFNA(VLOOKUP(AM45,Kopā!$A$4:$Q$203,8,),"")</f>
        <v/>
      </c>
      <c r="AS45" s="80" t="str">
        <f>_xlfn.IFNA(VLOOKUP(AM45,Kopā!$A$4:$Q$203,9,),"")</f>
        <v/>
      </c>
      <c r="AT45" s="79" t="str">
        <f>_xlfn.IFNA(VLOOKUP(AM45,Kopā!$A$4:$Q$203,10,),"")</f>
        <v/>
      </c>
      <c r="AU45" s="80" t="str">
        <f>_xlfn.IFNA(VLOOKUP(AM45,Kopā!$A$4:$Q$203,11,),"")</f>
        <v/>
      </c>
      <c r="AV45" s="79" t="str">
        <f>_xlfn.IFNA(VLOOKUP(AM45,Kopā!$A$4:$Q$203,12,),"")</f>
        <v/>
      </c>
      <c r="AW45" s="80" t="str">
        <f>_xlfn.IFNA(VLOOKUP(AM45,Kopā!$A$4:$Q$203,13,),"")</f>
        <v/>
      </c>
      <c r="AX45" s="79" t="str">
        <f>_xlfn.IFNA(VLOOKUP(AM45,Kopā!$A$4:$Q$203,14,),"")</f>
        <v/>
      </c>
      <c r="AY45" s="80" t="str">
        <f>_xlfn.IFNA(VLOOKUP(AM45,Kopā!$A$4:$Q$203,15,),"")</f>
        <v/>
      </c>
      <c r="AZ45" s="81" t="str">
        <f>_xlfn.IFNA(VLOOKUP(AM45,Kopā!$A$4:$Q$203,16,),"")</f>
        <v/>
      </c>
      <c r="BA45" s="80" t="str">
        <f>_xlfn.IFNA(VLOOKUP(AM45,Kopā!$A$4:$Q$203,17,),"")</f>
        <v/>
      </c>
      <c r="BB45" s="26" t="str">
        <f t="shared" si="18"/>
        <v/>
      </c>
      <c r="BC45" s="26" t="str">
        <f t="shared" si="19"/>
        <v/>
      </c>
      <c r="BD45" s="69" t="str">
        <f t="shared" si="20"/>
        <v/>
      </c>
      <c r="BE45" s="26" t="e">
        <f>_xlfn.RANK.EQ(BB45,$BB$4:$BB$93,)+COUNTIF($BB$4:BB45,BB45)-1</f>
        <v>#VALUE!</v>
      </c>
    </row>
    <row r="46" spans="1:57" x14ac:dyDescent="0.25">
      <c r="A46" s="26">
        <v>43</v>
      </c>
      <c r="B46" s="17" t="str">
        <f t="shared" si="2"/>
        <v/>
      </c>
      <c r="C46" s="101" t="str">
        <f t="shared" si="0"/>
        <v/>
      </c>
      <c r="D46" s="28" t="str">
        <f t="shared" si="21"/>
        <v/>
      </c>
      <c r="E46" s="60" t="str">
        <f t="shared" si="4"/>
        <v/>
      </c>
      <c r="F46" s="61" t="str">
        <f t="shared" si="5"/>
        <v/>
      </c>
      <c r="G46" s="62" t="str">
        <f t="shared" si="6"/>
        <v/>
      </c>
      <c r="H46" s="61" t="str">
        <f t="shared" si="7"/>
        <v/>
      </c>
      <c r="I46" s="60" t="str">
        <f t="shared" si="8"/>
        <v/>
      </c>
      <c r="J46" s="61" t="str">
        <f t="shared" si="9"/>
        <v/>
      </c>
      <c r="K46" s="60" t="str">
        <f t="shared" si="10"/>
        <v/>
      </c>
      <c r="L46" s="61" t="str">
        <f t="shared" si="11"/>
        <v/>
      </c>
      <c r="M46" s="72" t="str">
        <f t="shared" si="12"/>
        <v/>
      </c>
      <c r="N46" s="73" t="str">
        <f t="shared" si="13"/>
        <v/>
      </c>
      <c r="O46" s="24" t="str">
        <f t="shared" si="14"/>
        <v/>
      </c>
      <c r="P46" s="18"/>
      <c r="Q46" s="74"/>
      <c r="AD46" s="26">
        <v>45</v>
      </c>
      <c r="AE46" s="26"/>
      <c r="AF46" s="26">
        <f>IF(Kopā!F46=$R$3,Kopā!A46,"")</f>
        <v>43</v>
      </c>
      <c r="AG46" s="26" t="str">
        <f>_xlfn.IFNA(VLOOKUP(AF46,Kopā!$A$4:$G$203,7,),"")</f>
        <v>E</v>
      </c>
      <c r="AH46" s="26">
        <f t="shared" si="22"/>
        <v>43</v>
      </c>
      <c r="AI46" s="26" t="e" cm="1">
        <f t="array" ref="AI46">IFERROR(SMALL(IF((COUNTIF($AI$3:AI45, $AH$4:$AH$203)=0)*ISNUMBER($AH$4:$AH$203), $AH$4:$AH$203, "A"), 1),INDEX($AH$4:$AH$203, MATCH(SMALL(IF(ISTEXT($AH$4:$AH$203)*(COUNTIF(AI$3:$AI45,$AH$4:$AH$203)=0), COUNTIF($AH$4:$AH$203, "&lt;"&amp;$AH$4:$AH$203), ""),1),IF(ISTEXT($AH$4:$AH$203), COUNTIF($AH$4:$AH$203, "&lt;"&amp;$AH$4:$AH$203), ""), 0)))</f>
        <v>#NUM!</v>
      </c>
      <c r="AJ46" s="26"/>
      <c r="AK46" s="26"/>
      <c r="AL46" s="26" t="str">
        <f t="shared" si="15"/>
        <v/>
      </c>
      <c r="AM46" s="26" t="str">
        <f t="shared" si="16"/>
        <v/>
      </c>
      <c r="AN46" s="26">
        <v>43</v>
      </c>
      <c r="AO46" s="67" t="str">
        <f t="shared" si="17"/>
        <v/>
      </c>
      <c r="AP46" s="26" t="str">
        <f>_xlfn.IFNA(VLOOKUP(AM46,Kopā!$A$4:$Q$203,2,),"")</f>
        <v/>
      </c>
      <c r="AQ46" s="68" t="str">
        <f>_xlfn.IFNA(VLOOKUP(AM46,Kopā!$A$4:$Q$203,3,),"")</f>
        <v/>
      </c>
      <c r="AR46" s="79" t="str">
        <f>_xlfn.IFNA(VLOOKUP(AM46,Kopā!$A$4:$Q$203,8,),"")</f>
        <v/>
      </c>
      <c r="AS46" s="80" t="str">
        <f>_xlfn.IFNA(VLOOKUP(AM46,Kopā!$A$4:$Q$203,9,),"")</f>
        <v/>
      </c>
      <c r="AT46" s="79" t="str">
        <f>_xlfn.IFNA(VLOOKUP(AM46,Kopā!$A$4:$Q$203,10,),"")</f>
        <v/>
      </c>
      <c r="AU46" s="80" t="str">
        <f>_xlfn.IFNA(VLOOKUP(AM46,Kopā!$A$4:$Q$203,11,),"")</f>
        <v/>
      </c>
      <c r="AV46" s="79" t="str">
        <f>_xlfn.IFNA(VLOOKUP(AM46,Kopā!$A$4:$Q$203,12,),"")</f>
        <v/>
      </c>
      <c r="AW46" s="80" t="str">
        <f>_xlfn.IFNA(VLOOKUP(AM46,Kopā!$A$4:$Q$203,13,),"")</f>
        <v/>
      </c>
      <c r="AX46" s="79" t="str">
        <f>_xlfn.IFNA(VLOOKUP(AM46,Kopā!$A$4:$Q$203,14,),"")</f>
        <v/>
      </c>
      <c r="AY46" s="80" t="str">
        <f>_xlfn.IFNA(VLOOKUP(AM46,Kopā!$A$4:$Q$203,15,),"")</f>
        <v/>
      </c>
      <c r="AZ46" s="81" t="str">
        <f>_xlfn.IFNA(VLOOKUP(AM46,Kopā!$A$4:$Q$203,16,),"")</f>
        <v/>
      </c>
      <c r="BA46" s="80" t="str">
        <f>_xlfn.IFNA(VLOOKUP(AM46,Kopā!$A$4:$Q$203,17,),"")</f>
        <v/>
      </c>
      <c r="BB46" s="26" t="str">
        <f t="shared" si="18"/>
        <v/>
      </c>
      <c r="BC46" s="26" t="str">
        <f t="shared" si="19"/>
        <v/>
      </c>
      <c r="BD46" s="69" t="str">
        <f t="shared" si="20"/>
        <v/>
      </c>
      <c r="BE46" s="26" t="e">
        <f>_xlfn.RANK.EQ(BB46,$BB$4:$BB$93,)+COUNTIF($BB$4:BB46,BB46)-1</f>
        <v>#VALUE!</v>
      </c>
    </row>
    <row r="47" spans="1:57" x14ac:dyDescent="0.25">
      <c r="A47" s="26">
        <v>44</v>
      </c>
      <c r="B47" s="82" t="str">
        <f t="shared" si="2"/>
        <v/>
      </c>
      <c r="C47" s="102" t="str">
        <f t="shared" si="0"/>
        <v/>
      </c>
      <c r="D47" s="83" t="str">
        <f t="shared" si="21"/>
        <v/>
      </c>
      <c r="E47" s="84" t="str">
        <f t="shared" si="4"/>
        <v/>
      </c>
      <c r="F47" s="85" t="str">
        <f t="shared" si="5"/>
        <v/>
      </c>
      <c r="G47" s="86" t="str">
        <f t="shared" si="6"/>
        <v/>
      </c>
      <c r="H47" s="85" t="str">
        <f t="shared" si="7"/>
        <v/>
      </c>
      <c r="I47" s="84" t="str">
        <f t="shared" si="8"/>
        <v/>
      </c>
      <c r="J47" s="85" t="str">
        <f t="shared" si="9"/>
        <v/>
      </c>
      <c r="K47" s="84" t="str">
        <f t="shared" si="10"/>
        <v/>
      </c>
      <c r="L47" s="85" t="str">
        <f t="shared" si="11"/>
        <v/>
      </c>
      <c r="M47" s="87" t="str">
        <f t="shared" si="12"/>
        <v/>
      </c>
      <c r="N47" s="88" t="str">
        <f t="shared" si="13"/>
        <v/>
      </c>
      <c r="O47" s="89" t="str">
        <f t="shared" si="14"/>
        <v/>
      </c>
      <c r="P47" s="90"/>
      <c r="Q47" s="74"/>
      <c r="AD47" s="26">
        <v>46</v>
      </c>
      <c r="AE47" s="26"/>
      <c r="AF47" s="26">
        <f>IF(Kopā!F47=$R$3,Kopā!A47,"")</f>
        <v>44</v>
      </c>
      <c r="AG47" s="26" t="str">
        <f>_xlfn.IFNA(VLOOKUP(AF47,Kopā!$A$4:$G$203,7,),"")</f>
        <v>D</v>
      </c>
      <c r="AH47" s="26" t="str">
        <f t="shared" si="22"/>
        <v/>
      </c>
      <c r="AI47" s="26" t="e" cm="1">
        <f t="array" ref="AI47">IFERROR(SMALL(IF((COUNTIF($AI$3:AI46, $AH$4:$AH$203)=0)*ISNUMBER($AH$4:$AH$203), $AH$4:$AH$203, "A"), 1),INDEX($AH$4:$AH$203, MATCH(SMALL(IF(ISTEXT($AH$4:$AH$203)*(COUNTIF(AI$3:$AI46,$AH$4:$AH$203)=0), COUNTIF($AH$4:$AH$203, "&lt;"&amp;$AH$4:$AH$203), ""),1),IF(ISTEXT($AH$4:$AH$203), COUNTIF($AH$4:$AH$203, "&lt;"&amp;$AH$4:$AH$203), ""), 0)))</f>
        <v>#NUM!</v>
      </c>
      <c r="AJ47" s="26"/>
      <c r="AK47" s="26"/>
      <c r="AL47" s="26" t="str">
        <f t="shared" si="15"/>
        <v/>
      </c>
      <c r="AM47" s="26" t="str">
        <f t="shared" si="16"/>
        <v/>
      </c>
      <c r="AN47" s="26">
        <v>44</v>
      </c>
      <c r="AO47" s="67" t="str">
        <f t="shared" si="17"/>
        <v/>
      </c>
      <c r="AP47" s="26" t="str">
        <f>_xlfn.IFNA(VLOOKUP(AM47,Kopā!$A$4:$Q$203,2,),"")</f>
        <v/>
      </c>
      <c r="AQ47" s="68" t="str">
        <f>_xlfn.IFNA(VLOOKUP(AM47,Kopā!$A$4:$Q$203,3,),"")</f>
        <v/>
      </c>
      <c r="AR47" s="79" t="str">
        <f>_xlfn.IFNA(VLOOKUP(AM47,Kopā!$A$4:$Q$203,8,),"")</f>
        <v/>
      </c>
      <c r="AS47" s="80" t="str">
        <f>_xlfn.IFNA(VLOOKUP(AM47,Kopā!$A$4:$Q$203,9,),"")</f>
        <v/>
      </c>
      <c r="AT47" s="79" t="str">
        <f>_xlfn.IFNA(VLOOKUP(AM47,Kopā!$A$4:$Q$203,10,),"")</f>
        <v/>
      </c>
      <c r="AU47" s="80" t="str">
        <f>_xlfn.IFNA(VLOOKUP(AM47,Kopā!$A$4:$Q$203,11,),"")</f>
        <v/>
      </c>
      <c r="AV47" s="79" t="str">
        <f>_xlfn.IFNA(VLOOKUP(AM47,Kopā!$A$4:$Q$203,12,),"")</f>
        <v/>
      </c>
      <c r="AW47" s="80" t="str">
        <f>_xlfn.IFNA(VLOOKUP(AM47,Kopā!$A$4:$Q$203,13,),"")</f>
        <v/>
      </c>
      <c r="AX47" s="79" t="str">
        <f>_xlfn.IFNA(VLOOKUP(AM47,Kopā!$A$4:$Q$203,14,),"")</f>
        <v/>
      </c>
      <c r="AY47" s="80" t="str">
        <f>_xlfn.IFNA(VLOOKUP(AM47,Kopā!$A$4:$Q$203,15,),"")</f>
        <v/>
      </c>
      <c r="AZ47" s="81" t="str">
        <f>_xlfn.IFNA(VLOOKUP(AM47,Kopā!$A$4:$Q$203,16,),"")</f>
        <v/>
      </c>
      <c r="BA47" s="80" t="str">
        <f>_xlfn.IFNA(VLOOKUP(AM47,Kopā!$A$4:$Q$203,17,),"")</f>
        <v/>
      </c>
      <c r="BB47" s="26" t="str">
        <f t="shared" si="18"/>
        <v/>
      </c>
      <c r="BC47" s="26" t="str">
        <f t="shared" si="19"/>
        <v/>
      </c>
      <c r="BD47" s="69" t="str">
        <f t="shared" si="20"/>
        <v/>
      </c>
      <c r="BE47" s="26" t="e">
        <f>_xlfn.RANK.EQ(BB47,$BB$4:$BB$93,)+COUNTIF($BB$4:BB47,BB47)-1</f>
        <v>#VALUE!</v>
      </c>
    </row>
    <row r="48" spans="1:57" x14ac:dyDescent="0.25">
      <c r="A48" s="26">
        <v>45</v>
      </c>
      <c r="B48" s="17" t="str">
        <f t="shared" si="2"/>
        <v/>
      </c>
      <c r="C48" s="101" t="str">
        <f t="shared" si="0"/>
        <v/>
      </c>
      <c r="D48" s="28" t="str">
        <f t="shared" si="21"/>
        <v/>
      </c>
      <c r="E48" s="60" t="str">
        <f t="shared" si="4"/>
        <v/>
      </c>
      <c r="F48" s="61" t="str">
        <f t="shared" si="5"/>
        <v/>
      </c>
      <c r="G48" s="62" t="str">
        <f t="shared" si="6"/>
        <v/>
      </c>
      <c r="H48" s="61" t="str">
        <f t="shared" si="7"/>
        <v/>
      </c>
      <c r="I48" s="60" t="str">
        <f t="shared" si="8"/>
        <v/>
      </c>
      <c r="J48" s="61" t="str">
        <f t="shared" si="9"/>
        <v/>
      </c>
      <c r="K48" s="60" t="str">
        <f t="shared" si="10"/>
        <v/>
      </c>
      <c r="L48" s="61" t="str">
        <f t="shared" si="11"/>
        <v/>
      </c>
      <c r="M48" s="72" t="str">
        <f t="shared" si="12"/>
        <v/>
      </c>
      <c r="N48" s="73" t="str">
        <f t="shared" si="13"/>
        <v/>
      </c>
      <c r="O48" s="24" t="str">
        <f t="shared" si="14"/>
        <v/>
      </c>
      <c r="P48" s="18"/>
      <c r="Q48" s="74"/>
      <c r="AD48" s="26">
        <v>47</v>
      </c>
      <c r="AE48" s="26"/>
      <c r="AF48" s="26" t="str">
        <f>IF(Kopā!F48=$R$3,Kopā!A48,"")</f>
        <v/>
      </c>
      <c r="AG48" s="26" t="str">
        <f>_xlfn.IFNA(VLOOKUP(AF48,Kopā!$A$4:$G$203,7,),"")</f>
        <v/>
      </c>
      <c r="AH48" s="26" t="str">
        <f t="shared" si="22"/>
        <v/>
      </c>
      <c r="AI48" s="26" t="e" cm="1">
        <f t="array" ref="AI48">IFERROR(SMALL(IF((COUNTIF($AI$3:AI47, $AH$4:$AH$203)=0)*ISNUMBER($AH$4:$AH$203), $AH$4:$AH$203, "A"), 1),INDEX($AH$4:$AH$203, MATCH(SMALL(IF(ISTEXT($AH$4:$AH$203)*(COUNTIF(AI$3:$AI47,$AH$4:$AH$203)=0), COUNTIF($AH$4:$AH$203, "&lt;"&amp;$AH$4:$AH$203), ""),1),IF(ISTEXT($AH$4:$AH$203), COUNTIF($AH$4:$AH$203, "&lt;"&amp;$AH$4:$AH$203), ""), 0)))</f>
        <v>#NUM!</v>
      </c>
      <c r="AJ48" s="26"/>
      <c r="AK48" s="26"/>
      <c r="AL48" s="26" t="str">
        <f t="shared" si="15"/>
        <v/>
      </c>
      <c r="AM48" s="26" t="str">
        <f t="shared" si="16"/>
        <v/>
      </c>
      <c r="AN48" s="26">
        <v>45</v>
      </c>
      <c r="AO48" s="67" t="str">
        <f t="shared" si="17"/>
        <v/>
      </c>
      <c r="AP48" s="26" t="str">
        <f>_xlfn.IFNA(VLOOKUP(AM48,Kopā!$A$4:$Q$203,2,),"")</f>
        <v/>
      </c>
      <c r="AQ48" s="68" t="str">
        <f>_xlfn.IFNA(VLOOKUP(AM48,Kopā!$A$4:$Q$203,3,),"")</f>
        <v/>
      </c>
      <c r="AR48" s="79" t="str">
        <f>_xlfn.IFNA(VLOOKUP(AM48,Kopā!$A$4:$Q$203,8,),"")</f>
        <v/>
      </c>
      <c r="AS48" s="80" t="str">
        <f>_xlfn.IFNA(VLOOKUP(AM48,Kopā!$A$4:$Q$203,9,),"")</f>
        <v/>
      </c>
      <c r="AT48" s="79" t="str">
        <f>_xlfn.IFNA(VLOOKUP(AM48,Kopā!$A$4:$Q$203,10,),"")</f>
        <v/>
      </c>
      <c r="AU48" s="80" t="str">
        <f>_xlfn.IFNA(VLOOKUP(AM48,Kopā!$A$4:$Q$203,11,),"")</f>
        <v/>
      </c>
      <c r="AV48" s="79" t="str">
        <f>_xlfn.IFNA(VLOOKUP(AM48,Kopā!$A$4:$Q$203,12,),"")</f>
        <v/>
      </c>
      <c r="AW48" s="80" t="str">
        <f>_xlfn.IFNA(VLOOKUP(AM48,Kopā!$A$4:$Q$203,13,),"")</f>
        <v/>
      </c>
      <c r="AX48" s="79" t="str">
        <f>_xlfn.IFNA(VLOOKUP(AM48,Kopā!$A$4:$Q$203,14,),"")</f>
        <v/>
      </c>
      <c r="AY48" s="80" t="str">
        <f>_xlfn.IFNA(VLOOKUP(AM48,Kopā!$A$4:$Q$203,15,),"")</f>
        <v/>
      </c>
      <c r="AZ48" s="81" t="str">
        <f>_xlfn.IFNA(VLOOKUP(AM48,Kopā!$A$4:$Q$203,16,),"")</f>
        <v/>
      </c>
      <c r="BA48" s="80" t="str">
        <f>_xlfn.IFNA(VLOOKUP(AM48,Kopā!$A$4:$Q$203,17,),"")</f>
        <v/>
      </c>
      <c r="BB48" s="26" t="str">
        <f t="shared" si="18"/>
        <v/>
      </c>
      <c r="BC48" s="26" t="str">
        <f t="shared" si="19"/>
        <v/>
      </c>
      <c r="BD48" s="69" t="str">
        <f t="shared" si="20"/>
        <v/>
      </c>
      <c r="BE48" s="26" t="e">
        <f>_xlfn.RANK.EQ(BB48,$BB$4:$BB$93,)+COUNTIF($BB$4:BB48,BB48)-1</f>
        <v>#VALUE!</v>
      </c>
    </row>
    <row r="49" spans="1:57" x14ac:dyDescent="0.25">
      <c r="A49" s="26">
        <v>46</v>
      </c>
      <c r="B49" s="82" t="str">
        <f t="shared" si="2"/>
        <v/>
      </c>
      <c r="C49" s="102" t="str">
        <f t="shared" si="0"/>
        <v/>
      </c>
      <c r="D49" s="83" t="str">
        <f t="shared" si="21"/>
        <v/>
      </c>
      <c r="E49" s="84" t="str">
        <f t="shared" si="4"/>
        <v/>
      </c>
      <c r="F49" s="85" t="str">
        <f t="shared" si="5"/>
        <v/>
      </c>
      <c r="G49" s="86" t="str">
        <f t="shared" si="6"/>
        <v/>
      </c>
      <c r="H49" s="85" t="str">
        <f t="shared" si="7"/>
        <v/>
      </c>
      <c r="I49" s="84" t="str">
        <f t="shared" si="8"/>
        <v/>
      </c>
      <c r="J49" s="85" t="str">
        <f t="shared" si="9"/>
        <v/>
      </c>
      <c r="K49" s="84" t="str">
        <f t="shared" si="10"/>
        <v/>
      </c>
      <c r="L49" s="85" t="str">
        <f t="shared" si="11"/>
        <v/>
      </c>
      <c r="M49" s="87" t="str">
        <f t="shared" si="12"/>
        <v/>
      </c>
      <c r="N49" s="88" t="str">
        <f t="shared" si="13"/>
        <v/>
      </c>
      <c r="O49" s="89" t="str">
        <f t="shared" si="14"/>
        <v/>
      </c>
      <c r="P49" s="90"/>
      <c r="Q49" s="74"/>
      <c r="AD49" s="26">
        <v>48</v>
      </c>
      <c r="AE49" s="26"/>
      <c r="AF49" s="26">
        <f>IF(Kopā!F49=$R$3,Kopā!A49,"")</f>
        <v>46</v>
      </c>
      <c r="AG49" s="26" t="str">
        <f>_xlfn.IFNA(VLOOKUP(AF49,Kopā!$A$4:$G$203,7,),"")</f>
        <v>E</v>
      </c>
      <c r="AH49" s="26">
        <f t="shared" si="22"/>
        <v>46</v>
      </c>
      <c r="AI49" s="26" t="e" cm="1">
        <f t="array" ref="AI49">IFERROR(SMALL(IF((COUNTIF($AI$3:AI48, $AH$4:$AH$203)=0)*ISNUMBER($AH$4:$AH$203), $AH$4:$AH$203, "A"), 1),INDEX($AH$4:$AH$203, MATCH(SMALL(IF(ISTEXT($AH$4:$AH$203)*(COUNTIF(AI$3:$AI48,$AH$4:$AH$203)=0), COUNTIF($AH$4:$AH$203, "&lt;"&amp;$AH$4:$AH$203), ""),1),IF(ISTEXT($AH$4:$AH$203), COUNTIF($AH$4:$AH$203, "&lt;"&amp;$AH$4:$AH$203), ""), 0)))</f>
        <v>#NUM!</v>
      </c>
      <c r="AJ49" s="26"/>
      <c r="AK49" s="26"/>
      <c r="AL49" s="26" t="str">
        <f t="shared" si="15"/>
        <v/>
      </c>
      <c r="AM49" s="26" t="str">
        <f t="shared" si="16"/>
        <v/>
      </c>
      <c r="AN49" s="26">
        <v>46</v>
      </c>
      <c r="AO49" s="67" t="str">
        <f t="shared" si="17"/>
        <v/>
      </c>
      <c r="AP49" s="26" t="str">
        <f>_xlfn.IFNA(VLOOKUP(AM49,Kopā!$A$4:$Q$203,2,),"")</f>
        <v/>
      </c>
      <c r="AQ49" s="68" t="str">
        <f>_xlfn.IFNA(VLOOKUP(AM49,Kopā!$A$4:$Q$203,3,),"")</f>
        <v/>
      </c>
      <c r="AR49" s="79" t="str">
        <f>_xlfn.IFNA(VLOOKUP(AM49,Kopā!$A$4:$Q$203,8,),"")</f>
        <v/>
      </c>
      <c r="AS49" s="80" t="str">
        <f>_xlfn.IFNA(VLOOKUP(AM49,Kopā!$A$4:$Q$203,9,),"")</f>
        <v/>
      </c>
      <c r="AT49" s="79" t="str">
        <f>_xlfn.IFNA(VLOOKUP(AM49,Kopā!$A$4:$Q$203,10,),"")</f>
        <v/>
      </c>
      <c r="AU49" s="80" t="str">
        <f>_xlfn.IFNA(VLOOKUP(AM49,Kopā!$A$4:$Q$203,11,),"")</f>
        <v/>
      </c>
      <c r="AV49" s="79" t="str">
        <f>_xlfn.IFNA(VLOOKUP(AM49,Kopā!$A$4:$Q$203,12,),"")</f>
        <v/>
      </c>
      <c r="AW49" s="80" t="str">
        <f>_xlfn.IFNA(VLOOKUP(AM49,Kopā!$A$4:$Q$203,13,),"")</f>
        <v/>
      </c>
      <c r="AX49" s="79" t="str">
        <f>_xlfn.IFNA(VLOOKUP(AM49,Kopā!$A$4:$Q$203,14,),"")</f>
        <v/>
      </c>
      <c r="AY49" s="80" t="str">
        <f>_xlfn.IFNA(VLOOKUP(AM49,Kopā!$A$4:$Q$203,15,),"")</f>
        <v/>
      </c>
      <c r="AZ49" s="81" t="str">
        <f>_xlfn.IFNA(VLOOKUP(AM49,Kopā!$A$4:$Q$203,16,),"")</f>
        <v/>
      </c>
      <c r="BA49" s="80" t="str">
        <f>_xlfn.IFNA(VLOOKUP(AM49,Kopā!$A$4:$Q$203,17,),"")</f>
        <v/>
      </c>
      <c r="BB49" s="26" t="str">
        <f t="shared" si="18"/>
        <v/>
      </c>
      <c r="BC49" s="26" t="str">
        <f t="shared" si="19"/>
        <v/>
      </c>
      <c r="BD49" s="69" t="str">
        <f t="shared" si="20"/>
        <v/>
      </c>
      <c r="BE49" s="26" t="e">
        <f>_xlfn.RANK.EQ(BB49,$BB$4:$BB$93,)+COUNTIF($BB$4:BB49,BB49)-1</f>
        <v>#VALUE!</v>
      </c>
    </row>
    <row r="50" spans="1:57" x14ac:dyDescent="0.25">
      <c r="A50" s="26">
        <v>47</v>
      </c>
      <c r="B50" s="17" t="str">
        <f t="shared" si="2"/>
        <v/>
      </c>
      <c r="C50" s="101" t="str">
        <f t="shared" si="0"/>
        <v/>
      </c>
      <c r="D50" s="28" t="str">
        <f t="shared" si="21"/>
        <v/>
      </c>
      <c r="E50" s="60" t="str">
        <f t="shared" si="4"/>
        <v/>
      </c>
      <c r="F50" s="61" t="str">
        <f t="shared" si="5"/>
        <v/>
      </c>
      <c r="G50" s="62" t="str">
        <f t="shared" si="6"/>
        <v/>
      </c>
      <c r="H50" s="61" t="str">
        <f t="shared" si="7"/>
        <v/>
      </c>
      <c r="I50" s="60" t="str">
        <f t="shared" si="8"/>
        <v/>
      </c>
      <c r="J50" s="61" t="str">
        <f t="shared" si="9"/>
        <v/>
      </c>
      <c r="K50" s="60" t="str">
        <f t="shared" si="10"/>
        <v/>
      </c>
      <c r="L50" s="61" t="str">
        <f t="shared" si="11"/>
        <v/>
      </c>
      <c r="M50" s="72" t="str">
        <f t="shared" si="12"/>
        <v/>
      </c>
      <c r="N50" s="73" t="str">
        <f t="shared" si="13"/>
        <v/>
      </c>
      <c r="O50" s="24" t="str">
        <f t="shared" si="14"/>
        <v/>
      </c>
      <c r="P50" s="18"/>
      <c r="Q50" s="74"/>
      <c r="AD50" s="26">
        <v>49</v>
      </c>
      <c r="AE50" s="26"/>
      <c r="AF50" s="26" t="str">
        <f>IF(Kopā!F50=$R$3,Kopā!A50,"")</f>
        <v/>
      </c>
      <c r="AG50" s="26" t="str">
        <f>_xlfn.IFNA(VLOOKUP(AF50,Kopā!$A$4:$G$203,7,),"")</f>
        <v/>
      </c>
      <c r="AH50" s="26" t="str">
        <f t="shared" si="22"/>
        <v/>
      </c>
      <c r="AI50" s="26" t="e" cm="1">
        <f t="array" ref="AI50">IFERROR(SMALL(IF((COUNTIF($AI$3:AI49, $AH$4:$AH$203)=0)*ISNUMBER($AH$4:$AH$203), $AH$4:$AH$203, "A"), 1),INDEX($AH$4:$AH$203, MATCH(SMALL(IF(ISTEXT($AH$4:$AH$203)*(COUNTIF(AI$3:$AI49,$AH$4:$AH$203)=0), COUNTIF($AH$4:$AH$203, "&lt;"&amp;$AH$4:$AH$203), ""),1),IF(ISTEXT($AH$4:$AH$203), COUNTIF($AH$4:$AH$203, "&lt;"&amp;$AH$4:$AH$203), ""), 0)))</f>
        <v>#NUM!</v>
      </c>
      <c r="AJ50" s="26"/>
      <c r="AK50" s="26"/>
      <c r="AL50" s="26" t="str">
        <f t="shared" si="15"/>
        <v/>
      </c>
      <c r="AM50" s="26" t="str">
        <f t="shared" si="16"/>
        <v/>
      </c>
      <c r="AN50" s="26">
        <v>47</v>
      </c>
      <c r="AO50" s="67" t="str">
        <f t="shared" si="17"/>
        <v/>
      </c>
      <c r="AP50" s="26" t="str">
        <f>_xlfn.IFNA(VLOOKUP(AM50,Kopā!$A$4:$Q$203,2,),"")</f>
        <v/>
      </c>
      <c r="AQ50" s="68" t="str">
        <f>_xlfn.IFNA(VLOOKUP(AM50,Kopā!$A$4:$Q$203,3,),"")</f>
        <v/>
      </c>
      <c r="AR50" s="79" t="str">
        <f>_xlfn.IFNA(VLOOKUP(AM50,Kopā!$A$4:$Q$203,8,),"")</f>
        <v/>
      </c>
      <c r="AS50" s="80" t="str">
        <f>_xlfn.IFNA(VLOOKUP(AM50,Kopā!$A$4:$Q$203,9,),"")</f>
        <v/>
      </c>
      <c r="AT50" s="79" t="str">
        <f>_xlfn.IFNA(VLOOKUP(AM50,Kopā!$A$4:$Q$203,10,),"")</f>
        <v/>
      </c>
      <c r="AU50" s="80" t="str">
        <f>_xlfn.IFNA(VLOOKUP(AM50,Kopā!$A$4:$Q$203,11,),"")</f>
        <v/>
      </c>
      <c r="AV50" s="79" t="str">
        <f>_xlfn.IFNA(VLOOKUP(AM50,Kopā!$A$4:$Q$203,12,),"")</f>
        <v/>
      </c>
      <c r="AW50" s="80" t="str">
        <f>_xlfn.IFNA(VLOOKUP(AM50,Kopā!$A$4:$Q$203,13,),"")</f>
        <v/>
      </c>
      <c r="AX50" s="79" t="str">
        <f>_xlfn.IFNA(VLOOKUP(AM50,Kopā!$A$4:$Q$203,14,),"")</f>
        <v/>
      </c>
      <c r="AY50" s="80" t="str">
        <f>_xlfn.IFNA(VLOOKUP(AM50,Kopā!$A$4:$Q$203,15,),"")</f>
        <v/>
      </c>
      <c r="AZ50" s="81" t="str">
        <f>_xlfn.IFNA(VLOOKUP(AM50,Kopā!$A$4:$Q$203,16,),"")</f>
        <v/>
      </c>
      <c r="BA50" s="80" t="str">
        <f>_xlfn.IFNA(VLOOKUP(AM50,Kopā!$A$4:$Q$203,17,),"")</f>
        <v/>
      </c>
      <c r="BB50" s="26" t="str">
        <f t="shared" si="18"/>
        <v/>
      </c>
      <c r="BC50" s="26" t="str">
        <f t="shared" si="19"/>
        <v/>
      </c>
      <c r="BD50" s="69" t="str">
        <f t="shared" si="20"/>
        <v/>
      </c>
      <c r="BE50" s="26" t="e">
        <f>_xlfn.RANK.EQ(BB50,$BB$4:$BB$93,)+COUNTIF($BB$4:BB50,BB50)-1</f>
        <v>#VALUE!</v>
      </c>
    </row>
    <row r="51" spans="1:57" x14ac:dyDescent="0.25">
      <c r="A51" s="26">
        <v>48</v>
      </c>
      <c r="B51" s="82" t="str">
        <f t="shared" si="2"/>
        <v/>
      </c>
      <c r="C51" s="102" t="str">
        <f t="shared" si="0"/>
        <v/>
      </c>
      <c r="D51" s="83" t="str">
        <f t="shared" si="21"/>
        <v/>
      </c>
      <c r="E51" s="84" t="str">
        <f t="shared" si="4"/>
        <v/>
      </c>
      <c r="F51" s="85" t="str">
        <f t="shared" si="5"/>
        <v/>
      </c>
      <c r="G51" s="86" t="str">
        <f t="shared" si="6"/>
        <v/>
      </c>
      <c r="H51" s="85" t="str">
        <f t="shared" si="7"/>
        <v/>
      </c>
      <c r="I51" s="84" t="str">
        <f t="shared" si="8"/>
        <v/>
      </c>
      <c r="J51" s="85" t="str">
        <f t="shared" si="9"/>
        <v/>
      </c>
      <c r="K51" s="84" t="str">
        <f t="shared" si="10"/>
        <v/>
      </c>
      <c r="L51" s="85" t="str">
        <f t="shared" si="11"/>
        <v/>
      </c>
      <c r="M51" s="87" t="str">
        <f t="shared" si="12"/>
        <v/>
      </c>
      <c r="N51" s="88" t="str">
        <f t="shared" si="13"/>
        <v/>
      </c>
      <c r="O51" s="89" t="str">
        <f t="shared" si="14"/>
        <v/>
      </c>
      <c r="P51" s="90"/>
      <c r="Q51" s="74"/>
      <c r="AD51" s="26">
        <v>50</v>
      </c>
      <c r="AE51" s="26"/>
      <c r="AF51" s="26">
        <f>IF(Kopā!F51=$R$3,Kopā!A51,"")</f>
        <v>48</v>
      </c>
      <c r="AG51" s="26" t="str">
        <f>_xlfn.IFNA(VLOOKUP(AF51,Kopā!$A$4:$G$203,7,),"")</f>
        <v>D</v>
      </c>
      <c r="AH51" s="26" t="str">
        <f t="shared" si="22"/>
        <v/>
      </c>
      <c r="AI51" s="26" t="e" cm="1">
        <f t="array" ref="AI51">IFERROR(SMALL(IF((COUNTIF($AI$3:AI50, $AH$4:$AH$203)=0)*ISNUMBER($AH$4:$AH$203), $AH$4:$AH$203, "A"), 1),INDEX($AH$4:$AH$203, MATCH(SMALL(IF(ISTEXT($AH$4:$AH$203)*(COUNTIF(AI$3:$AI50,$AH$4:$AH$203)=0), COUNTIF($AH$4:$AH$203, "&lt;"&amp;$AH$4:$AH$203), ""),1),IF(ISTEXT($AH$4:$AH$203), COUNTIF($AH$4:$AH$203, "&lt;"&amp;$AH$4:$AH$203), ""), 0)))</f>
        <v>#NUM!</v>
      </c>
      <c r="AJ51" s="26"/>
      <c r="AK51" s="26"/>
      <c r="AL51" s="26" t="str">
        <f t="shared" si="15"/>
        <v/>
      </c>
      <c r="AM51" s="26" t="str">
        <f t="shared" si="16"/>
        <v/>
      </c>
      <c r="AN51" s="26">
        <v>48</v>
      </c>
      <c r="AO51" s="67" t="str">
        <f t="shared" si="17"/>
        <v/>
      </c>
      <c r="AP51" s="26" t="str">
        <f>_xlfn.IFNA(VLOOKUP(AM51,Kopā!$A$4:$Q$203,2,),"")</f>
        <v/>
      </c>
      <c r="AQ51" s="68" t="str">
        <f>_xlfn.IFNA(VLOOKUP(AM51,Kopā!$A$4:$Q$203,3,),"")</f>
        <v/>
      </c>
      <c r="AR51" s="79" t="str">
        <f>_xlfn.IFNA(VLOOKUP(AM51,Kopā!$A$4:$Q$203,8,),"")</f>
        <v/>
      </c>
      <c r="AS51" s="80" t="str">
        <f>_xlfn.IFNA(VLOOKUP(AM51,Kopā!$A$4:$Q$203,9,),"")</f>
        <v/>
      </c>
      <c r="AT51" s="79" t="str">
        <f>_xlfn.IFNA(VLOOKUP(AM51,Kopā!$A$4:$Q$203,10,),"")</f>
        <v/>
      </c>
      <c r="AU51" s="80" t="str">
        <f>_xlfn.IFNA(VLOOKUP(AM51,Kopā!$A$4:$Q$203,11,),"")</f>
        <v/>
      </c>
      <c r="AV51" s="79" t="str">
        <f>_xlfn.IFNA(VLOOKUP(AM51,Kopā!$A$4:$Q$203,12,),"")</f>
        <v/>
      </c>
      <c r="AW51" s="80" t="str">
        <f>_xlfn.IFNA(VLOOKUP(AM51,Kopā!$A$4:$Q$203,13,),"")</f>
        <v/>
      </c>
      <c r="AX51" s="79" t="str">
        <f>_xlfn.IFNA(VLOOKUP(AM51,Kopā!$A$4:$Q$203,14,),"")</f>
        <v/>
      </c>
      <c r="AY51" s="80" t="str">
        <f>_xlfn.IFNA(VLOOKUP(AM51,Kopā!$A$4:$Q$203,15,),"")</f>
        <v/>
      </c>
      <c r="AZ51" s="81" t="str">
        <f>_xlfn.IFNA(VLOOKUP(AM51,Kopā!$A$4:$Q$203,16,),"")</f>
        <v/>
      </c>
      <c r="BA51" s="80" t="str">
        <f>_xlfn.IFNA(VLOOKUP(AM51,Kopā!$A$4:$Q$203,17,),"")</f>
        <v/>
      </c>
      <c r="BB51" s="26" t="str">
        <f t="shared" si="18"/>
        <v/>
      </c>
      <c r="BC51" s="26" t="str">
        <f t="shared" si="19"/>
        <v/>
      </c>
      <c r="BD51" s="69" t="str">
        <f t="shared" si="20"/>
        <v/>
      </c>
      <c r="BE51" s="26" t="e">
        <f>_xlfn.RANK.EQ(BB51,$BB$4:$BB$93,)+COUNTIF($BB$4:BB51,BB51)-1</f>
        <v>#VALUE!</v>
      </c>
    </row>
    <row r="52" spans="1:57" x14ac:dyDescent="0.25">
      <c r="A52" s="26">
        <v>49</v>
      </c>
      <c r="B52" s="17" t="str">
        <f t="shared" si="2"/>
        <v/>
      </c>
      <c r="C52" s="101" t="str">
        <f t="shared" si="0"/>
        <v/>
      </c>
      <c r="D52" s="28" t="str">
        <f t="shared" si="21"/>
        <v/>
      </c>
      <c r="E52" s="60" t="str">
        <f t="shared" si="4"/>
        <v/>
      </c>
      <c r="F52" s="61" t="str">
        <f t="shared" si="5"/>
        <v/>
      </c>
      <c r="G52" s="62" t="str">
        <f t="shared" si="6"/>
        <v/>
      </c>
      <c r="H52" s="61" t="str">
        <f t="shared" si="7"/>
        <v/>
      </c>
      <c r="I52" s="60" t="str">
        <f t="shared" si="8"/>
        <v/>
      </c>
      <c r="J52" s="61" t="str">
        <f t="shared" si="9"/>
        <v/>
      </c>
      <c r="K52" s="60" t="str">
        <f t="shared" si="10"/>
        <v/>
      </c>
      <c r="L52" s="61" t="str">
        <f t="shared" si="11"/>
        <v/>
      </c>
      <c r="M52" s="72" t="str">
        <f t="shared" si="12"/>
        <v/>
      </c>
      <c r="N52" s="73" t="str">
        <f t="shared" si="13"/>
        <v/>
      </c>
      <c r="O52" s="24" t="str">
        <f t="shared" si="14"/>
        <v/>
      </c>
      <c r="P52" s="18"/>
      <c r="Q52" s="74"/>
      <c r="AD52" s="26">
        <v>51</v>
      </c>
      <c r="AE52" s="26"/>
      <c r="AF52" s="26">
        <f>IF(Kopā!F52=$R$3,Kopā!A52,"")</f>
        <v>49</v>
      </c>
      <c r="AG52" s="26" t="str">
        <f>_xlfn.IFNA(VLOOKUP(AF52,Kopā!$A$4:$G$203,7,),"")</f>
        <v>D</v>
      </c>
      <c r="AH52" s="26" t="str">
        <f t="shared" si="22"/>
        <v/>
      </c>
      <c r="AI52" s="26" t="e" cm="1">
        <f t="array" ref="AI52">IFERROR(SMALL(IF((COUNTIF($AI$3:AI51, $AH$4:$AH$203)=0)*ISNUMBER($AH$4:$AH$203), $AH$4:$AH$203, "A"), 1),INDEX($AH$4:$AH$203, MATCH(SMALL(IF(ISTEXT($AH$4:$AH$203)*(COUNTIF(AI$3:$AI51,$AH$4:$AH$203)=0), COUNTIF($AH$4:$AH$203, "&lt;"&amp;$AH$4:$AH$203), ""),1),IF(ISTEXT($AH$4:$AH$203), COUNTIF($AH$4:$AH$203, "&lt;"&amp;$AH$4:$AH$203), ""), 0)))</f>
        <v>#NUM!</v>
      </c>
      <c r="AJ52" s="26"/>
      <c r="AK52" s="26"/>
      <c r="AL52" s="26" t="str">
        <f t="shared" si="15"/>
        <v/>
      </c>
      <c r="AM52" s="26" t="str">
        <f t="shared" si="16"/>
        <v/>
      </c>
      <c r="AN52" s="26">
        <v>49</v>
      </c>
      <c r="AO52" s="67" t="str">
        <f t="shared" si="17"/>
        <v/>
      </c>
      <c r="AP52" s="26" t="str">
        <f>_xlfn.IFNA(VLOOKUP(AM52,Kopā!$A$4:$Q$203,2,),"")</f>
        <v/>
      </c>
      <c r="AQ52" s="68" t="str">
        <f>_xlfn.IFNA(VLOOKUP(AM52,Kopā!$A$4:$Q$203,3,),"")</f>
        <v/>
      </c>
      <c r="AR52" s="79" t="str">
        <f>_xlfn.IFNA(VLOOKUP(AM52,Kopā!$A$4:$Q$203,8,),"")</f>
        <v/>
      </c>
      <c r="AS52" s="80" t="str">
        <f>_xlfn.IFNA(VLOOKUP(AM52,Kopā!$A$4:$Q$203,9,),"")</f>
        <v/>
      </c>
      <c r="AT52" s="79" t="str">
        <f>_xlfn.IFNA(VLOOKUP(AM52,Kopā!$A$4:$Q$203,10,),"")</f>
        <v/>
      </c>
      <c r="AU52" s="80" t="str">
        <f>_xlfn.IFNA(VLOOKUP(AM52,Kopā!$A$4:$Q$203,11,),"")</f>
        <v/>
      </c>
      <c r="AV52" s="79" t="str">
        <f>_xlfn.IFNA(VLOOKUP(AM52,Kopā!$A$4:$Q$203,12,),"")</f>
        <v/>
      </c>
      <c r="AW52" s="80" t="str">
        <f>_xlfn.IFNA(VLOOKUP(AM52,Kopā!$A$4:$Q$203,13,),"")</f>
        <v/>
      </c>
      <c r="AX52" s="79" t="str">
        <f>_xlfn.IFNA(VLOOKUP(AM52,Kopā!$A$4:$Q$203,14,),"")</f>
        <v/>
      </c>
      <c r="AY52" s="80" t="str">
        <f>_xlfn.IFNA(VLOOKUP(AM52,Kopā!$A$4:$Q$203,15,),"")</f>
        <v/>
      </c>
      <c r="AZ52" s="81" t="str">
        <f>_xlfn.IFNA(VLOOKUP(AM52,Kopā!$A$4:$Q$203,16,),"")</f>
        <v/>
      </c>
      <c r="BA52" s="80" t="str">
        <f>_xlfn.IFNA(VLOOKUP(AM52,Kopā!$A$4:$Q$203,17,),"")</f>
        <v/>
      </c>
      <c r="BB52" s="26" t="str">
        <f t="shared" si="18"/>
        <v/>
      </c>
      <c r="BC52" s="26" t="str">
        <f t="shared" si="19"/>
        <v/>
      </c>
      <c r="BD52" s="69" t="str">
        <f t="shared" si="20"/>
        <v/>
      </c>
      <c r="BE52" s="26" t="e">
        <f>_xlfn.RANK.EQ(BB52,$BB$4:$BB$93,)+COUNTIF($BB$4:BB52,BB52)-1</f>
        <v>#VALUE!</v>
      </c>
    </row>
    <row r="53" spans="1:57" ht="16.5" thickBot="1" x14ac:dyDescent="0.3">
      <c r="A53" s="26">
        <v>50</v>
      </c>
      <c r="B53" s="91" t="str">
        <f t="shared" si="2"/>
        <v/>
      </c>
      <c r="C53" s="103" t="str">
        <f t="shared" si="0"/>
        <v/>
      </c>
      <c r="D53" s="92" t="str">
        <f t="shared" si="21"/>
        <v/>
      </c>
      <c r="E53" s="93" t="str">
        <f t="shared" si="4"/>
        <v/>
      </c>
      <c r="F53" s="94" t="str">
        <f t="shared" si="5"/>
        <v/>
      </c>
      <c r="G53" s="95" t="str">
        <f t="shared" si="6"/>
        <v/>
      </c>
      <c r="H53" s="96" t="str">
        <f t="shared" si="7"/>
        <v/>
      </c>
      <c r="I53" s="93" t="str">
        <f t="shared" si="8"/>
        <v/>
      </c>
      <c r="J53" s="94" t="str">
        <f t="shared" si="9"/>
        <v/>
      </c>
      <c r="K53" s="95" t="str">
        <f t="shared" si="10"/>
        <v/>
      </c>
      <c r="L53" s="96" t="str">
        <f t="shared" si="11"/>
        <v/>
      </c>
      <c r="M53" s="97" t="str">
        <f t="shared" si="12"/>
        <v/>
      </c>
      <c r="N53" s="98" t="str">
        <f t="shared" si="13"/>
        <v/>
      </c>
      <c r="O53" s="99" t="str">
        <f t="shared" si="14"/>
        <v/>
      </c>
      <c r="P53" s="100"/>
      <c r="Q53" s="74"/>
      <c r="AD53" s="26">
        <v>52</v>
      </c>
      <c r="AE53" s="26"/>
      <c r="AF53" s="26">
        <f>IF(Kopā!F53=$R$3,Kopā!A53,"")</f>
        <v>50</v>
      </c>
      <c r="AG53" s="26" t="str">
        <f>_xlfn.IFNA(VLOOKUP(AF53,Kopā!$A$4:$G$203,7,),"")</f>
        <v>E</v>
      </c>
      <c r="AH53" s="26">
        <f t="shared" si="22"/>
        <v>50</v>
      </c>
      <c r="AI53" s="26" t="e" cm="1">
        <f t="array" ref="AI53">IFERROR(SMALL(IF((COUNTIF($AI$3:AI52, $AH$4:$AH$203)=0)*ISNUMBER($AH$4:$AH$203), $AH$4:$AH$203, "A"), 1),INDEX($AH$4:$AH$203, MATCH(SMALL(IF(ISTEXT($AH$4:$AH$203)*(COUNTIF(AI$3:$AI52,$AH$4:$AH$203)=0), COUNTIF($AH$4:$AH$203, "&lt;"&amp;$AH$4:$AH$203), ""),1),IF(ISTEXT($AH$4:$AH$203), COUNTIF($AH$4:$AH$203, "&lt;"&amp;$AH$4:$AH$203), ""), 0)))</f>
        <v>#NUM!</v>
      </c>
      <c r="AJ53" s="26"/>
      <c r="AK53" s="26"/>
      <c r="AL53" s="26" t="str">
        <f t="shared" si="15"/>
        <v/>
      </c>
      <c r="AM53" s="26" t="str">
        <f t="shared" si="16"/>
        <v/>
      </c>
      <c r="AN53" s="26">
        <v>50</v>
      </c>
      <c r="AO53" s="67" t="str">
        <f t="shared" si="17"/>
        <v/>
      </c>
      <c r="AP53" s="26" t="str">
        <f>_xlfn.IFNA(VLOOKUP(AM53,Kopā!$A$4:$Q$203,2,),"")</f>
        <v/>
      </c>
      <c r="AQ53" s="68" t="str">
        <f>_xlfn.IFNA(VLOOKUP(AM53,Kopā!$A$4:$Q$203,3,),"")</f>
        <v/>
      </c>
      <c r="AR53" s="79" t="str">
        <f>_xlfn.IFNA(VLOOKUP(AM53,Kopā!$A$4:$Q$203,8,),"")</f>
        <v/>
      </c>
      <c r="AS53" s="80" t="str">
        <f>_xlfn.IFNA(VLOOKUP(AM53,Kopā!$A$4:$Q$203,9,),"")</f>
        <v/>
      </c>
      <c r="AT53" s="79" t="str">
        <f>_xlfn.IFNA(VLOOKUP(AM53,Kopā!$A$4:$Q$203,10,),"")</f>
        <v/>
      </c>
      <c r="AU53" s="80" t="str">
        <f>_xlfn.IFNA(VLOOKUP(AM53,Kopā!$A$4:$Q$203,11,),"")</f>
        <v/>
      </c>
      <c r="AV53" s="79" t="str">
        <f>_xlfn.IFNA(VLOOKUP(AM53,Kopā!$A$4:$Q$203,12,),"")</f>
        <v/>
      </c>
      <c r="AW53" s="80" t="str">
        <f>_xlfn.IFNA(VLOOKUP(AM53,Kopā!$A$4:$Q$203,13,),"")</f>
        <v/>
      </c>
      <c r="AX53" s="79" t="str">
        <f>_xlfn.IFNA(VLOOKUP(AM53,Kopā!$A$4:$Q$203,14,),"")</f>
        <v/>
      </c>
      <c r="AY53" s="80" t="str">
        <f>_xlfn.IFNA(VLOOKUP(AM53,Kopā!$A$4:$Q$203,15,),"")</f>
        <v/>
      </c>
      <c r="AZ53" s="81" t="str">
        <f>_xlfn.IFNA(VLOOKUP(AM53,Kopā!$A$4:$Q$203,16,),"")</f>
        <v/>
      </c>
      <c r="BA53" s="80" t="str">
        <f>_xlfn.IFNA(VLOOKUP(AM53,Kopā!$A$4:$Q$203,17,),"")</f>
        <v/>
      </c>
      <c r="BB53" s="26" t="str">
        <f t="shared" si="18"/>
        <v/>
      </c>
      <c r="BC53" s="26" t="str">
        <f t="shared" si="19"/>
        <v/>
      </c>
      <c r="BD53" s="69" t="str">
        <f t="shared" si="20"/>
        <v/>
      </c>
      <c r="BE53" s="26" t="e">
        <f>_xlfn.RANK.EQ(BB53,$BB$4:$BB$93,)+COUNTIF($BB$4:BB53,BB53)-1</f>
        <v>#VALUE!</v>
      </c>
    </row>
    <row r="54" spans="1:57" x14ac:dyDescent="0.25">
      <c r="A54" s="26">
        <v>51</v>
      </c>
      <c r="B54" s="37" t="str">
        <f t="shared" si="2"/>
        <v/>
      </c>
      <c r="C54" s="65" t="str">
        <f t="shared" si="0"/>
        <v/>
      </c>
      <c r="D54" s="65" t="str">
        <f t="shared" si="21"/>
        <v/>
      </c>
      <c r="E54" s="70" t="str">
        <f t="shared" si="4"/>
        <v/>
      </c>
      <c r="F54" s="71" t="str">
        <f t="shared" si="5"/>
        <v/>
      </c>
      <c r="G54" s="70" t="str">
        <f t="shared" si="6"/>
        <v/>
      </c>
      <c r="H54" s="71" t="str">
        <f t="shared" si="7"/>
        <v/>
      </c>
      <c r="I54" s="70" t="str">
        <f t="shared" si="8"/>
        <v/>
      </c>
      <c r="J54" s="71" t="str">
        <f t="shared" si="9"/>
        <v/>
      </c>
      <c r="K54" s="70" t="str">
        <f t="shared" si="10"/>
        <v/>
      </c>
      <c r="L54" s="71" t="str">
        <f t="shared" si="11"/>
        <v/>
      </c>
      <c r="M54" s="75" t="str">
        <f t="shared" si="12"/>
        <v/>
      </c>
      <c r="N54" s="71" t="str">
        <f t="shared" si="13"/>
        <v/>
      </c>
      <c r="O54" s="66" t="str">
        <f t="shared" si="14"/>
        <v/>
      </c>
      <c r="P54" s="4"/>
      <c r="Q54" s="74"/>
      <c r="AD54" s="26">
        <v>53</v>
      </c>
      <c r="AE54" s="26"/>
      <c r="AF54" s="26">
        <f>IF(Kopā!F54=$R$3,Kopā!A54,"")</f>
        <v>51</v>
      </c>
      <c r="AG54" s="26" t="str">
        <f>_xlfn.IFNA(VLOOKUP(AF54,Kopā!$A$4:$G$203,7,),"")</f>
        <v>E</v>
      </c>
      <c r="AH54" s="26">
        <f t="shared" si="22"/>
        <v>51</v>
      </c>
      <c r="AI54" s="26" t="e" cm="1">
        <f t="array" ref="AI54">IFERROR(SMALL(IF((COUNTIF($AI$3:AI53, $AH$4:$AH$203)=0)*ISNUMBER($AH$4:$AH$203), $AH$4:$AH$203, "A"), 1),INDEX($AH$4:$AH$203, MATCH(SMALL(IF(ISTEXT($AH$4:$AH$203)*(COUNTIF(AI$3:$AI53,$AH$4:$AH$203)=0), COUNTIF($AH$4:$AH$203, "&lt;"&amp;$AH$4:$AH$203), ""),1),IF(ISTEXT($AH$4:$AH$203), COUNTIF($AH$4:$AH$203, "&lt;"&amp;$AH$4:$AH$203), ""), 0)))</f>
        <v>#NUM!</v>
      </c>
      <c r="AJ54" s="26"/>
      <c r="AK54" s="26"/>
      <c r="AL54" s="26" t="str">
        <f t="shared" si="15"/>
        <v/>
      </c>
      <c r="AM54" s="26" t="str">
        <f t="shared" si="16"/>
        <v/>
      </c>
      <c r="AN54" s="26">
        <v>51</v>
      </c>
      <c r="AO54" s="67" t="str">
        <f t="shared" si="17"/>
        <v/>
      </c>
      <c r="AP54" s="26" t="str">
        <f>_xlfn.IFNA(VLOOKUP(AM54,Kopā!$A$4:$Q$203,2,),"")</f>
        <v/>
      </c>
      <c r="AQ54" s="68" t="str">
        <f>_xlfn.IFNA(VLOOKUP(AM54,Kopā!$A$4:$Q$203,3,),"")</f>
        <v/>
      </c>
      <c r="AR54" s="79" t="str">
        <f>_xlfn.IFNA(VLOOKUP(AM54,Kopā!$A$4:$Q$203,8,),"")</f>
        <v/>
      </c>
      <c r="AS54" s="80" t="str">
        <f>_xlfn.IFNA(VLOOKUP(AM54,Kopā!$A$4:$Q$203,9,),"")</f>
        <v/>
      </c>
      <c r="AT54" s="79" t="str">
        <f>_xlfn.IFNA(VLOOKUP(AM54,Kopā!$A$4:$Q$203,10,),"")</f>
        <v/>
      </c>
      <c r="AU54" s="80" t="str">
        <f>_xlfn.IFNA(VLOOKUP(AM54,Kopā!$A$4:$Q$203,11,),"")</f>
        <v/>
      </c>
      <c r="AV54" s="79" t="str">
        <f>_xlfn.IFNA(VLOOKUP(AM54,Kopā!$A$4:$Q$203,12,),"")</f>
        <v/>
      </c>
      <c r="AW54" s="80" t="str">
        <f>_xlfn.IFNA(VLOOKUP(AM54,Kopā!$A$4:$Q$203,13,),"")</f>
        <v/>
      </c>
      <c r="AX54" s="79" t="str">
        <f>_xlfn.IFNA(VLOOKUP(AM54,Kopā!$A$4:$Q$203,14,),"")</f>
        <v/>
      </c>
      <c r="AY54" s="80" t="str">
        <f>_xlfn.IFNA(VLOOKUP(AM54,Kopā!$A$4:$Q$203,15,),"")</f>
        <v/>
      </c>
      <c r="AZ54" s="81" t="str">
        <f>_xlfn.IFNA(VLOOKUP(AM54,Kopā!$A$4:$Q$203,16,),"")</f>
        <v/>
      </c>
      <c r="BA54" s="80" t="str">
        <f>_xlfn.IFNA(VLOOKUP(AM54,Kopā!$A$4:$Q$203,17,),"")</f>
        <v/>
      </c>
      <c r="BB54" s="26" t="str">
        <f t="shared" si="18"/>
        <v/>
      </c>
      <c r="BC54" s="26" t="str">
        <f t="shared" si="19"/>
        <v/>
      </c>
      <c r="BD54" s="69" t="str">
        <f t="shared" si="20"/>
        <v/>
      </c>
      <c r="BE54" s="26" t="e">
        <f>_xlfn.RANK.EQ(BB54,$BB$4:$BB$93,)+COUNTIF($BB$4:BB54,BB54)-1</f>
        <v>#VALUE!</v>
      </c>
    </row>
    <row r="55" spans="1:57" x14ac:dyDescent="0.25">
      <c r="A55" s="26">
        <v>52</v>
      </c>
      <c r="B55" s="37" t="str">
        <f t="shared" si="2"/>
        <v/>
      </c>
      <c r="C55" s="65" t="str">
        <f t="shared" si="0"/>
        <v/>
      </c>
      <c r="D55" s="65" t="str">
        <f t="shared" si="21"/>
        <v/>
      </c>
      <c r="E55" s="70" t="str">
        <f t="shared" si="4"/>
        <v/>
      </c>
      <c r="F55" s="71" t="str">
        <f t="shared" si="5"/>
        <v/>
      </c>
      <c r="G55" s="70" t="str">
        <f t="shared" si="6"/>
        <v/>
      </c>
      <c r="H55" s="71" t="str">
        <f t="shared" si="7"/>
        <v/>
      </c>
      <c r="I55" s="70" t="str">
        <f t="shared" si="8"/>
        <v/>
      </c>
      <c r="J55" s="71" t="str">
        <f t="shared" si="9"/>
        <v/>
      </c>
      <c r="K55" s="70" t="str">
        <f t="shared" si="10"/>
        <v/>
      </c>
      <c r="L55" s="71" t="str">
        <f t="shared" si="11"/>
        <v/>
      </c>
      <c r="M55" s="75" t="str">
        <f t="shared" si="12"/>
        <v/>
      </c>
      <c r="N55" s="71" t="str">
        <f t="shared" si="13"/>
        <v/>
      </c>
      <c r="O55" s="66" t="str">
        <f t="shared" si="14"/>
        <v/>
      </c>
      <c r="P55" s="4"/>
      <c r="Q55" s="4"/>
      <c r="AD55" s="26">
        <v>54</v>
      </c>
      <c r="AE55" s="26"/>
      <c r="AF55" s="26" t="str">
        <f>IF(Kopā!F55=$R$3,Kopā!A55,"")</f>
        <v/>
      </c>
      <c r="AG55" s="26" t="str">
        <f>_xlfn.IFNA(VLOOKUP(AF55,Kopā!$A$4:$G$203,7,),"")</f>
        <v/>
      </c>
      <c r="AH55" s="26" t="str">
        <f t="shared" si="22"/>
        <v/>
      </c>
      <c r="AI55" s="26" t="e" cm="1">
        <f t="array" ref="AI55">IFERROR(SMALL(IF((COUNTIF($AI$3:AI54, $AH$4:$AH$203)=0)*ISNUMBER($AH$4:$AH$203), $AH$4:$AH$203, "A"), 1),INDEX($AH$4:$AH$203, MATCH(SMALL(IF(ISTEXT($AH$4:$AH$203)*(COUNTIF(AI$3:$AI54,$AH$4:$AH$203)=0), COUNTIF($AH$4:$AH$203, "&lt;"&amp;$AH$4:$AH$203), ""),1),IF(ISTEXT($AH$4:$AH$203), COUNTIF($AH$4:$AH$203, "&lt;"&amp;$AH$4:$AH$203), ""), 0)))</f>
        <v>#NUM!</v>
      </c>
      <c r="AJ55" s="26"/>
      <c r="AK55" s="26"/>
      <c r="AL55" s="26" t="str">
        <f t="shared" si="15"/>
        <v/>
      </c>
      <c r="AM55" s="26" t="str">
        <f t="shared" si="16"/>
        <v/>
      </c>
      <c r="AN55" s="26">
        <v>52</v>
      </c>
      <c r="AO55" s="67" t="str">
        <f t="shared" si="17"/>
        <v/>
      </c>
      <c r="AP55" s="26" t="str">
        <f>_xlfn.IFNA(VLOOKUP(AM55,Kopā!$A$4:$Q$203,2,),"")</f>
        <v/>
      </c>
      <c r="AQ55" s="68" t="str">
        <f>_xlfn.IFNA(VLOOKUP(AM55,Kopā!$A$4:$Q$203,3,),"")</f>
        <v/>
      </c>
      <c r="AR55" s="79" t="str">
        <f>_xlfn.IFNA(VLOOKUP(AM55,Kopā!$A$4:$Q$203,8,),"")</f>
        <v/>
      </c>
      <c r="AS55" s="80" t="str">
        <f>_xlfn.IFNA(VLOOKUP(AM55,Kopā!$A$4:$Q$203,9,),"")</f>
        <v/>
      </c>
      <c r="AT55" s="79" t="str">
        <f>_xlfn.IFNA(VLOOKUP(AM55,Kopā!$A$4:$Q$203,10,),"")</f>
        <v/>
      </c>
      <c r="AU55" s="80" t="str">
        <f>_xlfn.IFNA(VLOOKUP(AM55,Kopā!$A$4:$Q$203,11,),"")</f>
        <v/>
      </c>
      <c r="AV55" s="79" t="str">
        <f>_xlfn.IFNA(VLOOKUP(AM55,Kopā!$A$4:$Q$203,12,),"")</f>
        <v/>
      </c>
      <c r="AW55" s="80" t="str">
        <f>_xlfn.IFNA(VLOOKUP(AM55,Kopā!$A$4:$Q$203,13,),"")</f>
        <v/>
      </c>
      <c r="AX55" s="79" t="str">
        <f>_xlfn.IFNA(VLOOKUP(AM55,Kopā!$A$4:$Q$203,14,),"")</f>
        <v/>
      </c>
      <c r="AY55" s="80" t="str">
        <f>_xlfn.IFNA(VLOOKUP(AM55,Kopā!$A$4:$Q$203,15,),"")</f>
        <v/>
      </c>
      <c r="AZ55" s="81" t="str">
        <f>_xlfn.IFNA(VLOOKUP(AM55,Kopā!$A$4:$Q$203,16,),"")</f>
        <v/>
      </c>
      <c r="BA55" s="80" t="str">
        <f>_xlfn.IFNA(VLOOKUP(AM55,Kopā!$A$4:$Q$203,17,),"")</f>
        <v/>
      </c>
      <c r="BB55" s="26" t="str">
        <f t="shared" si="18"/>
        <v/>
      </c>
      <c r="BC55" s="26" t="str">
        <f t="shared" si="19"/>
        <v/>
      </c>
      <c r="BD55" s="69" t="str">
        <f t="shared" si="20"/>
        <v/>
      </c>
      <c r="BE55" s="26" t="e">
        <f>_xlfn.RANK.EQ(BB55,$BB$4:$BB$93,)+COUNTIF($BB$4:BB55,BB55)-1</f>
        <v>#VALUE!</v>
      </c>
    </row>
    <row r="56" spans="1:57" x14ac:dyDescent="0.25">
      <c r="A56" s="26">
        <v>53</v>
      </c>
      <c r="B56" s="37" t="str">
        <f t="shared" si="2"/>
        <v/>
      </c>
      <c r="C56" s="65" t="str">
        <f t="shared" si="0"/>
        <v/>
      </c>
      <c r="D56" s="65" t="str">
        <f t="shared" si="21"/>
        <v/>
      </c>
      <c r="E56" s="70" t="str">
        <f t="shared" si="4"/>
        <v/>
      </c>
      <c r="F56" s="71" t="str">
        <f t="shared" si="5"/>
        <v/>
      </c>
      <c r="G56" s="70" t="str">
        <f t="shared" si="6"/>
        <v/>
      </c>
      <c r="H56" s="71" t="str">
        <f t="shared" si="7"/>
        <v/>
      </c>
      <c r="I56" s="70" t="str">
        <f t="shared" si="8"/>
        <v/>
      </c>
      <c r="J56" s="71" t="str">
        <f t="shared" si="9"/>
        <v/>
      </c>
      <c r="K56" s="70" t="str">
        <f t="shared" si="10"/>
        <v/>
      </c>
      <c r="L56" s="71" t="str">
        <f t="shared" si="11"/>
        <v/>
      </c>
      <c r="M56" s="75" t="str">
        <f t="shared" si="12"/>
        <v/>
      </c>
      <c r="N56" s="71" t="str">
        <f t="shared" si="13"/>
        <v/>
      </c>
      <c r="O56" s="66" t="str">
        <f t="shared" si="14"/>
        <v/>
      </c>
      <c r="P56" s="4"/>
      <c r="Q56" s="74"/>
      <c r="AD56" s="26">
        <v>55</v>
      </c>
      <c r="AE56" s="26"/>
      <c r="AF56" s="26">
        <f>IF(Kopā!F56=$R$3,Kopā!A56,"")</f>
        <v>53</v>
      </c>
      <c r="AG56" s="26" t="str">
        <f>_xlfn.IFNA(VLOOKUP(AF56,Kopā!$A$4:$G$203,7,),"")</f>
        <v>E</v>
      </c>
      <c r="AH56" s="26">
        <f t="shared" si="22"/>
        <v>53</v>
      </c>
      <c r="AI56" s="26" t="e" cm="1">
        <f t="array" ref="AI56">IFERROR(SMALL(IF((COUNTIF($AI$3:AI55, $AH$4:$AH$203)=0)*ISNUMBER($AH$4:$AH$203), $AH$4:$AH$203, "A"), 1),INDEX($AH$4:$AH$203, MATCH(SMALL(IF(ISTEXT($AH$4:$AH$203)*(COUNTIF(AI$3:$AI55,$AH$4:$AH$203)=0), COUNTIF($AH$4:$AH$203, "&lt;"&amp;$AH$4:$AH$203), ""),1),IF(ISTEXT($AH$4:$AH$203), COUNTIF($AH$4:$AH$203, "&lt;"&amp;$AH$4:$AH$203), ""), 0)))</f>
        <v>#NUM!</v>
      </c>
      <c r="AJ56" s="26"/>
      <c r="AK56" s="26"/>
      <c r="AL56" s="26" t="str">
        <f t="shared" si="15"/>
        <v/>
      </c>
      <c r="AM56" s="26" t="str">
        <f t="shared" si="16"/>
        <v/>
      </c>
      <c r="AN56" s="26">
        <v>53</v>
      </c>
      <c r="AO56" s="67" t="str">
        <f t="shared" si="17"/>
        <v/>
      </c>
      <c r="AP56" s="26" t="str">
        <f>_xlfn.IFNA(VLOOKUP(AM56,Kopā!$A$4:$Q$203,2,),"")</f>
        <v/>
      </c>
      <c r="AQ56" s="68" t="str">
        <f>_xlfn.IFNA(VLOOKUP(AM56,Kopā!$A$4:$Q$203,3,),"")</f>
        <v/>
      </c>
      <c r="AR56" s="79" t="str">
        <f>_xlfn.IFNA(VLOOKUP(AM56,Kopā!$A$4:$Q$203,8,),"")</f>
        <v/>
      </c>
      <c r="AS56" s="80" t="str">
        <f>_xlfn.IFNA(VLOOKUP(AM56,Kopā!$A$4:$Q$203,9,),"")</f>
        <v/>
      </c>
      <c r="AT56" s="79" t="str">
        <f>_xlfn.IFNA(VLOOKUP(AM56,Kopā!$A$4:$Q$203,10,),"")</f>
        <v/>
      </c>
      <c r="AU56" s="80" t="str">
        <f>_xlfn.IFNA(VLOOKUP(AM56,Kopā!$A$4:$Q$203,11,),"")</f>
        <v/>
      </c>
      <c r="AV56" s="79" t="str">
        <f>_xlfn.IFNA(VLOOKUP(AM56,Kopā!$A$4:$Q$203,12,),"")</f>
        <v/>
      </c>
      <c r="AW56" s="80" t="str">
        <f>_xlfn.IFNA(VLOOKUP(AM56,Kopā!$A$4:$Q$203,13,),"")</f>
        <v/>
      </c>
      <c r="AX56" s="79" t="str">
        <f>_xlfn.IFNA(VLOOKUP(AM56,Kopā!$A$4:$Q$203,14,),"")</f>
        <v/>
      </c>
      <c r="AY56" s="80" t="str">
        <f>_xlfn.IFNA(VLOOKUP(AM56,Kopā!$A$4:$Q$203,15,),"")</f>
        <v/>
      </c>
      <c r="AZ56" s="81" t="str">
        <f>_xlfn.IFNA(VLOOKUP(AM56,Kopā!$A$4:$Q$203,16,),"")</f>
        <v/>
      </c>
      <c r="BA56" s="80" t="str">
        <f>_xlfn.IFNA(VLOOKUP(AM56,Kopā!$A$4:$Q$203,17,),"")</f>
        <v/>
      </c>
      <c r="BB56" s="26" t="str">
        <f t="shared" si="18"/>
        <v/>
      </c>
      <c r="BC56" s="26" t="str">
        <f t="shared" si="19"/>
        <v/>
      </c>
      <c r="BD56" s="69" t="str">
        <f t="shared" si="20"/>
        <v/>
      </c>
      <c r="BE56" s="26" t="e">
        <f>_xlfn.RANK.EQ(BB56,$BB$4:$BB$93,)+COUNTIF($BB$4:BB56,BB56)-1</f>
        <v>#VALUE!</v>
      </c>
    </row>
    <row r="57" spans="1:57" x14ac:dyDescent="0.25">
      <c r="A57" s="26">
        <v>54</v>
      </c>
      <c r="B57" s="37" t="str">
        <f t="shared" si="2"/>
        <v/>
      </c>
      <c r="C57" s="65" t="str">
        <f t="shared" si="0"/>
        <v/>
      </c>
      <c r="D57" s="65" t="str">
        <f t="shared" si="21"/>
        <v/>
      </c>
      <c r="E57" s="70" t="str">
        <f t="shared" si="4"/>
        <v/>
      </c>
      <c r="F57" s="71" t="str">
        <f t="shared" si="5"/>
        <v/>
      </c>
      <c r="G57" s="70" t="str">
        <f t="shared" si="6"/>
        <v/>
      </c>
      <c r="H57" s="71" t="str">
        <f t="shared" si="7"/>
        <v/>
      </c>
      <c r="I57" s="70" t="str">
        <f t="shared" si="8"/>
        <v/>
      </c>
      <c r="J57" s="71" t="str">
        <f t="shared" si="9"/>
        <v/>
      </c>
      <c r="K57" s="70" t="str">
        <f t="shared" si="10"/>
        <v/>
      </c>
      <c r="L57" s="71" t="str">
        <f t="shared" si="11"/>
        <v/>
      </c>
      <c r="M57" s="75" t="str">
        <f t="shared" si="12"/>
        <v/>
      </c>
      <c r="N57" s="71" t="str">
        <f t="shared" si="13"/>
        <v/>
      </c>
      <c r="O57" s="66" t="str">
        <f t="shared" si="14"/>
        <v/>
      </c>
      <c r="P57" s="4"/>
      <c r="Q57" s="74"/>
      <c r="AD57" s="26">
        <v>56</v>
      </c>
      <c r="AE57" s="26"/>
      <c r="AF57" s="26">
        <f>IF(Kopā!F57=$R$3,Kopā!A57,"")</f>
        <v>54</v>
      </c>
      <c r="AG57" s="26" t="str">
        <f>_xlfn.IFNA(VLOOKUP(AF57,Kopā!$A$4:$G$203,7,),"")</f>
        <v>D</v>
      </c>
      <c r="AH57" s="26" t="str">
        <f t="shared" si="22"/>
        <v/>
      </c>
      <c r="AI57" s="26" t="e" cm="1">
        <f t="array" ref="AI57">IFERROR(SMALL(IF((COUNTIF($AI$3:AI56, $AH$4:$AH$203)=0)*ISNUMBER($AH$4:$AH$203), $AH$4:$AH$203, "A"), 1),INDEX($AH$4:$AH$203, MATCH(SMALL(IF(ISTEXT($AH$4:$AH$203)*(COUNTIF(AI$3:$AI56,$AH$4:$AH$203)=0), COUNTIF($AH$4:$AH$203, "&lt;"&amp;$AH$4:$AH$203), ""),1),IF(ISTEXT($AH$4:$AH$203), COUNTIF($AH$4:$AH$203, "&lt;"&amp;$AH$4:$AH$203), ""), 0)))</f>
        <v>#NUM!</v>
      </c>
      <c r="AJ57" s="26"/>
      <c r="AK57" s="26"/>
      <c r="AL57" s="26" t="str">
        <f t="shared" si="15"/>
        <v/>
      </c>
      <c r="AM57" s="26" t="str">
        <f t="shared" si="16"/>
        <v/>
      </c>
      <c r="AN57" s="26">
        <v>54</v>
      </c>
      <c r="AO57" s="67" t="str">
        <f t="shared" si="17"/>
        <v/>
      </c>
      <c r="AP57" s="26" t="str">
        <f>_xlfn.IFNA(VLOOKUP(AM57,Kopā!$A$4:$Q$203,2,),"")</f>
        <v/>
      </c>
      <c r="AQ57" s="68" t="str">
        <f>_xlfn.IFNA(VLOOKUP(AM57,Kopā!$A$4:$Q$203,3,),"")</f>
        <v/>
      </c>
      <c r="AR57" s="79" t="str">
        <f>_xlfn.IFNA(VLOOKUP(AM57,Kopā!$A$4:$Q$203,8,),"")</f>
        <v/>
      </c>
      <c r="AS57" s="80" t="str">
        <f>_xlfn.IFNA(VLOOKUP(AM57,Kopā!$A$4:$Q$203,9,),"")</f>
        <v/>
      </c>
      <c r="AT57" s="79" t="str">
        <f>_xlfn.IFNA(VLOOKUP(AM57,Kopā!$A$4:$Q$203,10,),"")</f>
        <v/>
      </c>
      <c r="AU57" s="80" t="str">
        <f>_xlfn.IFNA(VLOOKUP(AM57,Kopā!$A$4:$Q$203,11,),"")</f>
        <v/>
      </c>
      <c r="AV57" s="79" t="str">
        <f>_xlfn.IFNA(VLOOKUP(AM57,Kopā!$A$4:$Q$203,12,),"")</f>
        <v/>
      </c>
      <c r="AW57" s="80" t="str">
        <f>_xlfn.IFNA(VLOOKUP(AM57,Kopā!$A$4:$Q$203,13,),"")</f>
        <v/>
      </c>
      <c r="AX57" s="79" t="str">
        <f>_xlfn.IFNA(VLOOKUP(AM57,Kopā!$A$4:$Q$203,14,),"")</f>
        <v/>
      </c>
      <c r="AY57" s="80" t="str">
        <f>_xlfn.IFNA(VLOOKUP(AM57,Kopā!$A$4:$Q$203,15,),"")</f>
        <v/>
      </c>
      <c r="AZ57" s="81" t="str">
        <f>_xlfn.IFNA(VLOOKUP(AM57,Kopā!$A$4:$Q$203,16,),"")</f>
        <v/>
      </c>
      <c r="BA57" s="80" t="str">
        <f>_xlfn.IFNA(VLOOKUP(AM57,Kopā!$A$4:$Q$203,17,),"")</f>
        <v/>
      </c>
      <c r="BB57" s="26" t="str">
        <f t="shared" si="18"/>
        <v/>
      </c>
      <c r="BC57" s="26" t="str">
        <f t="shared" si="19"/>
        <v/>
      </c>
      <c r="BD57" s="69" t="str">
        <f t="shared" si="20"/>
        <v/>
      </c>
      <c r="BE57" s="26" t="e">
        <f>_xlfn.RANK.EQ(BB57,$BB$4:$BB$93,)+COUNTIF($BB$4:BB57,BB57)-1</f>
        <v>#VALUE!</v>
      </c>
    </row>
    <row r="58" spans="1:57" x14ac:dyDescent="0.25">
      <c r="A58" s="26">
        <v>55</v>
      </c>
      <c r="B58" s="37" t="str">
        <f t="shared" si="2"/>
        <v/>
      </c>
      <c r="C58" s="65" t="str">
        <f t="shared" si="0"/>
        <v/>
      </c>
      <c r="D58" s="65" t="str">
        <f t="shared" si="21"/>
        <v/>
      </c>
      <c r="E58" s="70" t="str">
        <f t="shared" si="4"/>
        <v/>
      </c>
      <c r="F58" s="71" t="str">
        <f t="shared" si="5"/>
        <v/>
      </c>
      <c r="G58" s="70" t="str">
        <f t="shared" si="6"/>
        <v/>
      </c>
      <c r="H58" s="71" t="str">
        <f t="shared" si="7"/>
        <v/>
      </c>
      <c r="I58" s="70" t="str">
        <f t="shared" si="8"/>
        <v/>
      </c>
      <c r="J58" s="71" t="str">
        <f t="shared" si="9"/>
        <v/>
      </c>
      <c r="K58" s="70" t="str">
        <f t="shared" si="10"/>
        <v/>
      </c>
      <c r="L58" s="71" t="str">
        <f t="shared" si="11"/>
        <v/>
      </c>
      <c r="M58" s="75" t="str">
        <f t="shared" si="12"/>
        <v/>
      </c>
      <c r="N58" s="71" t="str">
        <f t="shared" si="13"/>
        <v/>
      </c>
      <c r="O58" s="66" t="str">
        <f t="shared" si="14"/>
        <v/>
      </c>
      <c r="P58" s="4"/>
      <c r="Q58" s="74"/>
      <c r="AD58" s="26">
        <v>57</v>
      </c>
      <c r="AE58" s="26"/>
      <c r="AF58" s="26" t="str">
        <f>IF(Kopā!F58=$R$3,Kopā!A58,"")</f>
        <v/>
      </c>
      <c r="AG58" s="26" t="str">
        <f>_xlfn.IFNA(VLOOKUP(AF58,Kopā!$A$4:$G$203,7,),"")</f>
        <v/>
      </c>
      <c r="AH58" s="26" t="str">
        <f t="shared" si="22"/>
        <v/>
      </c>
      <c r="AI58" s="26" t="e" cm="1">
        <f t="array" ref="AI58">IFERROR(SMALL(IF((COUNTIF($AI$3:AI57, $AH$4:$AH$203)=0)*ISNUMBER($AH$4:$AH$203), $AH$4:$AH$203, "A"), 1),INDEX($AH$4:$AH$203, MATCH(SMALL(IF(ISTEXT($AH$4:$AH$203)*(COUNTIF(AI$3:$AI57,$AH$4:$AH$203)=0), COUNTIF($AH$4:$AH$203, "&lt;"&amp;$AH$4:$AH$203), ""),1),IF(ISTEXT($AH$4:$AH$203), COUNTIF($AH$4:$AH$203, "&lt;"&amp;$AH$4:$AH$203), ""), 0)))</f>
        <v>#NUM!</v>
      </c>
      <c r="AJ58" s="26"/>
      <c r="AK58" s="26"/>
      <c r="AL58" s="26" t="str">
        <f t="shared" si="15"/>
        <v/>
      </c>
      <c r="AM58" s="26" t="str">
        <f t="shared" si="16"/>
        <v/>
      </c>
      <c r="AN58" s="26">
        <v>55</v>
      </c>
      <c r="AO58" s="67" t="str">
        <f t="shared" si="17"/>
        <v/>
      </c>
      <c r="AP58" s="26" t="str">
        <f>_xlfn.IFNA(VLOOKUP(AM58,Kopā!$A$4:$Q$203,2,),"")</f>
        <v/>
      </c>
      <c r="AQ58" s="68" t="str">
        <f>_xlfn.IFNA(VLOOKUP(AM58,Kopā!$A$4:$Q$203,3,),"")</f>
        <v/>
      </c>
      <c r="AR58" s="79" t="str">
        <f>_xlfn.IFNA(VLOOKUP(AM58,Kopā!$A$4:$Q$203,8,),"")</f>
        <v/>
      </c>
      <c r="AS58" s="80" t="str">
        <f>_xlfn.IFNA(VLOOKUP(AM58,Kopā!$A$4:$Q$203,9,),"")</f>
        <v/>
      </c>
      <c r="AT58" s="79" t="str">
        <f>_xlfn.IFNA(VLOOKUP(AM58,Kopā!$A$4:$Q$203,10,),"")</f>
        <v/>
      </c>
      <c r="AU58" s="80" t="str">
        <f>_xlfn.IFNA(VLOOKUP(AM58,Kopā!$A$4:$Q$203,11,),"")</f>
        <v/>
      </c>
      <c r="AV58" s="79" t="str">
        <f>_xlfn.IFNA(VLOOKUP(AM58,Kopā!$A$4:$Q$203,12,),"")</f>
        <v/>
      </c>
      <c r="AW58" s="80" t="str">
        <f>_xlfn.IFNA(VLOOKUP(AM58,Kopā!$A$4:$Q$203,13,),"")</f>
        <v/>
      </c>
      <c r="AX58" s="79" t="str">
        <f>_xlfn.IFNA(VLOOKUP(AM58,Kopā!$A$4:$Q$203,14,),"")</f>
        <v/>
      </c>
      <c r="AY58" s="80" t="str">
        <f>_xlfn.IFNA(VLOOKUP(AM58,Kopā!$A$4:$Q$203,15,),"")</f>
        <v/>
      </c>
      <c r="AZ58" s="81" t="str">
        <f>_xlfn.IFNA(VLOOKUP(AM58,Kopā!$A$4:$Q$203,16,),"")</f>
        <v/>
      </c>
      <c r="BA58" s="80" t="str">
        <f>_xlfn.IFNA(VLOOKUP(AM58,Kopā!$A$4:$Q$203,17,),"")</f>
        <v/>
      </c>
      <c r="BB58" s="26" t="str">
        <f t="shared" si="18"/>
        <v/>
      </c>
      <c r="BC58" s="26" t="str">
        <f t="shared" si="19"/>
        <v/>
      </c>
      <c r="BD58" s="69" t="str">
        <f t="shared" si="20"/>
        <v/>
      </c>
      <c r="BE58" s="26" t="e">
        <f>_xlfn.RANK.EQ(BB58,$BB$4:$BB$93,)+COUNTIF($BB$4:BB58,BB58)-1</f>
        <v>#VALUE!</v>
      </c>
    </row>
    <row r="59" spans="1:57" x14ac:dyDescent="0.25">
      <c r="A59" s="26">
        <v>56</v>
      </c>
      <c r="B59" s="37" t="str">
        <f t="shared" si="2"/>
        <v/>
      </c>
      <c r="C59" s="65" t="str">
        <f t="shared" si="0"/>
        <v/>
      </c>
      <c r="D59" s="65" t="str">
        <f t="shared" si="21"/>
        <v/>
      </c>
      <c r="E59" s="70" t="str">
        <f t="shared" si="4"/>
        <v/>
      </c>
      <c r="F59" s="71" t="str">
        <f t="shared" si="5"/>
        <v/>
      </c>
      <c r="G59" s="70" t="str">
        <f t="shared" si="6"/>
        <v/>
      </c>
      <c r="H59" s="71" t="str">
        <f t="shared" si="7"/>
        <v/>
      </c>
      <c r="I59" s="70" t="str">
        <f t="shared" si="8"/>
        <v/>
      </c>
      <c r="J59" s="71" t="str">
        <f t="shared" si="9"/>
        <v/>
      </c>
      <c r="K59" s="70" t="str">
        <f t="shared" si="10"/>
        <v/>
      </c>
      <c r="L59" s="71" t="str">
        <f t="shared" si="11"/>
        <v/>
      </c>
      <c r="M59" s="75" t="str">
        <f t="shared" si="12"/>
        <v/>
      </c>
      <c r="N59" s="71" t="str">
        <f t="shared" si="13"/>
        <v/>
      </c>
      <c r="O59" s="66" t="str">
        <f t="shared" si="14"/>
        <v/>
      </c>
      <c r="P59" s="4"/>
      <c r="Q59" s="74"/>
      <c r="AD59" s="26">
        <v>58</v>
      </c>
      <c r="AE59" s="26"/>
      <c r="AF59" s="26" t="str">
        <f>IF(Kopā!F59=$R$3,Kopā!A59,"")</f>
        <v/>
      </c>
      <c r="AG59" s="26" t="str">
        <f>_xlfn.IFNA(VLOOKUP(AF59,Kopā!$A$4:$G$203,7,),"")</f>
        <v/>
      </c>
      <c r="AH59" s="26" t="str">
        <f t="shared" si="22"/>
        <v/>
      </c>
      <c r="AI59" s="26" t="e" cm="1">
        <f t="array" ref="AI59">IFERROR(SMALL(IF((COUNTIF($AI$3:AI58, $AH$4:$AH$203)=0)*ISNUMBER($AH$4:$AH$203), $AH$4:$AH$203, "A"), 1),INDEX($AH$4:$AH$203, MATCH(SMALL(IF(ISTEXT($AH$4:$AH$203)*(COUNTIF(AI$3:$AI58,$AH$4:$AH$203)=0), COUNTIF($AH$4:$AH$203, "&lt;"&amp;$AH$4:$AH$203), ""),1),IF(ISTEXT($AH$4:$AH$203), COUNTIF($AH$4:$AH$203, "&lt;"&amp;$AH$4:$AH$203), ""), 0)))</f>
        <v>#NUM!</v>
      </c>
      <c r="AJ59" s="26"/>
      <c r="AK59" s="26"/>
      <c r="AL59" s="26" t="str">
        <f t="shared" si="15"/>
        <v/>
      </c>
      <c r="AM59" s="26" t="str">
        <f t="shared" si="16"/>
        <v/>
      </c>
      <c r="AN59" s="26">
        <v>56</v>
      </c>
      <c r="AO59" s="67" t="str">
        <f t="shared" si="17"/>
        <v/>
      </c>
      <c r="AP59" s="26" t="str">
        <f>_xlfn.IFNA(VLOOKUP(AM59,Kopā!$A$4:$Q$203,2,),"")</f>
        <v/>
      </c>
      <c r="AQ59" s="68" t="str">
        <f>_xlfn.IFNA(VLOOKUP(AM59,Kopā!$A$4:$Q$203,3,),"")</f>
        <v/>
      </c>
      <c r="AR59" s="79" t="str">
        <f>_xlfn.IFNA(VLOOKUP(AM59,Kopā!$A$4:$Q$203,8,),"")</f>
        <v/>
      </c>
      <c r="AS59" s="80" t="str">
        <f>_xlfn.IFNA(VLOOKUP(AM59,Kopā!$A$4:$Q$203,9,),"")</f>
        <v/>
      </c>
      <c r="AT59" s="79" t="str">
        <f>_xlfn.IFNA(VLOOKUP(AM59,Kopā!$A$4:$Q$203,10,),"")</f>
        <v/>
      </c>
      <c r="AU59" s="80" t="str">
        <f>_xlfn.IFNA(VLOOKUP(AM59,Kopā!$A$4:$Q$203,11,),"")</f>
        <v/>
      </c>
      <c r="AV59" s="79" t="str">
        <f>_xlfn.IFNA(VLOOKUP(AM59,Kopā!$A$4:$Q$203,12,),"")</f>
        <v/>
      </c>
      <c r="AW59" s="80" t="str">
        <f>_xlfn.IFNA(VLOOKUP(AM59,Kopā!$A$4:$Q$203,13,),"")</f>
        <v/>
      </c>
      <c r="AX59" s="79" t="str">
        <f>_xlfn.IFNA(VLOOKUP(AM59,Kopā!$A$4:$Q$203,14,),"")</f>
        <v/>
      </c>
      <c r="AY59" s="80" t="str">
        <f>_xlfn.IFNA(VLOOKUP(AM59,Kopā!$A$4:$Q$203,15,),"")</f>
        <v/>
      </c>
      <c r="AZ59" s="81" t="str">
        <f>_xlfn.IFNA(VLOOKUP(AM59,Kopā!$A$4:$Q$203,16,),"")</f>
        <v/>
      </c>
      <c r="BA59" s="80" t="str">
        <f>_xlfn.IFNA(VLOOKUP(AM59,Kopā!$A$4:$Q$203,17,),"")</f>
        <v/>
      </c>
      <c r="BB59" s="26" t="str">
        <f t="shared" si="18"/>
        <v/>
      </c>
      <c r="BC59" s="26" t="str">
        <f t="shared" si="19"/>
        <v/>
      </c>
      <c r="BD59" s="69" t="str">
        <f t="shared" si="20"/>
        <v/>
      </c>
      <c r="BE59" s="26" t="e">
        <f>_xlfn.RANK.EQ(BB59,$BB$4:$BB$93,)+COUNTIF($BB$4:BB59,BB59)-1</f>
        <v>#VALUE!</v>
      </c>
    </row>
    <row r="60" spans="1:57" x14ac:dyDescent="0.25">
      <c r="A60" s="26">
        <v>57</v>
      </c>
      <c r="B60" s="37" t="str">
        <f t="shared" si="2"/>
        <v/>
      </c>
      <c r="C60" s="65" t="str">
        <f t="shared" si="0"/>
        <v/>
      </c>
      <c r="D60" s="65" t="str">
        <f t="shared" si="21"/>
        <v/>
      </c>
      <c r="E60" s="70" t="str">
        <f t="shared" si="4"/>
        <v/>
      </c>
      <c r="F60" s="71" t="str">
        <f t="shared" si="5"/>
        <v/>
      </c>
      <c r="G60" s="70" t="str">
        <f t="shared" si="6"/>
        <v/>
      </c>
      <c r="H60" s="71" t="str">
        <f t="shared" si="7"/>
        <v/>
      </c>
      <c r="I60" s="70" t="str">
        <f t="shared" si="8"/>
        <v/>
      </c>
      <c r="J60" s="71" t="str">
        <f t="shared" si="9"/>
        <v/>
      </c>
      <c r="K60" s="70" t="str">
        <f t="shared" si="10"/>
        <v/>
      </c>
      <c r="L60" s="71" t="str">
        <f t="shared" si="11"/>
        <v/>
      </c>
      <c r="M60" s="75" t="str">
        <f t="shared" si="12"/>
        <v/>
      </c>
      <c r="N60" s="71" t="str">
        <f t="shared" si="13"/>
        <v/>
      </c>
      <c r="O60" s="66" t="str">
        <f t="shared" si="14"/>
        <v/>
      </c>
      <c r="P60" s="4"/>
      <c r="Q60" s="74"/>
      <c r="AD60" s="26">
        <v>59</v>
      </c>
      <c r="AE60" s="26"/>
      <c r="AF60" s="26" t="str">
        <f>IF(Kopā!F60=$R$3,Kopā!A60,"")</f>
        <v/>
      </c>
      <c r="AG60" s="26" t="str">
        <f>_xlfn.IFNA(VLOOKUP(AF60,Kopā!$A$4:$G$203,7,),"")</f>
        <v/>
      </c>
      <c r="AH60" s="26" t="str">
        <f t="shared" si="22"/>
        <v/>
      </c>
      <c r="AI60" s="26" t="e" cm="1">
        <f t="array" ref="AI60">IFERROR(SMALL(IF((COUNTIF($AI$3:AI59, $AH$4:$AH$203)=0)*ISNUMBER($AH$4:$AH$203), $AH$4:$AH$203, "A"), 1),INDEX($AH$4:$AH$203, MATCH(SMALL(IF(ISTEXT($AH$4:$AH$203)*(COUNTIF(AI$3:$AI59,$AH$4:$AH$203)=0), COUNTIF($AH$4:$AH$203, "&lt;"&amp;$AH$4:$AH$203), ""),1),IF(ISTEXT($AH$4:$AH$203), COUNTIF($AH$4:$AH$203, "&lt;"&amp;$AH$4:$AH$203), ""), 0)))</f>
        <v>#NUM!</v>
      </c>
      <c r="AJ60" s="26"/>
      <c r="AK60" s="26"/>
      <c r="AL60" s="26" t="str">
        <f t="shared" si="15"/>
        <v/>
      </c>
      <c r="AM60" s="26" t="str">
        <f t="shared" si="16"/>
        <v/>
      </c>
      <c r="AN60" s="26">
        <v>57</v>
      </c>
      <c r="AO60" s="67" t="str">
        <f t="shared" si="17"/>
        <v/>
      </c>
      <c r="AP60" s="26" t="str">
        <f>_xlfn.IFNA(VLOOKUP(AM60,Kopā!$A$4:$Q$203,2,),"")</f>
        <v/>
      </c>
      <c r="AQ60" s="68" t="str">
        <f>_xlfn.IFNA(VLOOKUP(AM60,Kopā!$A$4:$Q$203,3,),"")</f>
        <v/>
      </c>
      <c r="AR60" s="79" t="str">
        <f>_xlfn.IFNA(VLOOKUP(AM60,Kopā!$A$4:$Q$203,8,),"")</f>
        <v/>
      </c>
      <c r="AS60" s="80" t="str">
        <f>_xlfn.IFNA(VLOOKUP(AM60,Kopā!$A$4:$Q$203,9,),"")</f>
        <v/>
      </c>
      <c r="AT60" s="79" t="str">
        <f>_xlfn.IFNA(VLOOKUP(AM60,Kopā!$A$4:$Q$203,10,),"")</f>
        <v/>
      </c>
      <c r="AU60" s="80" t="str">
        <f>_xlfn.IFNA(VLOOKUP(AM60,Kopā!$A$4:$Q$203,11,),"")</f>
        <v/>
      </c>
      <c r="AV60" s="79" t="str">
        <f>_xlfn.IFNA(VLOOKUP(AM60,Kopā!$A$4:$Q$203,12,),"")</f>
        <v/>
      </c>
      <c r="AW60" s="80" t="str">
        <f>_xlfn.IFNA(VLOOKUP(AM60,Kopā!$A$4:$Q$203,13,),"")</f>
        <v/>
      </c>
      <c r="AX60" s="79" t="str">
        <f>_xlfn.IFNA(VLOOKUP(AM60,Kopā!$A$4:$Q$203,14,),"")</f>
        <v/>
      </c>
      <c r="AY60" s="80" t="str">
        <f>_xlfn.IFNA(VLOOKUP(AM60,Kopā!$A$4:$Q$203,15,),"")</f>
        <v/>
      </c>
      <c r="AZ60" s="81" t="str">
        <f>_xlfn.IFNA(VLOOKUP(AM60,Kopā!$A$4:$Q$203,16,),"")</f>
        <v/>
      </c>
      <c r="BA60" s="80" t="str">
        <f>_xlfn.IFNA(VLOOKUP(AM60,Kopā!$A$4:$Q$203,17,),"")</f>
        <v/>
      </c>
      <c r="BB60" s="26" t="str">
        <f t="shared" si="18"/>
        <v/>
      </c>
      <c r="BC60" s="26" t="str">
        <f t="shared" si="19"/>
        <v/>
      </c>
      <c r="BD60" s="69" t="str">
        <f t="shared" si="20"/>
        <v/>
      </c>
      <c r="BE60" s="26" t="e">
        <f>_xlfn.RANK.EQ(BB60,$BB$4:$BB$93,)+COUNTIF($BB$4:BB60,BB60)-1</f>
        <v>#VALUE!</v>
      </c>
    </row>
    <row r="61" spans="1:57" x14ac:dyDescent="0.25">
      <c r="A61" s="26">
        <v>58</v>
      </c>
      <c r="B61" s="37" t="str">
        <f t="shared" si="2"/>
        <v/>
      </c>
      <c r="C61" s="65" t="str">
        <f t="shared" si="0"/>
        <v/>
      </c>
      <c r="D61" s="65" t="str">
        <f t="shared" si="21"/>
        <v/>
      </c>
      <c r="E61" s="70" t="str">
        <f t="shared" si="4"/>
        <v/>
      </c>
      <c r="F61" s="71" t="str">
        <f t="shared" si="5"/>
        <v/>
      </c>
      <c r="G61" s="70" t="str">
        <f t="shared" si="6"/>
        <v/>
      </c>
      <c r="H61" s="71" t="str">
        <f t="shared" si="7"/>
        <v/>
      </c>
      <c r="I61" s="70" t="str">
        <f t="shared" si="8"/>
        <v/>
      </c>
      <c r="J61" s="71" t="str">
        <f t="shared" si="9"/>
        <v/>
      </c>
      <c r="K61" s="70" t="str">
        <f t="shared" si="10"/>
        <v/>
      </c>
      <c r="L61" s="71" t="str">
        <f t="shared" si="11"/>
        <v/>
      </c>
      <c r="M61" s="75" t="str">
        <f t="shared" si="12"/>
        <v/>
      </c>
      <c r="N61" s="71" t="str">
        <f t="shared" si="13"/>
        <v/>
      </c>
      <c r="O61" s="66" t="str">
        <f t="shared" si="14"/>
        <v/>
      </c>
      <c r="P61" s="4"/>
      <c r="Q61" s="74"/>
      <c r="AD61" s="26">
        <v>60</v>
      </c>
      <c r="AE61" s="26"/>
      <c r="AF61" s="26" t="str">
        <f>IF(Kopā!F61=$R$3,Kopā!A61,"")</f>
        <v/>
      </c>
      <c r="AG61" s="26" t="str">
        <f>_xlfn.IFNA(VLOOKUP(AF61,Kopā!$A$4:$G$203,7,),"")</f>
        <v/>
      </c>
      <c r="AH61" s="26" t="str">
        <f t="shared" si="22"/>
        <v/>
      </c>
      <c r="AI61" s="26" t="e" cm="1">
        <f t="array" ref="AI61">IFERROR(SMALL(IF((COUNTIF($AI$3:AI60, $AH$4:$AH$203)=0)*ISNUMBER($AH$4:$AH$203), $AH$4:$AH$203, "A"), 1),INDEX($AH$4:$AH$203, MATCH(SMALL(IF(ISTEXT($AH$4:$AH$203)*(COUNTIF(AI$3:$AI60,$AH$4:$AH$203)=0), COUNTIF($AH$4:$AH$203, "&lt;"&amp;$AH$4:$AH$203), ""),1),IF(ISTEXT($AH$4:$AH$203), COUNTIF($AH$4:$AH$203, "&lt;"&amp;$AH$4:$AH$203), ""), 0)))</f>
        <v>#NUM!</v>
      </c>
      <c r="AJ61" s="26"/>
      <c r="AK61" s="26"/>
      <c r="AL61" s="26" t="str">
        <f t="shared" si="15"/>
        <v/>
      </c>
      <c r="AM61" s="26" t="str">
        <f t="shared" si="16"/>
        <v/>
      </c>
      <c r="AN61" s="26">
        <v>58</v>
      </c>
      <c r="AO61" s="67" t="str">
        <f t="shared" si="17"/>
        <v/>
      </c>
      <c r="AP61" s="26" t="str">
        <f>_xlfn.IFNA(VLOOKUP(AM61,Kopā!$A$4:$Q$203,2,),"")</f>
        <v/>
      </c>
      <c r="AQ61" s="68" t="str">
        <f>_xlfn.IFNA(VLOOKUP(AM61,Kopā!$A$4:$Q$203,3,),"")</f>
        <v/>
      </c>
      <c r="AR61" s="79" t="str">
        <f>_xlfn.IFNA(VLOOKUP(AM61,Kopā!$A$4:$Q$203,8,),"")</f>
        <v/>
      </c>
      <c r="AS61" s="80" t="str">
        <f>_xlfn.IFNA(VLOOKUP(AM61,Kopā!$A$4:$Q$203,9,),"")</f>
        <v/>
      </c>
      <c r="AT61" s="79" t="str">
        <f>_xlfn.IFNA(VLOOKUP(AM61,Kopā!$A$4:$Q$203,10,),"")</f>
        <v/>
      </c>
      <c r="AU61" s="80" t="str">
        <f>_xlfn.IFNA(VLOOKUP(AM61,Kopā!$A$4:$Q$203,11,),"")</f>
        <v/>
      </c>
      <c r="AV61" s="79" t="str">
        <f>_xlfn.IFNA(VLOOKUP(AM61,Kopā!$A$4:$Q$203,12,),"")</f>
        <v/>
      </c>
      <c r="AW61" s="80" t="str">
        <f>_xlfn.IFNA(VLOOKUP(AM61,Kopā!$A$4:$Q$203,13,),"")</f>
        <v/>
      </c>
      <c r="AX61" s="79" t="str">
        <f>_xlfn.IFNA(VLOOKUP(AM61,Kopā!$A$4:$Q$203,14,),"")</f>
        <v/>
      </c>
      <c r="AY61" s="80" t="str">
        <f>_xlfn.IFNA(VLOOKUP(AM61,Kopā!$A$4:$Q$203,15,),"")</f>
        <v/>
      </c>
      <c r="AZ61" s="81" t="str">
        <f>_xlfn.IFNA(VLOOKUP(AM61,Kopā!$A$4:$Q$203,16,),"")</f>
        <v/>
      </c>
      <c r="BA61" s="80" t="str">
        <f>_xlfn.IFNA(VLOOKUP(AM61,Kopā!$A$4:$Q$203,17,),"")</f>
        <v/>
      </c>
      <c r="BB61" s="26" t="str">
        <f t="shared" si="18"/>
        <v/>
      </c>
      <c r="BC61" s="26" t="str">
        <f t="shared" si="19"/>
        <v/>
      </c>
      <c r="BD61" s="69" t="str">
        <f t="shared" si="20"/>
        <v/>
      </c>
      <c r="BE61" s="26" t="e">
        <f>_xlfn.RANK.EQ(BB61,$BB$4:$BB$93,)+COUNTIF($BB$4:BB61,BB61)-1</f>
        <v>#VALUE!</v>
      </c>
    </row>
    <row r="62" spans="1:57" x14ac:dyDescent="0.25">
      <c r="A62" s="26">
        <v>59</v>
      </c>
      <c r="B62" s="37" t="str">
        <f t="shared" si="2"/>
        <v/>
      </c>
      <c r="C62" s="65" t="str">
        <f t="shared" si="0"/>
        <v/>
      </c>
      <c r="D62" s="65" t="str">
        <f t="shared" si="21"/>
        <v/>
      </c>
      <c r="E62" s="70" t="str">
        <f t="shared" si="4"/>
        <v/>
      </c>
      <c r="F62" s="71" t="str">
        <f t="shared" si="5"/>
        <v/>
      </c>
      <c r="G62" s="70" t="str">
        <f t="shared" si="6"/>
        <v/>
      </c>
      <c r="H62" s="71" t="str">
        <f t="shared" si="7"/>
        <v/>
      </c>
      <c r="I62" s="70" t="str">
        <f t="shared" si="8"/>
        <v/>
      </c>
      <c r="J62" s="71" t="str">
        <f t="shared" si="9"/>
        <v/>
      </c>
      <c r="K62" s="70" t="str">
        <f t="shared" si="10"/>
        <v/>
      </c>
      <c r="L62" s="71" t="str">
        <f t="shared" si="11"/>
        <v/>
      </c>
      <c r="M62" s="75" t="str">
        <f t="shared" si="12"/>
        <v/>
      </c>
      <c r="N62" s="71" t="str">
        <f t="shared" si="13"/>
        <v/>
      </c>
      <c r="O62" s="66" t="str">
        <f t="shared" si="14"/>
        <v/>
      </c>
      <c r="P62" s="4"/>
      <c r="Q62" s="74"/>
      <c r="AD62" s="26">
        <v>61</v>
      </c>
      <c r="AE62" s="26"/>
      <c r="AF62" s="26">
        <f>IF(Kopā!F62=$R$3,Kopā!A62,"")</f>
        <v>59</v>
      </c>
      <c r="AG62" s="26" t="str">
        <f>_xlfn.IFNA(VLOOKUP(AF62,Kopā!$A$4:$G$203,7,),"")</f>
        <v>Hm</v>
      </c>
      <c r="AH62" s="26" t="str">
        <f t="shared" si="22"/>
        <v/>
      </c>
      <c r="AI62" s="26" t="e" cm="1">
        <f t="array" ref="AI62">IFERROR(SMALL(IF((COUNTIF($AI$3:AI61, $AH$4:$AH$203)=0)*ISNUMBER($AH$4:$AH$203), $AH$4:$AH$203, "A"), 1),INDEX($AH$4:$AH$203, MATCH(SMALL(IF(ISTEXT($AH$4:$AH$203)*(COUNTIF(AI$3:$AI61,$AH$4:$AH$203)=0), COUNTIF($AH$4:$AH$203, "&lt;"&amp;$AH$4:$AH$203), ""),1),IF(ISTEXT($AH$4:$AH$203), COUNTIF($AH$4:$AH$203, "&lt;"&amp;$AH$4:$AH$203), ""), 0)))</f>
        <v>#NUM!</v>
      </c>
      <c r="AJ62" s="26"/>
      <c r="AK62" s="26"/>
      <c r="AL62" s="26" t="str">
        <f t="shared" si="15"/>
        <v/>
      </c>
      <c r="AM62" s="26" t="str">
        <f t="shared" si="16"/>
        <v/>
      </c>
      <c r="AN62" s="26">
        <v>59</v>
      </c>
      <c r="AO62" s="67" t="str">
        <f t="shared" si="17"/>
        <v/>
      </c>
      <c r="AP62" s="26" t="str">
        <f>_xlfn.IFNA(VLOOKUP(AM62,Kopā!$A$4:$Q$203,2,),"")</f>
        <v/>
      </c>
      <c r="AQ62" s="68" t="str">
        <f>_xlfn.IFNA(VLOOKUP(AM62,Kopā!$A$4:$Q$203,3,),"")</f>
        <v/>
      </c>
      <c r="AR62" s="79" t="str">
        <f>_xlfn.IFNA(VLOOKUP(AM62,Kopā!$A$4:$Q$203,8,),"")</f>
        <v/>
      </c>
      <c r="AS62" s="80" t="str">
        <f>_xlfn.IFNA(VLOOKUP(AM62,Kopā!$A$4:$Q$203,9,),"")</f>
        <v/>
      </c>
      <c r="AT62" s="79" t="str">
        <f>_xlfn.IFNA(VLOOKUP(AM62,Kopā!$A$4:$Q$203,10,),"")</f>
        <v/>
      </c>
      <c r="AU62" s="80" t="str">
        <f>_xlfn.IFNA(VLOOKUP(AM62,Kopā!$A$4:$Q$203,11,),"")</f>
        <v/>
      </c>
      <c r="AV62" s="79" t="str">
        <f>_xlfn.IFNA(VLOOKUP(AM62,Kopā!$A$4:$Q$203,12,),"")</f>
        <v/>
      </c>
      <c r="AW62" s="80" t="str">
        <f>_xlfn.IFNA(VLOOKUP(AM62,Kopā!$A$4:$Q$203,13,),"")</f>
        <v/>
      </c>
      <c r="AX62" s="79" t="str">
        <f>_xlfn.IFNA(VLOOKUP(AM62,Kopā!$A$4:$Q$203,14,),"")</f>
        <v/>
      </c>
      <c r="AY62" s="80" t="str">
        <f>_xlfn.IFNA(VLOOKUP(AM62,Kopā!$A$4:$Q$203,15,),"")</f>
        <v/>
      </c>
      <c r="AZ62" s="81" t="str">
        <f>_xlfn.IFNA(VLOOKUP(AM62,Kopā!$A$4:$Q$203,16,),"")</f>
        <v/>
      </c>
      <c r="BA62" s="80" t="str">
        <f>_xlfn.IFNA(VLOOKUP(AM62,Kopā!$A$4:$Q$203,17,),"")</f>
        <v/>
      </c>
      <c r="BB62" s="26" t="str">
        <f t="shared" si="18"/>
        <v/>
      </c>
      <c r="BC62" s="26" t="str">
        <f t="shared" si="19"/>
        <v/>
      </c>
      <c r="BD62" s="69" t="str">
        <f t="shared" si="20"/>
        <v/>
      </c>
      <c r="BE62" s="26" t="e">
        <f>_xlfn.RANK.EQ(BB62,$BB$4:$BB$93,)+COUNTIF($BB$4:BB62,BB62)-1</f>
        <v>#VALUE!</v>
      </c>
    </row>
    <row r="63" spans="1:57" x14ac:dyDescent="0.25">
      <c r="A63" s="26">
        <v>60</v>
      </c>
      <c r="B63" s="37" t="str">
        <f t="shared" si="2"/>
        <v/>
      </c>
      <c r="C63" s="65" t="str">
        <f t="shared" si="0"/>
        <v/>
      </c>
      <c r="D63" s="65" t="str">
        <f t="shared" si="21"/>
        <v/>
      </c>
      <c r="E63" s="70" t="str">
        <f t="shared" si="4"/>
        <v/>
      </c>
      <c r="F63" s="71" t="str">
        <f t="shared" si="5"/>
        <v/>
      </c>
      <c r="G63" s="70" t="str">
        <f t="shared" si="6"/>
        <v/>
      </c>
      <c r="H63" s="71" t="str">
        <f t="shared" si="7"/>
        <v/>
      </c>
      <c r="I63" s="70" t="str">
        <f t="shared" si="8"/>
        <v/>
      </c>
      <c r="J63" s="71" t="str">
        <f t="shared" si="9"/>
        <v/>
      </c>
      <c r="K63" s="70" t="str">
        <f t="shared" si="10"/>
        <v/>
      </c>
      <c r="L63" s="71" t="str">
        <f t="shared" si="11"/>
        <v/>
      </c>
      <c r="M63" s="75" t="str">
        <f t="shared" si="12"/>
        <v/>
      </c>
      <c r="N63" s="71" t="str">
        <f t="shared" si="13"/>
        <v/>
      </c>
      <c r="O63" s="66" t="str">
        <f t="shared" si="14"/>
        <v/>
      </c>
      <c r="P63" s="4"/>
      <c r="Q63" s="74"/>
      <c r="AD63" s="26">
        <v>62</v>
      </c>
      <c r="AE63" s="26"/>
      <c r="AF63" s="26" t="str">
        <f>IF(Kopā!F63=$R$3,Kopā!A63,"")</f>
        <v/>
      </c>
      <c r="AG63" s="26" t="str">
        <f>_xlfn.IFNA(VLOOKUP(AF63,Kopā!$A$4:$G$203,7,),"")</f>
        <v/>
      </c>
      <c r="AH63" s="26" t="str">
        <f t="shared" si="22"/>
        <v/>
      </c>
      <c r="AI63" s="26" t="e" cm="1">
        <f t="array" ref="AI63">IFERROR(SMALL(IF((COUNTIF($AI$3:AI62, $AH$4:$AH$203)=0)*ISNUMBER($AH$4:$AH$203), $AH$4:$AH$203, "A"), 1),INDEX($AH$4:$AH$203, MATCH(SMALL(IF(ISTEXT($AH$4:$AH$203)*(COUNTIF(AI$3:$AI62,$AH$4:$AH$203)=0), COUNTIF($AH$4:$AH$203, "&lt;"&amp;$AH$4:$AH$203), ""),1),IF(ISTEXT($AH$4:$AH$203), COUNTIF($AH$4:$AH$203, "&lt;"&amp;$AH$4:$AH$203), ""), 0)))</f>
        <v>#NUM!</v>
      </c>
      <c r="AJ63" s="26"/>
      <c r="AK63" s="26"/>
      <c r="AL63" s="26" t="str">
        <f t="shared" si="15"/>
        <v/>
      </c>
      <c r="AM63" s="26" t="str">
        <f t="shared" si="16"/>
        <v/>
      </c>
      <c r="AN63" s="26">
        <v>60</v>
      </c>
      <c r="AO63" s="67" t="str">
        <f t="shared" si="17"/>
        <v/>
      </c>
      <c r="AP63" s="26" t="str">
        <f>_xlfn.IFNA(VLOOKUP(AM63,Kopā!$A$4:$Q$203,2,),"")</f>
        <v/>
      </c>
      <c r="AQ63" s="68" t="str">
        <f>_xlfn.IFNA(VLOOKUP(AM63,Kopā!$A$4:$Q$203,3,),"")</f>
        <v/>
      </c>
      <c r="AR63" s="79" t="str">
        <f>_xlfn.IFNA(VLOOKUP(AM63,Kopā!$A$4:$Q$203,8,),"")</f>
        <v/>
      </c>
      <c r="AS63" s="80" t="str">
        <f>_xlfn.IFNA(VLOOKUP(AM63,Kopā!$A$4:$Q$203,9,),"")</f>
        <v/>
      </c>
      <c r="AT63" s="79" t="str">
        <f>_xlfn.IFNA(VLOOKUP(AM63,Kopā!$A$4:$Q$203,10,),"")</f>
        <v/>
      </c>
      <c r="AU63" s="80" t="str">
        <f>_xlfn.IFNA(VLOOKUP(AM63,Kopā!$A$4:$Q$203,11,),"")</f>
        <v/>
      </c>
      <c r="AV63" s="79" t="str">
        <f>_xlfn.IFNA(VLOOKUP(AM63,Kopā!$A$4:$Q$203,12,),"")</f>
        <v/>
      </c>
      <c r="AW63" s="80" t="str">
        <f>_xlfn.IFNA(VLOOKUP(AM63,Kopā!$A$4:$Q$203,13,),"")</f>
        <v/>
      </c>
      <c r="AX63" s="79" t="str">
        <f>_xlfn.IFNA(VLOOKUP(AM63,Kopā!$A$4:$Q$203,14,),"")</f>
        <v/>
      </c>
      <c r="AY63" s="80" t="str">
        <f>_xlfn.IFNA(VLOOKUP(AM63,Kopā!$A$4:$Q$203,15,),"")</f>
        <v/>
      </c>
      <c r="AZ63" s="81" t="str">
        <f>_xlfn.IFNA(VLOOKUP(AM63,Kopā!$A$4:$Q$203,16,),"")</f>
        <v/>
      </c>
      <c r="BA63" s="80" t="str">
        <f>_xlfn.IFNA(VLOOKUP(AM63,Kopā!$A$4:$Q$203,17,),"")</f>
        <v/>
      </c>
      <c r="BB63" s="26" t="str">
        <f t="shared" si="18"/>
        <v/>
      </c>
      <c r="BC63" s="26" t="str">
        <f t="shared" si="19"/>
        <v/>
      </c>
      <c r="BD63" s="69" t="str">
        <f t="shared" si="20"/>
        <v/>
      </c>
      <c r="BE63" s="26" t="e">
        <f>_xlfn.RANK.EQ(BB63,$BB$4:$BB$93,)+COUNTIF($BB$4:BB63,BB63)-1</f>
        <v>#VALUE!</v>
      </c>
    </row>
    <row r="64" spans="1:57" x14ac:dyDescent="0.25">
      <c r="A64" s="26">
        <v>61</v>
      </c>
      <c r="B64" s="37" t="str">
        <f t="shared" si="2"/>
        <v/>
      </c>
      <c r="C64" s="65" t="str">
        <f t="shared" si="0"/>
        <v/>
      </c>
      <c r="D64" s="65" t="str">
        <f t="shared" si="21"/>
        <v/>
      </c>
      <c r="E64" s="70" t="str">
        <f t="shared" si="4"/>
        <v/>
      </c>
      <c r="F64" s="71" t="str">
        <f t="shared" si="5"/>
        <v/>
      </c>
      <c r="G64" s="70" t="str">
        <f t="shared" si="6"/>
        <v/>
      </c>
      <c r="H64" s="71" t="str">
        <f t="shared" si="7"/>
        <v/>
      </c>
      <c r="I64" s="70" t="str">
        <f t="shared" si="8"/>
        <v/>
      </c>
      <c r="J64" s="71" t="str">
        <f t="shared" si="9"/>
        <v/>
      </c>
      <c r="K64" s="70" t="str">
        <f t="shared" si="10"/>
        <v/>
      </c>
      <c r="L64" s="71" t="str">
        <f t="shared" si="11"/>
        <v/>
      </c>
      <c r="M64" s="75" t="str">
        <f t="shared" si="12"/>
        <v/>
      </c>
      <c r="N64" s="71" t="str">
        <f t="shared" si="13"/>
        <v/>
      </c>
      <c r="O64" s="66" t="str">
        <f t="shared" si="14"/>
        <v/>
      </c>
      <c r="P64" s="4"/>
      <c r="Q64" s="74"/>
      <c r="AD64" s="26">
        <v>63</v>
      </c>
      <c r="AE64" s="26"/>
      <c r="AF64" s="26">
        <f>IF(Kopā!F64=$R$3,Kopā!A64,"")</f>
        <v>61</v>
      </c>
      <c r="AG64" s="26" t="str">
        <f>_xlfn.IFNA(VLOOKUP(AF64,Kopā!$A$4:$G$203,7,),"")</f>
        <v>E</v>
      </c>
      <c r="AH64" s="26">
        <f t="shared" si="22"/>
        <v>61</v>
      </c>
      <c r="AI64" s="26" t="e" cm="1">
        <f t="array" ref="AI64">IFERROR(SMALL(IF((COUNTIF($AI$3:AI63, $AH$4:$AH$203)=0)*ISNUMBER($AH$4:$AH$203), $AH$4:$AH$203, "A"), 1),INDEX($AH$4:$AH$203, MATCH(SMALL(IF(ISTEXT($AH$4:$AH$203)*(COUNTIF(AI$3:$AI63,$AH$4:$AH$203)=0), COUNTIF($AH$4:$AH$203, "&lt;"&amp;$AH$4:$AH$203), ""),1),IF(ISTEXT($AH$4:$AH$203), COUNTIF($AH$4:$AH$203, "&lt;"&amp;$AH$4:$AH$203), ""), 0)))</f>
        <v>#NUM!</v>
      </c>
      <c r="AJ64" s="26"/>
      <c r="AK64" s="26"/>
      <c r="AL64" s="26" t="str">
        <f t="shared" si="15"/>
        <v/>
      </c>
      <c r="AM64" s="26" t="str">
        <f t="shared" si="16"/>
        <v/>
      </c>
      <c r="AN64" s="26">
        <v>61</v>
      </c>
      <c r="AO64" s="67" t="str">
        <f t="shared" si="17"/>
        <v/>
      </c>
      <c r="AP64" s="26" t="str">
        <f>_xlfn.IFNA(VLOOKUP(AM64,Kopā!$A$4:$Q$203,2,),"")</f>
        <v/>
      </c>
      <c r="AQ64" s="68" t="str">
        <f>_xlfn.IFNA(VLOOKUP(AM64,Kopā!$A$4:$Q$203,3,),"")</f>
        <v/>
      </c>
      <c r="AR64" s="79" t="str">
        <f>_xlfn.IFNA(VLOOKUP(AM64,Kopā!$A$4:$Q$203,8,),"")</f>
        <v/>
      </c>
      <c r="AS64" s="80" t="str">
        <f>_xlfn.IFNA(VLOOKUP(AM64,Kopā!$A$4:$Q$203,9,),"")</f>
        <v/>
      </c>
      <c r="AT64" s="79" t="str">
        <f>_xlfn.IFNA(VLOOKUP(AM64,Kopā!$A$4:$Q$203,10,),"")</f>
        <v/>
      </c>
      <c r="AU64" s="80" t="str">
        <f>_xlfn.IFNA(VLOOKUP(AM64,Kopā!$A$4:$Q$203,11,),"")</f>
        <v/>
      </c>
      <c r="AV64" s="79" t="str">
        <f>_xlfn.IFNA(VLOOKUP(AM64,Kopā!$A$4:$Q$203,12,),"")</f>
        <v/>
      </c>
      <c r="AW64" s="80" t="str">
        <f>_xlfn.IFNA(VLOOKUP(AM64,Kopā!$A$4:$Q$203,13,),"")</f>
        <v/>
      </c>
      <c r="AX64" s="79" t="str">
        <f>_xlfn.IFNA(VLOOKUP(AM64,Kopā!$A$4:$Q$203,14,),"")</f>
        <v/>
      </c>
      <c r="AY64" s="80" t="str">
        <f>_xlfn.IFNA(VLOOKUP(AM64,Kopā!$A$4:$Q$203,15,),"")</f>
        <v/>
      </c>
      <c r="AZ64" s="81" t="str">
        <f>_xlfn.IFNA(VLOOKUP(AM64,Kopā!$A$4:$Q$203,16,),"")</f>
        <v/>
      </c>
      <c r="BA64" s="80" t="str">
        <f>_xlfn.IFNA(VLOOKUP(AM64,Kopā!$A$4:$Q$203,17,),"")</f>
        <v/>
      </c>
      <c r="BB64" s="26" t="str">
        <f t="shared" si="18"/>
        <v/>
      </c>
      <c r="BC64" s="26" t="str">
        <f t="shared" si="19"/>
        <v/>
      </c>
      <c r="BD64" s="69" t="str">
        <f t="shared" si="20"/>
        <v/>
      </c>
      <c r="BE64" s="26" t="e">
        <f>_xlfn.RANK.EQ(BB64,$BB$4:$BB$93,)+COUNTIF($BB$4:BB64,BB64)-1</f>
        <v>#VALUE!</v>
      </c>
    </row>
    <row r="65" spans="1:57" x14ac:dyDescent="0.25">
      <c r="A65" s="26">
        <v>62</v>
      </c>
      <c r="B65" s="37" t="str">
        <f t="shared" si="2"/>
        <v/>
      </c>
      <c r="C65" s="65" t="str">
        <f t="shared" si="0"/>
        <v/>
      </c>
      <c r="D65" s="65" t="str">
        <f t="shared" si="21"/>
        <v/>
      </c>
      <c r="E65" s="70" t="str">
        <f t="shared" si="4"/>
        <v/>
      </c>
      <c r="F65" s="71" t="str">
        <f t="shared" si="5"/>
        <v/>
      </c>
      <c r="G65" s="70" t="str">
        <f t="shared" si="6"/>
        <v/>
      </c>
      <c r="H65" s="71" t="str">
        <f t="shared" si="7"/>
        <v/>
      </c>
      <c r="I65" s="70" t="str">
        <f t="shared" si="8"/>
        <v/>
      </c>
      <c r="J65" s="71" t="str">
        <f t="shared" si="9"/>
        <v/>
      </c>
      <c r="K65" s="70" t="str">
        <f t="shared" si="10"/>
        <v/>
      </c>
      <c r="L65" s="71" t="str">
        <f t="shared" si="11"/>
        <v/>
      </c>
      <c r="M65" s="75" t="str">
        <f t="shared" si="12"/>
        <v/>
      </c>
      <c r="N65" s="71" t="str">
        <f t="shared" si="13"/>
        <v/>
      </c>
      <c r="O65" s="66" t="str">
        <f t="shared" si="14"/>
        <v/>
      </c>
      <c r="P65" s="4"/>
      <c r="Q65" s="74"/>
      <c r="AD65" s="26">
        <v>64</v>
      </c>
      <c r="AE65" s="26"/>
      <c r="AF65" s="26" t="str">
        <f>IF(Kopā!F65=$R$3,Kopā!A65,"")</f>
        <v/>
      </c>
      <c r="AG65" s="26" t="str">
        <f>_xlfn.IFNA(VLOOKUP(AF65,Kopā!$A$4:$G$203,7,),"")</f>
        <v/>
      </c>
      <c r="AH65" s="26" t="str">
        <f t="shared" si="22"/>
        <v/>
      </c>
      <c r="AI65" s="26" t="e" cm="1">
        <f t="array" ref="AI65">IFERROR(SMALL(IF((COUNTIF($AI$3:AI64, $AH$4:$AH$203)=0)*ISNUMBER($AH$4:$AH$203), $AH$4:$AH$203, "A"), 1),INDEX($AH$4:$AH$203, MATCH(SMALL(IF(ISTEXT($AH$4:$AH$203)*(COUNTIF(AI$3:$AI64,$AH$4:$AH$203)=0), COUNTIF($AH$4:$AH$203, "&lt;"&amp;$AH$4:$AH$203), ""),1),IF(ISTEXT($AH$4:$AH$203), COUNTIF($AH$4:$AH$203, "&lt;"&amp;$AH$4:$AH$203), ""), 0)))</f>
        <v>#NUM!</v>
      </c>
      <c r="AJ65" s="26"/>
      <c r="AK65" s="26"/>
      <c r="AL65" s="26" t="str">
        <f t="shared" si="15"/>
        <v/>
      </c>
      <c r="AM65" s="26" t="str">
        <f t="shared" si="16"/>
        <v/>
      </c>
      <c r="AN65" s="26">
        <v>62</v>
      </c>
      <c r="AO65" s="67" t="str">
        <f t="shared" si="17"/>
        <v/>
      </c>
      <c r="AP65" s="26" t="str">
        <f>_xlfn.IFNA(VLOOKUP(AM65,Kopā!$A$4:$Q$203,2,),"")</f>
        <v/>
      </c>
      <c r="AQ65" s="68" t="str">
        <f>_xlfn.IFNA(VLOOKUP(AM65,Kopā!$A$4:$Q$203,3,),"")</f>
        <v/>
      </c>
      <c r="AR65" s="79" t="str">
        <f>_xlfn.IFNA(VLOOKUP(AM65,Kopā!$A$4:$Q$203,8,),"")</f>
        <v/>
      </c>
      <c r="AS65" s="80" t="str">
        <f>_xlfn.IFNA(VLOOKUP(AM65,Kopā!$A$4:$Q$203,9,),"")</f>
        <v/>
      </c>
      <c r="AT65" s="79" t="str">
        <f>_xlfn.IFNA(VLOOKUP(AM65,Kopā!$A$4:$Q$203,10,),"")</f>
        <v/>
      </c>
      <c r="AU65" s="80" t="str">
        <f>_xlfn.IFNA(VLOOKUP(AM65,Kopā!$A$4:$Q$203,11,),"")</f>
        <v/>
      </c>
      <c r="AV65" s="79" t="str">
        <f>_xlfn.IFNA(VLOOKUP(AM65,Kopā!$A$4:$Q$203,12,),"")</f>
        <v/>
      </c>
      <c r="AW65" s="80" t="str">
        <f>_xlfn.IFNA(VLOOKUP(AM65,Kopā!$A$4:$Q$203,13,),"")</f>
        <v/>
      </c>
      <c r="AX65" s="79" t="str">
        <f>_xlfn.IFNA(VLOOKUP(AM65,Kopā!$A$4:$Q$203,14,),"")</f>
        <v/>
      </c>
      <c r="AY65" s="80" t="str">
        <f>_xlfn.IFNA(VLOOKUP(AM65,Kopā!$A$4:$Q$203,15,),"")</f>
        <v/>
      </c>
      <c r="AZ65" s="81" t="str">
        <f>_xlfn.IFNA(VLOOKUP(AM65,Kopā!$A$4:$Q$203,16,),"")</f>
        <v/>
      </c>
      <c r="BA65" s="80" t="str">
        <f>_xlfn.IFNA(VLOOKUP(AM65,Kopā!$A$4:$Q$203,17,),"")</f>
        <v/>
      </c>
      <c r="BB65" s="26" t="str">
        <f t="shared" si="18"/>
        <v/>
      </c>
      <c r="BC65" s="26" t="str">
        <f t="shared" si="19"/>
        <v/>
      </c>
      <c r="BD65" s="69" t="str">
        <f t="shared" si="20"/>
        <v/>
      </c>
      <c r="BE65" s="26" t="e">
        <f>_xlfn.RANK.EQ(BB65,$BB$4:$BB$93,)+COUNTIF($BB$4:BB65,BB65)-1</f>
        <v>#VALUE!</v>
      </c>
    </row>
    <row r="66" spans="1:57" x14ac:dyDescent="0.25">
      <c r="A66" s="26">
        <v>63</v>
      </c>
      <c r="B66" s="37" t="str">
        <f t="shared" si="2"/>
        <v/>
      </c>
      <c r="C66" s="65" t="str">
        <f t="shared" si="0"/>
        <v/>
      </c>
      <c r="D66" s="65" t="str">
        <f t="shared" si="21"/>
        <v/>
      </c>
      <c r="E66" s="70" t="str">
        <f t="shared" si="4"/>
        <v/>
      </c>
      <c r="F66" s="71" t="str">
        <f t="shared" si="5"/>
        <v/>
      </c>
      <c r="G66" s="70" t="str">
        <f t="shared" si="6"/>
        <v/>
      </c>
      <c r="H66" s="71" t="str">
        <f t="shared" si="7"/>
        <v/>
      </c>
      <c r="I66" s="70" t="str">
        <f t="shared" si="8"/>
        <v/>
      </c>
      <c r="J66" s="71" t="str">
        <f t="shared" si="9"/>
        <v/>
      </c>
      <c r="K66" s="70" t="str">
        <f t="shared" si="10"/>
        <v/>
      </c>
      <c r="L66" s="71" t="str">
        <f t="shared" si="11"/>
        <v/>
      </c>
      <c r="M66" s="75" t="str">
        <f t="shared" si="12"/>
        <v/>
      </c>
      <c r="N66" s="71" t="str">
        <f t="shared" si="13"/>
        <v/>
      </c>
      <c r="O66" s="66" t="str">
        <f t="shared" si="14"/>
        <v/>
      </c>
      <c r="P66" s="4"/>
      <c r="Q66" s="74"/>
      <c r="AD66" s="26">
        <v>65</v>
      </c>
      <c r="AE66" s="26"/>
      <c r="AF66" s="26" t="str">
        <f>IF(Kopā!F66=$R$3,Kopā!A66,"")</f>
        <v/>
      </c>
      <c r="AG66" s="26" t="str">
        <f>_xlfn.IFNA(VLOOKUP(AF66,Kopā!$A$4:$G$203,7,),"")</f>
        <v/>
      </c>
      <c r="AH66" s="26" t="str">
        <f t="shared" si="22"/>
        <v/>
      </c>
      <c r="AI66" s="26" t="e" cm="1">
        <f t="array" ref="AI66">IFERROR(SMALL(IF((COUNTIF($AI$3:AI65, $AH$4:$AH$203)=0)*ISNUMBER($AH$4:$AH$203), $AH$4:$AH$203, "A"), 1),INDEX($AH$4:$AH$203, MATCH(SMALL(IF(ISTEXT($AH$4:$AH$203)*(COUNTIF(AI$3:$AI65,$AH$4:$AH$203)=0), COUNTIF($AH$4:$AH$203, "&lt;"&amp;$AH$4:$AH$203), ""),1),IF(ISTEXT($AH$4:$AH$203), COUNTIF($AH$4:$AH$203, "&lt;"&amp;$AH$4:$AH$203), ""), 0)))</f>
        <v>#NUM!</v>
      </c>
      <c r="AJ66" s="26"/>
      <c r="AK66" s="26"/>
      <c r="AL66" s="26" t="str">
        <f t="shared" si="15"/>
        <v/>
      </c>
      <c r="AM66" s="26" t="str">
        <f t="shared" si="16"/>
        <v/>
      </c>
      <c r="AN66" s="26">
        <v>63</v>
      </c>
      <c r="AO66" s="67" t="str">
        <f t="shared" si="17"/>
        <v/>
      </c>
      <c r="AP66" s="26" t="str">
        <f>_xlfn.IFNA(VLOOKUP(AM66,Kopā!$A$4:$Q$203,2,),"")</f>
        <v/>
      </c>
      <c r="AQ66" s="68" t="str">
        <f>_xlfn.IFNA(VLOOKUP(AM66,Kopā!$A$4:$Q$203,3,),"")</f>
        <v/>
      </c>
      <c r="AR66" s="79" t="str">
        <f>_xlfn.IFNA(VLOOKUP(AM66,Kopā!$A$4:$Q$203,8,),"")</f>
        <v/>
      </c>
      <c r="AS66" s="80" t="str">
        <f>_xlfn.IFNA(VLOOKUP(AM66,Kopā!$A$4:$Q$203,9,),"")</f>
        <v/>
      </c>
      <c r="AT66" s="79" t="str">
        <f>_xlfn.IFNA(VLOOKUP(AM66,Kopā!$A$4:$Q$203,10,),"")</f>
        <v/>
      </c>
      <c r="AU66" s="80" t="str">
        <f>_xlfn.IFNA(VLOOKUP(AM66,Kopā!$A$4:$Q$203,11,),"")</f>
        <v/>
      </c>
      <c r="AV66" s="79" t="str">
        <f>_xlfn.IFNA(VLOOKUP(AM66,Kopā!$A$4:$Q$203,12,),"")</f>
        <v/>
      </c>
      <c r="AW66" s="80" t="str">
        <f>_xlfn.IFNA(VLOOKUP(AM66,Kopā!$A$4:$Q$203,13,),"")</f>
        <v/>
      </c>
      <c r="AX66" s="79" t="str">
        <f>_xlfn.IFNA(VLOOKUP(AM66,Kopā!$A$4:$Q$203,14,),"")</f>
        <v/>
      </c>
      <c r="AY66" s="80" t="str">
        <f>_xlfn.IFNA(VLOOKUP(AM66,Kopā!$A$4:$Q$203,15,),"")</f>
        <v/>
      </c>
      <c r="AZ66" s="81" t="str">
        <f>_xlfn.IFNA(VLOOKUP(AM66,Kopā!$A$4:$Q$203,16,),"")</f>
        <v/>
      </c>
      <c r="BA66" s="80" t="str">
        <f>_xlfn.IFNA(VLOOKUP(AM66,Kopā!$A$4:$Q$203,17,),"")</f>
        <v/>
      </c>
      <c r="BB66" s="26" t="str">
        <f t="shared" si="18"/>
        <v/>
      </c>
      <c r="BC66" s="26" t="str">
        <f t="shared" si="19"/>
        <v/>
      </c>
      <c r="BD66" s="69" t="str">
        <f t="shared" si="20"/>
        <v/>
      </c>
      <c r="BE66" s="26" t="e">
        <f>_xlfn.RANK.EQ(BB66,$BB$4:$BB$93,)+COUNTIF($BB$4:BB66,BB66)-1</f>
        <v>#VALUE!</v>
      </c>
    </row>
    <row r="67" spans="1:57" x14ac:dyDescent="0.25">
      <c r="A67" s="26">
        <v>64</v>
      </c>
      <c r="B67" s="37" t="str">
        <f t="shared" si="2"/>
        <v/>
      </c>
      <c r="C67" s="65" t="str">
        <f t="shared" si="0"/>
        <v/>
      </c>
      <c r="D67" s="65" t="str">
        <f t="shared" si="21"/>
        <v/>
      </c>
      <c r="E67" s="70" t="str">
        <f t="shared" si="4"/>
        <v/>
      </c>
      <c r="F67" s="71" t="str">
        <f t="shared" si="5"/>
        <v/>
      </c>
      <c r="G67" s="70" t="str">
        <f t="shared" si="6"/>
        <v/>
      </c>
      <c r="H67" s="71" t="str">
        <f t="shared" si="7"/>
        <v/>
      </c>
      <c r="I67" s="70" t="str">
        <f t="shared" si="8"/>
        <v/>
      </c>
      <c r="J67" s="71" t="str">
        <f t="shared" si="9"/>
        <v/>
      </c>
      <c r="K67" s="70" t="str">
        <f t="shared" si="10"/>
        <v/>
      </c>
      <c r="L67" s="71" t="str">
        <f t="shared" si="11"/>
        <v/>
      </c>
      <c r="M67" s="75" t="str">
        <f t="shared" si="12"/>
        <v/>
      </c>
      <c r="N67" s="71" t="str">
        <f t="shared" si="13"/>
        <v/>
      </c>
      <c r="O67" s="66" t="str">
        <f t="shared" si="14"/>
        <v/>
      </c>
      <c r="P67" s="4"/>
      <c r="Q67" s="74"/>
      <c r="AD67" s="26">
        <v>66</v>
      </c>
      <c r="AE67" s="26"/>
      <c r="AF67" s="26">
        <f>IF(Kopā!F67=$R$3,Kopā!A67,"")</f>
        <v>64</v>
      </c>
      <c r="AG67" s="26" t="str">
        <f>_xlfn.IFNA(VLOOKUP(AF67,Kopā!$A$4:$G$203,7,),"")</f>
        <v>D</v>
      </c>
      <c r="AH67" s="26" t="str">
        <f t="shared" si="22"/>
        <v/>
      </c>
      <c r="AI67" s="26" t="e" cm="1">
        <f t="array" ref="AI67">IFERROR(SMALL(IF((COUNTIF($AI$3:AI66, $AH$4:$AH$203)=0)*ISNUMBER($AH$4:$AH$203), $AH$4:$AH$203, "A"), 1),INDEX($AH$4:$AH$203, MATCH(SMALL(IF(ISTEXT($AH$4:$AH$203)*(COUNTIF(AI$3:$AI66,$AH$4:$AH$203)=0), COUNTIF($AH$4:$AH$203, "&lt;"&amp;$AH$4:$AH$203), ""),1),IF(ISTEXT($AH$4:$AH$203), COUNTIF($AH$4:$AH$203, "&lt;"&amp;$AH$4:$AH$203), ""), 0)))</f>
        <v>#NUM!</v>
      </c>
      <c r="AJ67" s="26"/>
      <c r="AK67" s="26"/>
      <c r="AL67" s="26" t="str">
        <f t="shared" si="15"/>
        <v/>
      </c>
      <c r="AM67" s="26" t="str">
        <f t="shared" si="16"/>
        <v/>
      </c>
      <c r="AN67" s="26">
        <v>64</v>
      </c>
      <c r="AO67" s="67" t="str">
        <f t="shared" si="17"/>
        <v/>
      </c>
      <c r="AP67" s="26" t="str">
        <f>_xlfn.IFNA(VLOOKUP(AM67,Kopā!$A$4:$Q$203,2,),"")</f>
        <v/>
      </c>
      <c r="AQ67" s="68" t="str">
        <f>_xlfn.IFNA(VLOOKUP(AM67,Kopā!$A$4:$Q$203,3,),"")</f>
        <v/>
      </c>
      <c r="AR67" s="79" t="str">
        <f>_xlfn.IFNA(VLOOKUP(AM67,Kopā!$A$4:$Q$203,8,),"")</f>
        <v/>
      </c>
      <c r="AS67" s="80" t="str">
        <f>_xlfn.IFNA(VLOOKUP(AM67,Kopā!$A$4:$Q$203,9,),"")</f>
        <v/>
      </c>
      <c r="AT67" s="79" t="str">
        <f>_xlfn.IFNA(VLOOKUP(AM67,Kopā!$A$4:$Q$203,10,),"")</f>
        <v/>
      </c>
      <c r="AU67" s="80" t="str">
        <f>_xlfn.IFNA(VLOOKUP(AM67,Kopā!$A$4:$Q$203,11,),"")</f>
        <v/>
      </c>
      <c r="AV67" s="79" t="str">
        <f>_xlfn.IFNA(VLOOKUP(AM67,Kopā!$A$4:$Q$203,12,),"")</f>
        <v/>
      </c>
      <c r="AW67" s="80" t="str">
        <f>_xlfn.IFNA(VLOOKUP(AM67,Kopā!$A$4:$Q$203,13,),"")</f>
        <v/>
      </c>
      <c r="AX67" s="79" t="str">
        <f>_xlfn.IFNA(VLOOKUP(AM67,Kopā!$A$4:$Q$203,14,),"")</f>
        <v/>
      </c>
      <c r="AY67" s="80" t="str">
        <f>_xlfn.IFNA(VLOOKUP(AM67,Kopā!$A$4:$Q$203,15,),"")</f>
        <v/>
      </c>
      <c r="AZ67" s="81" t="str">
        <f>_xlfn.IFNA(VLOOKUP(AM67,Kopā!$A$4:$Q$203,16,),"")</f>
        <v/>
      </c>
      <c r="BA67" s="80" t="str">
        <f>_xlfn.IFNA(VLOOKUP(AM67,Kopā!$A$4:$Q$203,17,),"")</f>
        <v/>
      </c>
      <c r="BB67" s="26" t="str">
        <f t="shared" si="18"/>
        <v/>
      </c>
      <c r="BC67" s="26" t="str">
        <f t="shared" si="19"/>
        <v/>
      </c>
      <c r="BD67" s="69" t="str">
        <f t="shared" si="20"/>
        <v/>
      </c>
      <c r="BE67" s="26" t="e">
        <f>_xlfn.RANK.EQ(BB67,$BB$4:$BB$93,)+COUNTIF($BB$4:BB67,BB67)-1</f>
        <v>#VALUE!</v>
      </c>
    </row>
    <row r="68" spans="1:57" x14ac:dyDescent="0.25">
      <c r="A68" s="26">
        <v>65</v>
      </c>
      <c r="B68" s="37" t="str">
        <f t="shared" si="2"/>
        <v/>
      </c>
      <c r="C68" s="65" t="str">
        <f t="shared" ref="C68:C93" si="23">_xlfn.IFNA(VLOOKUP(O68,$AL$4:$BA$93,5,0),"")</f>
        <v/>
      </c>
      <c r="D68" s="65" t="str">
        <f t="shared" si="21"/>
        <v/>
      </c>
      <c r="E68" s="70" t="str">
        <f t="shared" si="4"/>
        <v/>
      </c>
      <c r="F68" s="71" t="str">
        <f t="shared" si="5"/>
        <v/>
      </c>
      <c r="G68" s="70" t="str">
        <f t="shared" si="6"/>
        <v/>
      </c>
      <c r="H68" s="71" t="str">
        <f t="shared" si="7"/>
        <v/>
      </c>
      <c r="I68" s="70" t="str">
        <f t="shared" si="8"/>
        <v/>
      </c>
      <c r="J68" s="71" t="str">
        <f t="shared" si="9"/>
        <v/>
      </c>
      <c r="K68" s="70" t="str">
        <f t="shared" si="10"/>
        <v/>
      </c>
      <c r="L68" s="71" t="str">
        <f t="shared" si="11"/>
        <v/>
      </c>
      <c r="M68" s="75" t="str">
        <f t="shared" si="12"/>
        <v/>
      </c>
      <c r="N68" s="71" t="str">
        <f t="shared" si="13"/>
        <v/>
      </c>
      <c r="O68" s="66" t="str">
        <f t="shared" si="14"/>
        <v/>
      </c>
      <c r="P68" s="4"/>
      <c r="Q68" s="74"/>
      <c r="AD68" s="26">
        <v>67</v>
      </c>
      <c r="AE68" s="26"/>
      <c r="AF68" s="26">
        <f>IF(Kopā!F68=$R$3,Kopā!A68,"")</f>
        <v>65</v>
      </c>
      <c r="AG68" s="26" t="str">
        <f>_xlfn.IFNA(VLOOKUP(AF68,Kopā!$A$4:$G$203,7,),"")</f>
        <v>Hm</v>
      </c>
      <c r="AH68" s="26" t="str">
        <f t="shared" ref="AH68:AH99" si="24">IF(AG68=$S$3,AF68,"")</f>
        <v/>
      </c>
      <c r="AI68" s="26" t="e" cm="1">
        <f t="array" ref="AI68">IFERROR(SMALL(IF((COUNTIF($AI$3:AI67, $AH$4:$AH$203)=0)*ISNUMBER($AH$4:$AH$203), $AH$4:$AH$203, "A"), 1),INDEX($AH$4:$AH$203, MATCH(SMALL(IF(ISTEXT($AH$4:$AH$203)*(COUNTIF(AI$3:$AI67,$AH$4:$AH$203)=0), COUNTIF($AH$4:$AH$203, "&lt;"&amp;$AH$4:$AH$203), ""),1),IF(ISTEXT($AH$4:$AH$203), COUNTIF($AH$4:$AH$203, "&lt;"&amp;$AH$4:$AH$203), ""), 0)))</f>
        <v>#NUM!</v>
      </c>
      <c r="AJ68" s="26"/>
      <c r="AK68" s="26"/>
      <c r="AL68" s="26" t="str">
        <f t="shared" si="15"/>
        <v/>
      </c>
      <c r="AM68" s="26" t="str">
        <f t="shared" si="16"/>
        <v/>
      </c>
      <c r="AN68" s="26">
        <v>65</v>
      </c>
      <c r="AO68" s="67" t="str">
        <f t="shared" si="17"/>
        <v/>
      </c>
      <c r="AP68" s="26" t="str">
        <f>_xlfn.IFNA(VLOOKUP(AM68,Kopā!$A$4:$Q$203,2,),"")</f>
        <v/>
      </c>
      <c r="AQ68" s="68" t="str">
        <f>_xlfn.IFNA(VLOOKUP(AM68,Kopā!$A$4:$Q$203,3,),"")</f>
        <v/>
      </c>
      <c r="AR68" s="79" t="str">
        <f>_xlfn.IFNA(VLOOKUP(AM68,Kopā!$A$4:$Q$203,8,),"")</f>
        <v/>
      </c>
      <c r="AS68" s="80" t="str">
        <f>_xlfn.IFNA(VLOOKUP(AM68,Kopā!$A$4:$Q$203,9,),"")</f>
        <v/>
      </c>
      <c r="AT68" s="79" t="str">
        <f>_xlfn.IFNA(VLOOKUP(AM68,Kopā!$A$4:$Q$203,10,),"")</f>
        <v/>
      </c>
      <c r="AU68" s="80" t="str">
        <f>_xlfn.IFNA(VLOOKUP(AM68,Kopā!$A$4:$Q$203,11,),"")</f>
        <v/>
      </c>
      <c r="AV68" s="79" t="str">
        <f>_xlfn.IFNA(VLOOKUP(AM68,Kopā!$A$4:$Q$203,12,),"")</f>
        <v/>
      </c>
      <c r="AW68" s="80" t="str">
        <f>_xlfn.IFNA(VLOOKUP(AM68,Kopā!$A$4:$Q$203,13,),"")</f>
        <v/>
      </c>
      <c r="AX68" s="79" t="str">
        <f>_xlfn.IFNA(VLOOKUP(AM68,Kopā!$A$4:$Q$203,14,),"")</f>
        <v/>
      </c>
      <c r="AY68" s="80" t="str">
        <f>_xlfn.IFNA(VLOOKUP(AM68,Kopā!$A$4:$Q$203,15,),"")</f>
        <v/>
      </c>
      <c r="AZ68" s="81" t="str">
        <f>_xlfn.IFNA(VLOOKUP(AM68,Kopā!$A$4:$Q$203,16,),"")</f>
        <v/>
      </c>
      <c r="BA68" s="80" t="str">
        <f>_xlfn.IFNA(VLOOKUP(AM68,Kopā!$A$4:$Q$203,17,),"")</f>
        <v/>
      </c>
      <c r="BB68" s="26" t="str">
        <f t="shared" si="18"/>
        <v/>
      </c>
      <c r="BC68" s="26" t="str">
        <f t="shared" si="19"/>
        <v/>
      </c>
      <c r="BD68" s="69" t="str">
        <f t="shared" si="20"/>
        <v/>
      </c>
      <c r="BE68" s="26" t="e">
        <f>_xlfn.RANK.EQ(BB68,$BB$4:$BB$93,)+COUNTIF($BB$4:BB68,BB68)-1</f>
        <v>#VALUE!</v>
      </c>
    </row>
    <row r="69" spans="1:57" x14ac:dyDescent="0.25">
      <c r="A69" s="26">
        <v>66</v>
      </c>
      <c r="B69" s="37" t="str">
        <f t="shared" ref="B69:B93" si="25">IF(C69=$C$2,"",A69)</f>
        <v/>
      </c>
      <c r="C69" s="65" t="str">
        <f t="shared" si="23"/>
        <v/>
      </c>
      <c r="D69" s="65" t="str">
        <f t="shared" si="21"/>
        <v/>
      </c>
      <c r="E69" s="70" t="str">
        <f t="shared" ref="E69:E93" si="26">_xlfn.IFNA(VLOOKUP(O69,$AL$4:$BA$93,7,0),"")</f>
        <v/>
      </c>
      <c r="F69" s="71" t="str">
        <f t="shared" ref="F69:F93" si="27">_xlfn.IFNA(VLOOKUP(O69,$AL$4:$BA$93,8,0),"")</f>
        <v/>
      </c>
      <c r="G69" s="70" t="str">
        <f t="shared" ref="G69:G93" si="28">_xlfn.IFNA(VLOOKUP(O69,$AL$4:$BA$93,9,0),"")</f>
        <v/>
      </c>
      <c r="H69" s="71" t="str">
        <f t="shared" ref="H69:H93" si="29">_xlfn.IFNA(VLOOKUP(O69,$AL$4:$BA$93,10,0),"")</f>
        <v/>
      </c>
      <c r="I69" s="70" t="str">
        <f t="shared" ref="I69:I93" si="30">_xlfn.IFNA(VLOOKUP(O69,$AL$4:$BA$93,11,0),"")</f>
        <v/>
      </c>
      <c r="J69" s="71" t="str">
        <f t="shared" ref="J69:J93" si="31">_xlfn.IFNA(VLOOKUP(O69,$AL$4:$BA$93,12,0),"")</f>
        <v/>
      </c>
      <c r="K69" s="70" t="str">
        <f t="shared" ref="K69:K93" si="32">_xlfn.IFNA(VLOOKUP(O69,$AL$4:$BA$93,13,0),"")</f>
        <v/>
      </c>
      <c r="L69" s="71" t="str">
        <f t="shared" ref="L69:L93" si="33">_xlfn.IFNA(VLOOKUP(O69,$AL$4:$BA$93,14,0),"")</f>
        <v/>
      </c>
      <c r="M69" s="75" t="str">
        <f t="shared" ref="M69:M93" si="34">IFERROR(IF((E69+G69+I69+K69)=VLOOKUP(O69,$AL$4:$BA$93,15,0),VLOOKUP(O69,$AL$4:$BA$93,15,0),""),"")</f>
        <v/>
      </c>
      <c r="N69" s="71" t="str">
        <f t="shared" ref="N69:N93" si="35">_xlfn.IFNA(VLOOKUP(O69,$AL$4:$BA$93,16,0),"")</f>
        <v/>
      </c>
      <c r="O69" s="66" t="str">
        <f t="shared" ref="O69:O93" si="36">IF(AP69=$AP$2,"",A69)</f>
        <v/>
      </c>
      <c r="P69" s="4"/>
      <c r="Q69" s="74"/>
      <c r="AD69" s="26">
        <v>68</v>
      </c>
      <c r="AE69" s="26"/>
      <c r="AF69" s="26">
        <f>IF(Kopā!F69=$R$3,Kopā!A69,"")</f>
        <v>66</v>
      </c>
      <c r="AG69" s="26" t="str">
        <f>_xlfn.IFNA(VLOOKUP(AF69,Kopā!$A$4:$G$203,7,),"")</f>
        <v>H</v>
      </c>
      <c r="AH69" s="26" t="str">
        <f t="shared" si="24"/>
        <v/>
      </c>
      <c r="AI69" s="26" t="e" cm="1">
        <f t="array" ref="AI69">IFERROR(SMALL(IF((COUNTIF($AI$3:AI68, $AH$4:$AH$203)=0)*ISNUMBER($AH$4:$AH$203), $AH$4:$AH$203, "A"), 1),INDEX($AH$4:$AH$203, MATCH(SMALL(IF(ISTEXT($AH$4:$AH$203)*(COUNTIF(AI$3:$AI68,$AH$4:$AH$203)=0), COUNTIF($AH$4:$AH$203, "&lt;"&amp;$AH$4:$AH$203), ""),1),IF(ISTEXT($AH$4:$AH$203), COUNTIF($AH$4:$AH$203, "&lt;"&amp;$AH$4:$AH$203), ""), 0)))</f>
        <v>#NUM!</v>
      </c>
      <c r="AJ69" s="26"/>
      <c r="AK69" s="26"/>
      <c r="AL69" s="26" t="str">
        <f t="shared" ref="AL69:AL93" si="37">BD69</f>
        <v/>
      </c>
      <c r="AM69" s="26" t="str">
        <f t="shared" ref="AM69:AM93" si="38">IFERROR(AI69,"")</f>
        <v/>
      </c>
      <c r="AN69" s="26">
        <v>66</v>
      </c>
      <c r="AO69" s="67" t="str">
        <f t="shared" ref="AO69:AO93" si="39">IF(AP69=$C$2,"",AN69)</f>
        <v/>
      </c>
      <c r="AP69" s="26" t="str">
        <f>_xlfn.IFNA(VLOOKUP(AM69,Kopā!$A$4:$Q$203,2,),"")</f>
        <v/>
      </c>
      <c r="AQ69" s="68" t="str">
        <f>_xlfn.IFNA(VLOOKUP(AM69,Kopā!$A$4:$Q$203,3,),"")</f>
        <v/>
      </c>
      <c r="AR69" s="79" t="str">
        <f>_xlfn.IFNA(VLOOKUP(AM69,Kopā!$A$4:$Q$203,8,),"")</f>
        <v/>
      </c>
      <c r="AS69" s="80" t="str">
        <f>_xlfn.IFNA(VLOOKUP(AM69,Kopā!$A$4:$Q$203,9,),"")</f>
        <v/>
      </c>
      <c r="AT69" s="79" t="str">
        <f>_xlfn.IFNA(VLOOKUP(AM69,Kopā!$A$4:$Q$203,10,),"")</f>
        <v/>
      </c>
      <c r="AU69" s="80" t="str">
        <f>_xlfn.IFNA(VLOOKUP(AM69,Kopā!$A$4:$Q$203,11,),"")</f>
        <v/>
      </c>
      <c r="AV69" s="79" t="str">
        <f>_xlfn.IFNA(VLOOKUP(AM69,Kopā!$A$4:$Q$203,12,),"")</f>
        <v/>
      </c>
      <c r="AW69" s="80" t="str">
        <f>_xlfn.IFNA(VLOOKUP(AM69,Kopā!$A$4:$Q$203,13,),"")</f>
        <v/>
      </c>
      <c r="AX69" s="79" t="str">
        <f>_xlfn.IFNA(VLOOKUP(AM69,Kopā!$A$4:$Q$203,14,),"")</f>
        <v/>
      </c>
      <c r="AY69" s="80" t="str">
        <f>_xlfn.IFNA(VLOOKUP(AM69,Kopā!$A$4:$Q$203,15,),"")</f>
        <v/>
      </c>
      <c r="AZ69" s="81" t="str">
        <f>_xlfn.IFNA(VLOOKUP(AM69,Kopā!$A$4:$Q$203,16,),"")</f>
        <v/>
      </c>
      <c r="BA69" s="80" t="str">
        <f>_xlfn.IFNA(VLOOKUP(AM69,Kopā!$A$4:$Q$203,17,),"")</f>
        <v/>
      </c>
      <c r="BB69" s="26" t="str">
        <f t="shared" ref="BB69:BB93" si="40">IFERROR(_xlfn.RANK.EQ(AZ69,$AZ$4:$AZ$93,1),"")</f>
        <v/>
      </c>
      <c r="BC69" s="26" t="str">
        <f t="shared" ref="BC69:BC93" si="41">IFERROR(_xlfn.RANK.EQ(BA69,$BA$4:$BA$93),"")</f>
        <v/>
      </c>
      <c r="BD69" s="69" t="str">
        <f t="shared" ref="BD69:BD93" si="42">IFERROR(IF(BA69=AZ69,BE69,_xlfn.RANK.EQ($BB69,$BB$4:$BB$93)+COUNTIFS($BB$4:$BB$93,$BB69,$BC$4:$BC$93,"&gt;"&amp;$BC69)),"")</f>
        <v/>
      </c>
      <c r="BE69" s="26" t="e">
        <f>_xlfn.RANK.EQ(BB69,$BB$4:$BB$93,)+COUNTIF($BB$4:BB69,BB69)-1</f>
        <v>#VALUE!</v>
      </c>
    </row>
    <row r="70" spans="1:57" x14ac:dyDescent="0.25">
      <c r="A70" s="26">
        <v>67</v>
      </c>
      <c r="B70" s="37" t="str">
        <f t="shared" si="25"/>
        <v/>
      </c>
      <c r="C70" s="65" t="str">
        <f t="shared" si="23"/>
        <v/>
      </c>
      <c r="D70" s="65" t="str">
        <f t="shared" si="21"/>
        <v/>
      </c>
      <c r="E70" s="70" t="str">
        <f t="shared" si="26"/>
        <v/>
      </c>
      <c r="F70" s="71" t="str">
        <f t="shared" si="27"/>
        <v/>
      </c>
      <c r="G70" s="70" t="str">
        <f t="shared" si="28"/>
        <v/>
      </c>
      <c r="H70" s="71" t="str">
        <f t="shared" si="29"/>
        <v/>
      </c>
      <c r="I70" s="70" t="str">
        <f t="shared" si="30"/>
        <v/>
      </c>
      <c r="J70" s="71" t="str">
        <f t="shared" si="31"/>
        <v/>
      </c>
      <c r="K70" s="70" t="str">
        <f t="shared" si="32"/>
        <v/>
      </c>
      <c r="L70" s="71" t="str">
        <f t="shared" si="33"/>
        <v/>
      </c>
      <c r="M70" s="75" t="str">
        <f t="shared" si="34"/>
        <v/>
      </c>
      <c r="N70" s="71" t="str">
        <f t="shared" si="35"/>
        <v/>
      </c>
      <c r="O70" s="66" t="str">
        <f t="shared" si="36"/>
        <v/>
      </c>
      <c r="P70" s="4"/>
      <c r="Q70" s="74"/>
      <c r="AD70" s="26">
        <v>69</v>
      </c>
      <c r="AE70" s="26"/>
      <c r="AF70" s="26">
        <f>IF(Kopā!F70=$R$3,Kopā!A70,"")</f>
        <v>67</v>
      </c>
      <c r="AG70" s="26" t="str">
        <f>_xlfn.IFNA(VLOOKUP(AF70,Kopā!$A$4:$G$203,7,),"")</f>
        <v>D</v>
      </c>
      <c r="AH70" s="26" t="str">
        <f t="shared" si="24"/>
        <v/>
      </c>
      <c r="AI70" s="26" t="e" cm="1">
        <f t="array" ref="AI70">IFERROR(SMALL(IF((COUNTIF($AI$3:AI69, $AH$4:$AH$203)=0)*ISNUMBER($AH$4:$AH$203), $AH$4:$AH$203, "A"), 1),INDEX($AH$4:$AH$203, MATCH(SMALL(IF(ISTEXT($AH$4:$AH$203)*(COUNTIF(AI$3:$AI69,$AH$4:$AH$203)=0), COUNTIF($AH$4:$AH$203, "&lt;"&amp;$AH$4:$AH$203), ""),1),IF(ISTEXT($AH$4:$AH$203), COUNTIF($AH$4:$AH$203, "&lt;"&amp;$AH$4:$AH$203), ""), 0)))</f>
        <v>#NUM!</v>
      </c>
      <c r="AJ70" s="26"/>
      <c r="AK70" s="26"/>
      <c r="AL70" s="26" t="str">
        <f t="shared" si="37"/>
        <v/>
      </c>
      <c r="AM70" s="26" t="str">
        <f t="shared" si="38"/>
        <v/>
      </c>
      <c r="AN70" s="26">
        <v>67</v>
      </c>
      <c r="AO70" s="67" t="str">
        <f t="shared" si="39"/>
        <v/>
      </c>
      <c r="AP70" s="26" t="str">
        <f>_xlfn.IFNA(VLOOKUP(AM70,Kopā!$A$4:$Q$203,2,),"")</f>
        <v/>
      </c>
      <c r="AQ70" s="68" t="str">
        <f>_xlfn.IFNA(VLOOKUP(AM70,Kopā!$A$4:$Q$203,3,),"")</f>
        <v/>
      </c>
      <c r="AR70" s="79" t="str">
        <f>_xlfn.IFNA(VLOOKUP(AM70,Kopā!$A$4:$Q$203,8,),"")</f>
        <v/>
      </c>
      <c r="AS70" s="80" t="str">
        <f>_xlfn.IFNA(VLOOKUP(AM70,Kopā!$A$4:$Q$203,9,),"")</f>
        <v/>
      </c>
      <c r="AT70" s="79" t="str">
        <f>_xlfn.IFNA(VLOOKUP(AM70,Kopā!$A$4:$Q$203,10,),"")</f>
        <v/>
      </c>
      <c r="AU70" s="80" t="str">
        <f>_xlfn.IFNA(VLOOKUP(AM70,Kopā!$A$4:$Q$203,11,),"")</f>
        <v/>
      </c>
      <c r="AV70" s="79" t="str">
        <f>_xlfn.IFNA(VLOOKUP(AM70,Kopā!$A$4:$Q$203,12,),"")</f>
        <v/>
      </c>
      <c r="AW70" s="80" t="str">
        <f>_xlfn.IFNA(VLOOKUP(AM70,Kopā!$A$4:$Q$203,13,),"")</f>
        <v/>
      </c>
      <c r="AX70" s="79" t="str">
        <f>_xlfn.IFNA(VLOOKUP(AM70,Kopā!$A$4:$Q$203,14,),"")</f>
        <v/>
      </c>
      <c r="AY70" s="80" t="str">
        <f>_xlfn.IFNA(VLOOKUP(AM70,Kopā!$A$4:$Q$203,15,),"")</f>
        <v/>
      </c>
      <c r="AZ70" s="81" t="str">
        <f>_xlfn.IFNA(VLOOKUP(AM70,Kopā!$A$4:$Q$203,16,),"")</f>
        <v/>
      </c>
      <c r="BA70" s="80" t="str">
        <f>_xlfn.IFNA(VLOOKUP(AM70,Kopā!$A$4:$Q$203,17,),"")</f>
        <v/>
      </c>
      <c r="BB70" s="26" t="str">
        <f t="shared" si="40"/>
        <v/>
      </c>
      <c r="BC70" s="26" t="str">
        <f t="shared" si="41"/>
        <v/>
      </c>
      <c r="BD70" s="69" t="str">
        <f t="shared" si="42"/>
        <v/>
      </c>
      <c r="BE70" s="26" t="e">
        <f>_xlfn.RANK.EQ(BB70,$BB$4:$BB$93,)+COUNTIF($BB$4:BB70,BB70)-1</f>
        <v>#VALUE!</v>
      </c>
    </row>
    <row r="71" spans="1:57" x14ac:dyDescent="0.25">
      <c r="A71" s="26">
        <v>68</v>
      </c>
      <c r="B71" s="37" t="str">
        <f t="shared" si="25"/>
        <v/>
      </c>
      <c r="C71" s="65" t="str">
        <f t="shared" si="23"/>
        <v/>
      </c>
      <c r="D71" s="65" t="str">
        <f t="shared" si="21"/>
        <v/>
      </c>
      <c r="E71" s="70" t="str">
        <f t="shared" si="26"/>
        <v/>
      </c>
      <c r="F71" s="71" t="str">
        <f t="shared" si="27"/>
        <v/>
      </c>
      <c r="G71" s="70" t="str">
        <f t="shared" si="28"/>
        <v/>
      </c>
      <c r="H71" s="71" t="str">
        <f t="shared" si="29"/>
        <v/>
      </c>
      <c r="I71" s="70" t="str">
        <f t="shared" si="30"/>
        <v/>
      </c>
      <c r="J71" s="71" t="str">
        <f t="shared" si="31"/>
        <v/>
      </c>
      <c r="K71" s="70" t="str">
        <f t="shared" si="32"/>
        <v/>
      </c>
      <c r="L71" s="71" t="str">
        <f t="shared" si="33"/>
        <v/>
      </c>
      <c r="M71" s="75" t="str">
        <f t="shared" si="34"/>
        <v/>
      </c>
      <c r="N71" s="71" t="str">
        <f t="shared" si="35"/>
        <v/>
      </c>
      <c r="O71" s="66" t="str">
        <f t="shared" si="36"/>
        <v/>
      </c>
      <c r="P71" s="4"/>
      <c r="Q71" s="74"/>
      <c r="AD71" s="26">
        <v>70</v>
      </c>
      <c r="AE71" s="26"/>
      <c r="AF71" s="26">
        <f>IF(Kopā!F71=$R$3,Kopā!A71,"")</f>
        <v>68</v>
      </c>
      <c r="AG71" s="26" t="str">
        <f>_xlfn.IFNA(VLOOKUP(AF71,Kopā!$A$4:$G$203,7,),"")</f>
        <v>D</v>
      </c>
      <c r="AH71" s="26" t="str">
        <f t="shared" si="24"/>
        <v/>
      </c>
      <c r="AI71" s="26" t="e" cm="1">
        <f t="array" ref="AI71">IFERROR(SMALL(IF((COUNTIF($AI$3:AI70, $AH$4:$AH$203)=0)*ISNUMBER($AH$4:$AH$203), $AH$4:$AH$203, "A"), 1),INDEX($AH$4:$AH$203, MATCH(SMALL(IF(ISTEXT($AH$4:$AH$203)*(COUNTIF(AI$3:$AI70,$AH$4:$AH$203)=0), COUNTIF($AH$4:$AH$203, "&lt;"&amp;$AH$4:$AH$203), ""),1),IF(ISTEXT($AH$4:$AH$203), COUNTIF($AH$4:$AH$203, "&lt;"&amp;$AH$4:$AH$203), ""), 0)))</f>
        <v>#NUM!</v>
      </c>
      <c r="AJ71" s="26"/>
      <c r="AK71" s="26"/>
      <c r="AL71" s="26" t="str">
        <f t="shared" si="37"/>
        <v/>
      </c>
      <c r="AM71" s="26" t="str">
        <f t="shared" si="38"/>
        <v/>
      </c>
      <c r="AN71" s="26">
        <v>68</v>
      </c>
      <c r="AO71" s="67" t="str">
        <f t="shared" si="39"/>
        <v/>
      </c>
      <c r="AP71" s="26" t="str">
        <f>_xlfn.IFNA(VLOOKUP(AM71,Kopā!$A$4:$Q$203,2,),"")</f>
        <v/>
      </c>
      <c r="AQ71" s="68" t="str">
        <f>_xlfn.IFNA(VLOOKUP(AM71,Kopā!$A$4:$Q$203,3,),"")</f>
        <v/>
      </c>
      <c r="AR71" s="79" t="str">
        <f>_xlfn.IFNA(VLOOKUP(AM71,Kopā!$A$4:$Q$203,8,),"")</f>
        <v/>
      </c>
      <c r="AS71" s="80" t="str">
        <f>_xlfn.IFNA(VLOOKUP(AM71,Kopā!$A$4:$Q$203,9,),"")</f>
        <v/>
      </c>
      <c r="AT71" s="79" t="str">
        <f>_xlfn.IFNA(VLOOKUP(AM71,Kopā!$A$4:$Q$203,10,),"")</f>
        <v/>
      </c>
      <c r="AU71" s="80" t="str">
        <f>_xlfn.IFNA(VLOOKUP(AM71,Kopā!$A$4:$Q$203,11,),"")</f>
        <v/>
      </c>
      <c r="AV71" s="79" t="str">
        <f>_xlfn.IFNA(VLOOKUP(AM71,Kopā!$A$4:$Q$203,12,),"")</f>
        <v/>
      </c>
      <c r="AW71" s="80" t="str">
        <f>_xlfn.IFNA(VLOOKUP(AM71,Kopā!$A$4:$Q$203,13,),"")</f>
        <v/>
      </c>
      <c r="AX71" s="79" t="str">
        <f>_xlfn.IFNA(VLOOKUP(AM71,Kopā!$A$4:$Q$203,14,),"")</f>
        <v/>
      </c>
      <c r="AY71" s="80" t="str">
        <f>_xlfn.IFNA(VLOOKUP(AM71,Kopā!$A$4:$Q$203,15,),"")</f>
        <v/>
      </c>
      <c r="AZ71" s="81" t="str">
        <f>_xlfn.IFNA(VLOOKUP(AM71,Kopā!$A$4:$Q$203,16,),"")</f>
        <v/>
      </c>
      <c r="BA71" s="80" t="str">
        <f>_xlfn.IFNA(VLOOKUP(AM71,Kopā!$A$4:$Q$203,17,),"")</f>
        <v/>
      </c>
      <c r="BB71" s="26" t="str">
        <f t="shared" si="40"/>
        <v/>
      </c>
      <c r="BC71" s="26" t="str">
        <f t="shared" si="41"/>
        <v/>
      </c>
      <c r="BD71" s="69" t="str">
        <f t="shared" si="42"/>
        <v/>
      </c>
      <c r="BE71" s="26" t="e">
        <f>_xlfn.RANK.EQ(BB71,$BB$4:$BB$93,)+COUNTIF($BB$4:BB71,BB71)-1</f>
        <v>#VALUE!</v>
      </c>
    </row>
    <row r="72" spans="1:57" x14ac:dyDescent="0.25">
      <c r="A72" s="26">
        <v>69</v>
      </c>
      <c r="B72" s="37" t="str">
        <f t="shared" si="25"/>
        <v/>
      </c>
      <c r="C72" s="65" t="str">
        <f t="shared" si="23"/>
        <v/>
      </c>
      <c r="D72" s="65" t="str">
        <f t="shared" ref="D72:D93" si="43">_xlfn.IFNA(VLOOKUP(O72,$AL$4:$BA$93,6,0),"")</f>
        <v/>
      </c>
      <c r="E72" s="70" t="str">
        <f t="shared" si="26"/>
        <v/>
      </c>
      <c r="F72" s="71" t="str">
        <f t="shared" si="27"/>
        <v/>
      </c>
      <c r="G72" s="70" t="str">
        <f t="shared" si="28"/>
        <v/>
      </c>
      <c r="H72" s="71" t="str">
        <f t="shared" si="29"/>
        <v/>
      </c>
      <c r="I72" s="70" t="str">
        <f t="shared" si="30"/>
        <v/>
      </c>
      <c r="J72" s="71" t="str">
        <f t="shared" si="31"/>
        <v/>
      </c>
      <c r="K72" s="70" t="str">
        <f t="shared" si="32"/>
        <v/>
      </c>
      <c r="L72" s="71" t="str">
        <f t="shared" si="33"/>
        <v/>
      </c>
      <c r="M72" s="75" t="str">
        <f t="shared" si="34"/>
        <v/>
      </c>
      <c r="N72" s="71" t="str">
        <f t="shared" si="35"/>
        <v/>
      </c>
      <c r="O72" s="66" t="str">
        <f t="shared" si="36"/>
        <v/>
      </c>
      <c r="P72" s="4"/>
      <c r="Q72" s="74"/>
      <c r="AD72" s="26">
        <v>71</v>
      </c>
      <c r="AE72" s="26"/>
      <c r="AF72" s="26">
        <f>IF(Kopā!F72=$R$3,Kopā!A72,"")</f>
        <v>69</v>
      </c>
      <c r="AG72" s="26" t="str">
        <f>_xlfn.IFNA(VLOOKUP(AF72,Kopā!$A$4:$G$203,7,),"")</f>
        <v>E</v>
      </c>
      <c r="AH72" s="26">
        <f t="shared" si="24"/>
        <v>69</v>
      </c>
      <c r="AI72" s="26" t="e" cm="1">
        <f t="array" ref="AI72">IFERROR(SMALL(IF((COUNTIF($AI$3:AI71, $AH$4:$AH$203)=0)*ISNUMBER($AH$4:$AH$203), $AH$4:$AH$203, "A"), 1),INDEX($AH$4:$AH$203, MATCH(SMALL(IF(ISTEXT($AH$4:$AH$203)*(COUNTIF(AI$3:$AI71,$AH$4:$AH$203)=0), COUNTIF($AH$4:$AH$203, "&lt;"&amp;$AH$4:$AH$203), ""),1),IF(ISTEXT($AH$4:$AH$203), COUNTIF($AH$4:$AH$203, "&lt;"&amp;$AH$4:$AH$203), ""), 0)))</f>
        <v>#NUM!</v>
      </c>
      <c r="AJ72" s="26"/>
      <c r="AK72" s="26"/>
      <c r="AL72" s="26" t="str">
        <f t="shared" si="37"/>
        <v/>
      </c>
      <c r="AM72" s="26" t="str">
        <f t="shared" si="38"/>
        <v/>
      </c>
      <c r="AN72" s="26">
        <v>69</v>
      </c>
      <c r="AO72" s="67" t="str">
        <f t="shared" si="39"/>
        <v/>
      </c>
      <c r="AP72" s="26" t="str">
        <f>_xlfn.IFNA(VLOOKUP(AM72,Kopā!$A$4:$Q$203,2,),"")</f>
        <v/>
      </c>
      <c r="AQ72" s="68" t="str">
        <f>_xlfn.IFNA(VLOOKUP(AM72,Kopā!$A$4:$Q$203,3,),"")</f>
        <v/>
      </c>
      <c r="AR72" s="79" t="str">
        <f>_xlfn.IFNA(VLOOKUP(AM72,Kopā!$A$4:$Q$203,8,),"")</f>
        <v/>
      </c>
      <c r="AS72" s="80" t="str">
        <f>_xlfn.IFNA(VLOOKUP(AM72,Kopā!$A$4:$Q$203,9,),"")</f>
        <v/>
      </c>
      <c r="AT72" s="79" t="str">
        <f>_xlfn.IFNA(VLOOKUP(AM72,Kopā!$A$4:$Q$203,10,),"")</f>
        <v/>
      </c>
      <c r="AU72" s="80" t="str">
        <f>_xlfn.IFNA(VLOOKUP(AM72,Kopā!$A$4:$Q$203,11,),"")</f>
        <v/>
      </c>
      <c r="AV72" s="79" t="str">
        <f>_xlfn.IFNA(VLOOKUP(AM72,Kopā!$A$4:$Q$203,12,),"")</f>
        <v/>
      </c>
      <c r="AW72" s="80" t="str">
        <f>_xlfn.IFNA(VLOOKUP(AM72,Kopā!$A$4:$Q$203,13,),"")</f>
        <v/>
      </c>
      <c r="AX72" s="79" t="str">
        <f>_xlfn.IFNA(VLOOKUP(AM72,Kopā!$A$4:$Q$203,14,),"")</f>
        <v/>
      </c>
      <c r="AY72" s="80" t="str">
        <f>_xlfn.IFNA(VLOOKUP(AM72,Kopā!$A$4:$Q$203,15,),"")</f>
        <v/>
      </c>
      <c r="AZ72" s="81" t="str">
        <f>_xlfn.IFNA(VLOOKUP(AM72,Kopā!$A$4:$Q$203,16,),"")</f>
        <v/>
      </c>
      <c r="BA72" s="80" t="str">
        <f>_xlfn.IFNA(VLOOKUP(AM72,Kopā!$A$4:$Q$203,17,),"")</f>
        <v/>
      </c>
      <c r="BB72" s="26" t="str">
        <f t="shared" si="40"/>
        <v/>
      </c>
      <c r="BC72" s="26" t="str">
        <f t="shared" si="41"/>
        <v/>
      </c>
      <c r="BD72" s="69" t="str">
        <f t="shared" si="42"/>
        <v/>
      </c>
      <c r="BE72" s="26" t="e">
        <f>_xlfn.RANK.EQ(BB72,$BB$4:$BB$93,)+COUNTIF($BB$4:BB72,BB72)-1</f>
        <v>#VALUE!</v>
      </c>
    </row>
    <row r="73" spans="1:57" x14ac:dyDescent="0.25">
      <c r="A73" s="26">
        <v>70</v>
      </c>
      <c r="B73" s="37" t="str">
        <f t="shared" si="25"/>
        <v/>
      </c>
      <c r="C73" s="65" t="str">
        <f t="shared" si="23"/>
        <v/>
      </c>
      <c r="D73" s="65" t="str">
        <f t="shared" si="43"/>
        <v/>
      </c>
      <c r="E73" s="70" t="str">
        <f t="shared" si="26"/>
        <v/>
      </c>
      <c r="F73" s="71" t="str">
        <f t="shared" si="27"/>
        <v/>
      </c>
      <c r="G73" s="70" t="str">
        <f t="shared" si="28"/>
        <v/>
      </c>
      <c r="H73" s="71" t="str">
        <f t="shared" si="29"/>
        <v/>
      </c>
      <c r="I73" s="70" t="str">
        <f t="shared" si="30"/>
        <v/>
      </c>
      <c r="J73" s="71" t="str">
        <f t="shared" si="31"/>
        <v/>
      </c>
      <c r="K73" s="70" t="str">
        <f t="shared" si="32"/>
        <v/>
      </c>
      <c r="L73" s="71" t="str">
        <f t="shared" si="33"/>
        <v/>
      </c>
      <c r="M73" s="75" t="str">
        <f t="shared" si="34"/>
        <v/>
      </c>
      <c r="N73" s="71" t="str">
        <f t="shared" si="35"/>
        <v/>
      </c>
      <c r="O73" s="66" t="str">
        <f t="shared" si="36"/>
        <v/>
      </c>
      <c r="P73" s="4"/>
      <c r="Q73" s="74"/>
      <c r="AD73" s="26">
        <v>72</v>
      </c>
      <c r="AE73" s="26"/>
      <c r="AF73" s="26" t="str">
        <f>IF(Kopā!F73=$R$3,Kopā!A73,"")</f>
        <v/>
      </c>
      <c r="AG73" s="26" t="str">
        <f>_xlfn.IFNA(VLOOKUP(AF73,Kopā!$A$4:$G$203,7,),"")</f>
        <v/>
      </c>
      <c r="AH73" s="26" t="str">
        <f t="shared" si="24"/>
        <v/>
      </c>
      <c r="AI73" s="26" t="e" cm="1">
        <f t="array" ref="AI73">IFERROR(SMALL(IF((COUNTIF($AI$3:AI72, $AH$4:$AH$203)=0)*ISNUMBER($AH$4:$AH$203), $AH$4:$AH$203, "A"), 1),INDEX($AH$4:$AH$203, MATCH(SMALL(IF(ISTEXT($AH$4:$AH$203)*(COUNTIF(AI$3:$AI72,$AH$4:$AH$203)=0), COUNTIF($AH$4:$AH$203, "&lt;"&amp;$AH$4:$AH$203), ""),1),IF(ISTEXT($AH$4:$AH$203), COUNTIF($AH$4:$AH$203, "&lt;"&amp;$AH$4:$AH$203), ""), 0)))</f>
        <v>#NUM!</v>
      </c>
      <c r="AJ73" s="26"/>
      <c r="AK73" s="26"/>
      <c r="AL73" s="26" t="str">
        <f t="shared" si="37"/>
        <v/>
      </c>
      <c r="AM73" s="26" t="str">
        <f t="shared" si="38"/>
        <v/>
      </c>
      <c r="AN73" s="26">
        <v>70</v>
      </c>
      <c r="AO73" s="67" t="str">
        <f t="shared" si="39"/>
        <v/>
      </c>
      <c r="AP73" s="26" t="str">
        <f>_xlfn.IFNA(VLOOKUP(AM73,Kopā!$A$4:$Q$203,2,),"")</f>
        <v/>
      </c>
      <c r="AQ73" s="68" t="str">
        <f>_xlfn.IFNA(VLOOKUP(AM73,Kopā!$A$4:$Q$203,3,),"")</f>
        <v/>
      </c>
      <c r="AR73" s="79" t="str">
        <f>_xlfn.IFNA(VLOOKUP(AM73,Kopā!$A$4:$Q$203,8,),"")</f>
        <v/>
      </c>
      <c r="AS73" s="80" t="str">
        <f>_xlfn.IFNA(VLOOKUP(AM73,Kopā!$A$4:$Q$203,9,),"")</f>
        <v/>
      </c>
      <c r="AT73" s="79" t="str">
        <f>_xlfn.IFNA(VLOOKUP(AM73,Kopā!$A$4:$Q$203,10,),"")</f>
        <v/>
      </c>
      <c r="AU73" s="80" t="str">
        <f>_xlfn.IFNA(VLOOKUP(AM73,Kopā!$A$4:$Q$203,11,),"")</f>
        <v/>
      </c>
      <c r="AV73" s="79" t="str">
        <f>_xlfn.IFNA(VLOOKUP(AM73,Kopā!$A$4:$Q$203,12,),"")</f>
        <v/>
      </c>
      <c r="AW73" s="80" t="str">
        <f>_xlfn.IFNA(VLOOKUP(AM73,Kopā!$A$4:$Q$203,13,),"")</f>
        <v/>
      </c>
      <c r="AX73" s="79" t="str">
        <f>_xlfn.IFNA(VLOOKUP(AM73,Kopā!$A$4:$Q$203,14,),"")</f>
        <v/>
      </c>
      <c r="AY73" s="80" t="str">
        <f>_xlfn.IFNA(VLOOKUP(AM73,Kopā!$A$4:$Q$203,15,),"")</f>
        <v/>
      </c>
      <c r="AZ73" s="81" t="str">
        <f>_xlfn.IFNA(VLOOKUP(AM73,Kopā!$A$4:$Q$203,16,),"")</f>
        <v/>
      </c>
      <c r="BA73" s="80" t="str">
        <f>_xlfn.IFNA(VLOOKUP(AM73,Kopā!$A$4:$Q$203,17,),"")</f>
        <v/>
      </c>
      <c r="BB73" s="26" t="str">
        <f t="shared" si="40"/>
        <v/>
      </c>
      <c r="BC73" s="26" t="str">
        <f t="shared" si="41"/>
        <v/>
      </c>
      <c r="BD73" s="69" t="str">
        <f t="shared" si="42"/>
        <v/>
      </c>
      <c r="BE73" s="26" t="e">
        <f>_xlfn.RANK.EQ(BB73,$BB$4:$BB$93,)+COUNTIF($BB$4:BB73,BB73)-1</f>
        <v>#VALUE!</v>
      </c>
    </row>
    <row r="74" spans="1:57" x14ac:dyDescent="0.25">
      <c r="A74" s="26">
        <v>71</v>
      </c>
      <c r="B74" s="37" t="str">
        <f t="shared" si="25"/>
        <v/>
      </c>
      <c r="C74" s="65" t="str">
        <f t="shared" si="23"/>
        <v/>
      </c>
      <c r="D74" s="65" t="str">
        <f t="shared" si="43"/>
        <v/>
      </c>
      <c r="E74" s="70" t="str">
        <f t="shared" si="26"/>
        <v/>
      </c>
      <c r="F74" s="71" t="str">
        <f t="shared" si="27"/>
        <v/>
      </c>
      <c r="G74" s="70" t="str">
        <f t="shared" si="28"/>
        <v/>
      </c>
      <c r="H74" s="71" t="str">
        <f t="shared" si="29"/>
        <v/>
      </c>
      <c r="I74" s="70" t="str">
        <f t="shared" si="30"/>
        <v/>
      </c>
      <c r="J74" s="71" t="str">
        <f t="shared" si="31"/>
        <v/>
      </c>
      <c r="K74" s="70" t="str">
        <f t="shared" si="32"/>
        <v/>
      </c>
      <c r="L74" s="71" t="str">
        <f t="shared" si="33"/>
        <v/>
      </c>
      <c r="M74" s="75" t="str">
        <f t="shared" si="34"/>
        <v/>
      </c>
      <c r="N74" s="71" t="str">
        <f t="shared" si="35"/>
        <v/>
      </c>
      <c r="O74" s="66" t="str">
        <f t="shared" si="36"/>
        <v/>
      </c>
      <c r="P74" s="4"/>
      <c r="Q74" s="74"/>
      <c r="AD74" s="26">
        <v>73</v>
      </c>
      <c r="AE74" s="26"/>
      <c r="AF74" s="26">
        <f>IF(Kopā!F74=$R$3,Kopā!A74,"")</f>
        <v>71</v>
      </c>
      <c r="AG74" s="26" t="str">
        <f>_xlfn.IFNA(VLOOKUP(AF74,Kopā!$A$4:$G$203,7,),"")</f>
        <v>D</v>
      </c>
      <c r="AH74" s="26" t="str">
        <f t="shared" si="24"/>
        <v/>
      </c>
      <c r="AI74" s="26" t="e" cm="1">
        <f t="array" ref="AI74">IFERROR(SMALL(IF((COUNTIF($AI$3:AI73, $AH$4:$AH$203)=0)*ISNUMBER($AH$4:$AH$203), $AH$4:$AH$203, "A"), 1),INDEX($AH$4:$AH$203, MATCH(SMALL(IF(ISTEXT($AH$4:$AH$203)*(COUNTIF(AI$3:$AI73,$AH$4:$AH$203)=0), COUNTIF($AH$4:$AH$203, "&lt;"&amp;$AH$4:$AH$203), ""),1),IF(ISTEXT($AH$4:$AH$203), COUNTIF($AH$4:$AH$203, "&lt;"&amp;$AH$4:$AH$203), ""), 0)))</f>
        <v>#NUM!</v>
      </c>
      <c r="AJ74" s="26"/>
      <c r="AK74" s="26"/>
      <c r="AL74" s="26" t="str">
        <f t="shared" si="37"/>
        <v/>
      </c>
      <c r="AM74" s="26" t="str">
        <f t="shared" si="38"/>
        <v/>
      </c>
      <c r="AN74" s="26">
        <v>71</v>
      </c>
      <c r="AO74" s="67" t="str">
        <f t="shared" si="39"/>
        <v/>
      </c>
      <c r="AP74" s="26" t="str">
        <f>_xlfn.IFNA(VLOOKUP(AM74,Kopā!$A$4:$Q$203,2,),"")</f>
        <v/>
      </c>
      <c r="AQ74" s="68" t="str">
        <f>_xlfn.IFNA(VLOOKUP(AM74,Kopā!$A$4:$Q$203,3,),"")</f>
        <v/>
      </c>
      <c r="AR74" s="79" t="str">
        <f>_xlfn.IFNA(VLOOKUP(AM74,Kopā!$A$4:$Q$203,8,),"")</f>
        <v/>
      </c>
      <c r="AS74" s="80" t="str">
        <f>_xlfn.IFNA(VLOOKUP(AM74,Kopā!$A$4:$Q$203,9,),"")</f>
        <v/>
      </c>
      <c r="AT74" s="79" t="str">
        <f>_xlfn.IFNA(VLOOKUP(AM74,Kopā!$A$4:$Q$203,10,),"")</f>
        <v/>
      </c>
      <c r="AU74" s="80" t="str">
        <f>_xlfn.IFNA(VLOOKUP(AM74,Kopā!$A$4:$Q$203,11,),"")</f>
        <v/>
      </c>
      <c r="AV74" s="79" t="str">
        <f>_xlfn.IFNA(VLOOKUP(AM74,Kopā!$A$4:$Q$203,12,),"")</f>
        <v/>
      </c>
      <c r="AW74" s="80" t="str">
        <f>_xlfn.IFNA(VLOOKUP(AM74,Kopā!$A$4:$Q$203,13,),"")</f>
        <v/>
      </c>
      <c r="AX74" s="79" t="str">
        <f>_xlfn.IFNA(VLOOKUP(AM74,Kopā!$A$4:$Q$203,14,),"")</f>
        <v/>
      </c>
      <c r="AY74" s="80" t="str">
        <f>_xlfn.IFNA(VLOOKUP(AM74,Kopā!$A$4:$Q$203,15,),"")</f>
        <v/>
      </c>
      <c r="AZ74" s="81" t="str">
        <f>_xlfn.IFNA(VLOOKUP(AM74,Kopā!$A$4:$Q$203,16,),"")</f>
        <v/>
      </c>
      <c r="BA74" s="80" t="str">
        <f>_xlfn.IFNA(VLOOKUP(AM74,Kopā!$A$4:$Q$203,17,),"")</f>
        <v/>
      </c>
      <c r="BB74" s="26" t="str">
        <f t="shared" si="40"/>
        <v/>
      </c>
      <c r="BC74" s="26" t="str">
        <f t="shared" si="41"/>
        <v/>
      </c>
      <c r="BD74" s="69" t="str">
        <f t="shared" si="42"/>
        <v/>
      </c>
      <c r="BE74" s="26" t="e">
        <f>_xlfn.RANK.EQ(BB74,$BB$4:$BB$93,)+COUNTIF($BB$4:BB74,BB74)-1</f>
        <v>#VALUE!</v>
      </c>
    </row>
    <row r="75" spans="1:57" x14ac:dyDescent="0.25">
      <c r="A75" s="26">
        <v>72</v>
      </c>
      <c r="B75" s="37" t="str">
        <f t="shared" si="25"/>
        <v/>
      </c>
      <c r="C75" s="65" t="str">
        <f t="shared" si="23"/>
        <v/>
      </c>
      <c r="D75" s="65" t="str">
        <f t="shared" si="43"/>
        <v/>
      </c>
      <c r="E75" s="70" t="str">
        <f t="shared" si="26"/>
        <v/>
      </c>
      <c r="F75" s="71" t="str">
        <f t="shared" si="27"/>
        <v/>
      </c>
      <c r="G75" s="70" t="str">
        <f t="shared" si="28"/>
        <v/>
      </c>
      <c r="H75" s="71" t="str">
        <f t="shared" si="29"/>
        <v/>
      </c>
      <c r="I75" s="70" t="str">
        <f t="shared" si="30"/>
        <v/>
      </c>
      <c r="J75" s="71" t="str">
        <f t="shared" si="31"/>
        <v/>
      </c>
      <c r="K75" s="70" t="str">
        <f t="shared" si="32"/>
        <v/>
      </c>
      <c r="L75" s="71" t="str">
        <f t="shared" si="33"/>
        <v/>
      </c>
      <c r="M75" s="75" t="str">
        <f t="shared" si="34"/>
        <v/>
      </c>
      <c r="N75" s="71" t="str">
        <f t="shared" si="35"/>
        <v/>
      </c>
      <c r="O75" s="66" t="str">
        <f t="shared" si="36"/>
        <v/>
      </c>
      <c r="P75" s="4"/>
      <c r="Q75" s="74"/>
      <c r="AD75" s="26">
        <v>74</v>
      </c>
      <c r="AE75" s="26"/>
      <c r="AF75" s="26">
        <f>IF(Kopā!F75=$R$3,Kopā!A75,"")</f>
        <v>72</v>
      </c>
      <c r="AG75" s="26" t="str">
        <f>_xlfn.IFNA(VLOOKUP(AF75,Kopā!$A$4:$G$203,7,),"")</f>
        <v>Hm</v>
      </c>
      <c r="AH75" s="26" t="str">
        <f t="shared" si="24"/>
        <v/>
      </c>
      <c r="AI75" s="26" t="e" cm="1">
        <f t="array" ref="AI75">IFERROR(SMALL(IF((COUNTIF($AI$3:AI74, $AH$4:$AH$203)=0)*ISNUMBER($AH$4:$AH$203), $AH$4:$AH$203, "A"), 1),INDEX($AH$4:$AH$203, MATCH(SMALL(IF(ISTEXT($AH$4:$AH$203)*(COUNTIF(AI$3:$AI74,$AH$4:$AH$203)=0), COUNTIF($AH$4:$AH$203, "&lt;"&amp;$AH$4:$AH$203), ""),1),IF(ISTEXT($AH$4:$AH$203), COUNTIF($AH$4:$AH$203, "&lt;"&amp;$AH$4:$AH$203), ""), 0)))</f>
        <v>#NUM!</v>
      </c>
      <c r="AJ75" s="26"/>
      <c r="AK75" s="26"/>
      <c r="AL75" s="26" t="str">
        <f t="shared" si="37"/>
        <v/>
      </c>
      <c r="AM75" s="26" t="str">
        <f t="shared" si="38"/>
        <v/>
      </c>
      <c r="AN75" s="26">
        <v>72</v>
      </c>
      <c r="AO75" s="67" t="str">
        <f t="shared" si="39"/>
        <v/>
      </c>
      <c r="AP75" s="26" t="str">
        <f>_xlfn.IFNA(VLOOKUP(AM75,Kopā!$A$4:$Q$203,2,),"")</f>
        <v/>
      </c>
      <c r="AQ75" s="68" t="str">
        <f>_xlfn.IFNA(VLOOKUP(AM75,Kopā!$A$4:$Q$203,3,),"")</f>
        <v/>
      </c>
      <c r="AR75" s="79" t="str">
        <f>_xlfn.IFNA(VLOOKUP(AM75,Kopā!$A$4:$Q$203,8,),"")</f>
        <v/>
      </c>
      <c r="AS75" s="80" t="str">
        <f>_xlfn.IFNA(VLOOKUP(AM75,Kopā!$A$4:$Q$203,9,),"")</f>
        <v/>
      </c>
      <c r="AT75" s="79" t="str">
        <f>_xlfn.IFNA(VLOOKUP(AM75,Kopā!$A$4:$Q$203,10,),"")</f>
        <v/>
      </c>
      <c r="AU75" s="80" t="str">
        <f>_xlfn.IFNA(VLOOKUP(AM75,Kopā!$A$4:$Q$203,11,),"")</f>
        <v/>
      </c>
      <c r="AV75" s="79" t="str">
        <f>_xlfn.IFNA(VLOOKUP(AM75,Kopā!$A$4:$Q$203,12,),"")</f>
        <v/>
      </c>
      <c r="AW75" s="80" t="str">
        <f>_xlfn.IFNA(VLOOKUP(AM75,Kopā!$A$4:$Q$203,13,),"")</f>
        <v/>
      </c>
      <c r="AX75" s="79" t="str">
        <f>_xlfn.IFNA(VLOOKUP(AM75,Kopā!$A$4:$Q$203,14,),"")</f>
        <v/>
      </c>
      <c r="AY75" s="80" t="str">
        <f>_xlfn.IFNA(VLOOKUP(AM75,Kopā!$A$4:$Q$203,15,),"")</f>
        <v/>
      </c>
      <c r="AZ75" s="81" t="str">
        <f>_xlfn.IFNA(VLOOKUP(AM75,Kopā!$A$4:$Q$203,16,),"")</f>
        <v/>
      </c>
      <c r="BA75" s="80" t="str">
        <f>_xlfn.IFNA(VLOOKUP(AM75,Kopā!$A$4:$Q$203,17,),"")</f>
        <v/>
      </c>
      <c r="BB75" s="26" t="str">
        <f t="shared" si="40"/>
        <v/>
      </c>
      <c r="BC75" s="26" t="str">
        <f t="shared" si="41"/>
        <v/>
      </c>
      <c r="BD75" s="69" t="str">
        <f t="shared" si="42"/>
        <v/>
      </c>
      <c r="BE75" s="26" t="e">
        <f>_xlfn.RANK.EQ(BB75,$BB$4:$BB$93,)+COUNTIF($BB$4:BB75,BB75)-1</f>
        <v>#VALUE!</v>
      </c>
    </row>
    <row r="76" spans="1:57" x14ac:dyDescent="0.25">
      <c r="A76" s="26">
        <v>73</v>
      </c>
      <c r="B76" s="37" t="str">
        <f t="shared" si="25"/>
        <v/>
      </c>
      <c r="C76" s="65" t="str">
        <f t="shared" si="23"/>
        <v/>
      </c>
      <c r="D76" s="65" t="str">
        <f t="shared" si="43"/>
        <v/>
      </c>
      <c r="E76" s="70" t="str">
        <f t="shared" si="26"/>
        <v/>
      </c>
      <c r="F76" s="71" t="str">
        <f t="shared" si="27"/>
        <v/>
      </c>
      <c r="G76" s="70" t="str">
        <f t="shared" si="28"/>
        <v/>
      </c>
      <c r="H76" s="71" t="str">
        <f t="shared" si="29"/>
        <v/>
      </c>
      <c r="I76" s="70" t="str">
        <f t="shared" si="30"/>
        <v/>
      </c>
      <c r="J76" s="71" t="str">
        <f t="shared" si="31"/>
        <v/>
      </c>
      <c r="K76" s="70" t="str">
        <f t="shared" si="32"/>
        <v/>
      </c>
      <c r="L76" s="71" t="str">
        <f t="shared" si="33"/>
        <v/>
      </c>
      <c r="M76" s="75" t="str">
        <f t="shared" si="34"/>
        <v/>
      </c>
      <c r="N76" s="71" t="str">
        <f t="shared" si="35"/>
        <v/>
      </c>
      <c r="O76" s="66" t="str">
        <f t="shared" si="36"/>
        <v/>
      </c>
      <c r="P76" s="4"/>
      <c r="Q76" s="74"/>
      <c r="AD76" s="26">
        <v>75</v>
      </c>
      <c r="AE76" s="26"/>
      <c r="AF76" s="26">
        <f>IF(Kopā!F76=$R$3,Kopā!A76,"")</f>
        <v>73</v>
      </c>
      <c r="AG76" s="26" t="str">
        <f>_xlfn.IFNA(VLOOKUP(AF76,Kopā!$A$4:$G$203,7,),"")</f>
        <v>Hm</v>
      </c>
      <c r="AH76" s="26" t="str">
        <f t="shared" si="24"/>
        <v/>
      </c>
      <c r="AI76" s="26" t="e" cm="1">
        <f t="array" ref="AI76">IFERROR(SMALL(IF((COUNTIF($AI$3:AI75, $AH$4:$AH$203)=0)*ISNUMBER($AH$4:$AH$203), $AH$4:$AH$203, "A"), 1),INDEX($AH$4:$AH$203, MATCH(SMALL(IF(ISTEXT($AH$4:$AH$203)*(COUNTIF(AI$3:$AI75,$AH$4:$AH$203)=0), COUNTIF($AH$4:$AH$203, "&lt;"&amp;$AH$4:$AH$203), ""),1),IF(ISTEXT($AH$4:$AH$203), COUNTIF($AH$4:$AH$203, "&lt;"&amp;$AH$4:$AH$203), ""), 0)))</f>
        <v>#NUM!</v>
      </c>
      <c r="AJ76" s="26"/>
      <c r="AK76" s="26"/>
      <c r="AL76" s="26" t="str">
        <f t="shared" si="37"/>
        <v/>
      </c>
      <c r="AM76" s="26" t="str">
        <f t="shared" si="38"/>
        <v/>
      </c>
      <c r="AN76" s="26">
        <v>73</v>
      </c>
      <c r="AO76" s="67" t="str">
        <f t="shared" si="39"/>
        <v/>
      </c>
      <c r="AP76" s="26" t="str">
        <f>_xlfn.IFNA(VLOOKUP(AM76,Kopā!$A$4:$Q$203,2,),"")</f>
        <v/>
      </c>
      <c r="AQ76" s="68" t="str">
        <f>_xlfn.IFNA(VLOOKUP(AM76,Kopā!$A$4:$Q$203,3,),"")</f>
        <v/>
      </c>
      <c r="AR76" s="79" t="str">
        <f>_xlfn.IFNA(VLOOKUP(AM76,Kopā!$A$4:$Q$203,8,),"")</f>
        <v/>
      </c>
      <c r="AS76" s="80" t="str">
        <f>_xlfn.IFNA(VLOOKUP(AM76,Kopā!$A$4:$Q$203,9,),"")</f>
        <v/>
      </c>
      <c r="AT76" s="79" t="str">
        <f>_xlfn.IFNA(VLOOKUP(AM76,Kopā!$A$4:$Q$203,10,),"")</f>
        <v/>
      </c>
      <c r="AU76" s="80" t="str">
        <f>_xlfn.IFNA(VLOOKUP(AM76,Kopā!$A$4:$Q$203,11,),"")</f>
        <v/>
      </c>
      <c r="AV76" s="79" t="str">
        <f>_xlfn.IFNA(VLOOKUP(AM76,Kopā!$A$4:$Q$203,12,),"")</f>
        <v/>
      </c>
      <c r="AW76" s="80" t="str">
        <f>_xlfn.IFNA(VLOOKUP(AM76,Kopā!$A$4:$Q$203,13,),"")</f>
        <v/>
      </c>
      <c r="AX76" s="79" t="str">
        <f>_xlfn.IFNA(VLOOKUP(AM76,Kopā!$A$4:$Q$203,14,),"")</f>
        <v/>
      </c>
      <c r="AY76" s="80" t="str">
        <f>_xlfn.IFNA(VLOOKUP(AM76,Kopā!$A$4:$Q$203,15,),"")</f>
        <v/>
      </c>
      <c r="AZ76" s="81" t="str">
        <f>_xlfn.IFNA(VLOOKUP(AM76,Kopā!$A$4:$Q$203,16,),"")</f>
        <v/>
      </c>
      <c r="BA76" s="80" t="str">
        <f>_xlfn.IFNA(VLOOKUP(AM76,Kopā!$A$4:$Q$203,17,),"")</f>
        <v/>
      </c>
      <c r="BB76" s="26" t="str">
        <f t="shared" si="40"/>
        <v/>
      </c>
      <c r="BC76" s="26" t="str">
        <f t="shared" si="41"/>
        <v/>
      </c>
      <c r="BD76" s="69" t="str">
        <f t="shared" si="42"/>
        <v/>
      </c>
      <c r="BE76" s="26" t="e">
        <f>_xlfn.RANK.EQ(BB76,$BB$4:$BB$93,)+COUNTIF($BB$4:BB76,BB76)-1</f>
        <v>#VALUE!</v>
      </c>
    </row>
    <row r="77" spans="1:57" x14ac:dyDescent="0.25">
      <c r="A77" s="26">
        <v>74</v>
      </c>
      <c r="B77" s="37" t="str">
        <f t="shared" si="25"/>
        <v/>
      </c>
      <c r="C77" s="65" t="str">
        <f t="shared" si="23"/>
        <v/>
      </c>
      <c r="D77" s="65" t="str">
        <f t="shared" si="43"/>
        <v/>
      </c>
      <c r="E77" s="70" t="str">
        <f t="shared" si="26"/>
        <v/>
      </c>
      <c r="F77" s="71" t="str">
        <f t="shared" si="27"/>
        <v/>
      </c>
      <c r="G77" s="70" t="str">
        <f t="shared" si="28"/>
        <v/>
      </c>
      <c r="H77" s="71" t="str">
        <f t="shared" si="29"/>
        <v/>
      </c>
      <c r="I77" s="70" t="str">
        <f t="shared" si="30"/>
        <v/>
      </c>
      <c r="J77" s="71" t="str">
        <f t="shared" si="31"/>
        <v/>
      </c>
      <c r="K77" s="70" t="str">
        <f t="shared" si="32"/>
        <v/>
      </c>
      <c r="L77" s="71" t="str">
        <f t="shared" si="33"/>
        <v/>
      </c>
      <c r="M77" s="75" t="str">
        <f t="shared" si="34"/>
        <v/>
      </c>
      <c r="N77" s="71" t="str">
        <f t="shared" si="35"/>
        <v/>
      </c>
      <c r="O77" s="66" t="str">
        <f t="shared" si="36"/>
        <v/>
      </c>
      <c r="P77" s="4"/>
      <c r="Q77" s="74"/>
      <c r="AD77" s="26">
        <v>76</v>
      </c>
      <c r="AE77" s="26"/>
      <c r="AF77" s="26">
        <f>IF(Kopā!F77=$R$3,Kopā!A77,"")</f>
        <v>74</v>
      </c>
      <c r="AG77" s="26" t="str">
        <f>_xlfn.IFNA(VLOOKUP(AF77,Kopā!$A$4:$G$203,7,),"")</f>
        <v>Hm</v>
      </c>
      <c r="AH77" s="26" t="str">
        <f t="shared" si="24"/>
        <v/>
      </c>
      <c r="AI77" s="26" t="e" cm="1">
        <f t="array" ref="AI77">IFERROR(SMALL(IF((COUNTIF($AI$3:AI76, $AH$4:$AH$203)=0)*ISNUMBER($AH$4:$AH$203), $AH$4:$AH$203, "A"), 1),INDEX($AH$4:$AH$203, MATCH(SMALL(IF(ISTEXT($AH$4:$AH$203)*(COUNTIF(AI$3:$AI76,$AH$4:$AH$203)=0), COUNTIF($AH$4:$AH$203, "&lt;"&amp;$AH$4:$AH$203), ""),1),IF(ISTEXT($AH$4:$AH$203), COUNTIF($AH$4:$AH$203, "&lt;"&amp;$AH$4:$AH$203), ""), 0)))</f>
        <v>#NUM!</v>
      </c>
      <c r="AJ77" s="26"/>
      <c r="AK77" s="26"/>
      <c r="AL77" s="26" t="str">
        <f t="shared" si="37"/>
        <v/>
      </c>
      <c r="AM77" s="26" t="str">
        <f t="shared" si="38"/>
        <v/>
      </c>
      <c r="AN77" s="26">
        <v>74</v>
      </c>
      <c r="AO77" s="67" t="str">
        <f t="shared" si="39"/>
        <v/>
      </c>
      <c r="AP77" s="26" t="str">
        <f>_xlfn.IFNA(VLOOKUP(AM77,Kopā!$A$4:$Q$203,2,),"")</f>
        <v/>
      </c>
      <c r="AQ77" s="68" t="str">
        <f>_xlfn.IFNA(VLOOKUP(AM77,Kopā!$A$4:$Q$203,3,),"")</f>
        <v/>
      </c>
      <c r="AR77" s="79" t="str">
        <f>_xlfn.IFNA(VLOOKUP(AM77,Kopā!$A$4:$Q$203,8,),"")</f>
        <v/>
      </c>
      <c r="AS77" s="80" t="str">
        <f>_xlfn.IFNA(VLOOKUP(AM77,Kopā!$A$4:$Q$203,9,),"")</f>
        <v/>
      </c>
      <c r="AT77" s="79" t="str">
        <f>_xlfn.IFNA(VLOOKUP(AM77,Kopā!$A$4:$Q$203,10,),"")</f>
        <v/>
      </c>
      <c r="AU77" s="80" t="str">
        <f>_xlfn.IFNA(VLOOKUP(AM77,Kopā!$A$4:$Q$203,11,),"")</f>
        <v/>
      </c>
      <c r="AV77" s="79" t="str">
        <f>_xlfn.IFNA(VLOOKUP(AM77,Kopā!$A$4:$Q$203,12,),"")</f>
        <v/>
      </c>
      <c r="AW77" s="80" t="str">
        <f>_xlfn.IFNA(VLOOKUP(AM77,Kopā!$A$4:$Q$203,13,),"")</f>
        <v/>
      </c>
      <c r="AX77" s="79" t="str">
        <f>_xlfn.IFNA(VLOOKUP(AM77,Kopā!$A$4:$Q$203,14,),"")</f>
        <v/>
      </c>
      <c r="AY77" s="80" t="str">
        <f>_xlfn.IFNA(VLOOKUP(AM77,Kopā!$A$4:$Q$203,15,),"")</f>
        <v/>
      </c>
      <c r="AZ77" s="81" t="str">
        <f>_xlfn.IFNA(VLOOKUP(AM77,Kopā!$A$4:$Q$203,16,),"")</f>
        <v/>
      </c>
      <c r="BA77" s="80" t="str">
        <f>_xlfn.IFNA(VLOOKUP(AM77,Kopā!$A$4:$Q$203,17,),"")</f>
        <v/>
      </c>
      <c r="BB77" s="26" t="str">
        <f t="shared" si="40"/>
        <v/>
      </c>
      <c r="BC77" s="26" t="str">
        <f t="shared" si="41"/>
        <v/>
      </c>
      <c r="BD77" s="69" t="str">
        <f t="shared" si="42"/>
        <v/>
      </c>
      <c r="BE77" s="26" t="e">
        <f>_xlfn.RANK.EQ(BB77,$BB$4:$BB$93,)+COUNTIF($BB$4:BB77,BB77)-1</f>
        <v>#VALUE!</v>
      </c>
    </row>
    <row r="78" spans="1:57" x14ac:dyDescent="0.25">
      <c r="A78" s="26">
        <v>75</v>
      </c>
      <c r="B78" s="37" t="str">
        <f t="shared" si="25"/>
        <v/>
      </c>
      <c r="C78" s="65" t="str">
        <f t="shared" si="23"/>
        <v/>
      </c>
      <c r="D78" s="65" t="str">
        <f t="shared" si="43"/>
        <v/>
      </c>
      <c r="E78" s="70" t="str">
        <f t="shared" si="26"/>
        <v/>
      </c>
      <c r="F78" s="71" t="str">
        <f t="shared" si="27"/>
        <v/>
      </c>
      <c r="G78" s="70" t="str">
        <f t="shared" si="28"/>
        <v/>
      </c>
      <c r="H78" s="71" t="str">
        <f t="shared" si="29"/>
        <v/>
      </c>
      <c r="I78" s="70" t="str">
        <f t="shared" si="30"/>
        <v/>
      </c>
      <c r="J78" s="71" t="str">
        <f t="shared" si="31"/>
        <v/>
      </c>
      <c r="K78" s="70" t="str">
        <f t="shared" si="32"/>
        <v/>
      </c>
      <c r="L78" s="71" t="str">
        <f t="shared" si="33"/>
        <v/>
      </c>
      <c r="M78" s="75" t="str">
        <f t="shared" si="34"/>
        <v/>
      </c>
      <c r="N78" s="71" t="str">
        <f t="shared" si="35"/>
        <v/>
      </c>
      <c r="O78" s="66" t="str">
        <f t="shared" si="36"/>
        <v/>
      </c>
      <c r="P78" s="4"/>
      <c r="Q78" s="74"/>
      <c r="AD78" s="26">
        <v>77</v>
      </c>
      <c r="AE78" s="26"/>
      <c r="AF78" s="26">
        <f>IF(Kopā!F78=$R$3,Kopā!A78,"")</f>
        <v>75</v>
      </c>
      <c r="AG78" s="26" t="str">
        <f>_xlfn.IFNA(VLOOKUP(AF78,Kopā!$A$4:$G$203,7,),"")</f>
        <v>H</v>
      </c>
      <c r="AH78" s="26" t="str">
        <f t="shared" si="24"/>
        <v/>
      </c>
      <c r="AI78" s="26" t="e" cm="1">
        <f t="array" ref="AI78">IFERROR(SMALL(IF((COUNTIF($AI$3:AI77, $AH$4:$AH$203)=0)*ISNUMBER($AH$4:$AH$203), $AH$4:$AH$203, "A"), 1),INDEX($AH$4:$AH$203, MATCH(SMALL(IF(ISTEXT($AH$4:$AH$203)*(COUNTIF(AI$3:$AI77,$AH$4:$AH$203)=0), COUNTIF($AH$4:$AH$203, "&lt;"&amp;$AH$4:$AH$203), ""),1),IF(ISTEXT($AH$4:$AH$203), COUNTIF($AH$4:$AH$203, "&lt;"&amp;$AH$4:$AH$203), ""), 0)))</f>
        <v>#NUM!</v>
      </c>
      <c r="AJ78" s="26"/>
      <c r="AK78" s="26"/>
      <c r="AL78" s="26" t="str">
        <f t="shared" si="37"/>
        <v/>
      </c>
      <c r="AM78" s="26" t="str">
        <f t="shared" si="38"/>
        <v/>
      </c>
      <c r="AN78" s="26">
        <v>75</v>
      </c>
      <c r="AO78" s="67" t="str">
        <f t="shared" si="39"/>
        <v/>
      </c>
      <c r="AP78" s="26" t="str">
        <f>_xlfn.IFNA(VLOOKUP(AM78,Kopā!$A$4:$Q$203,2,),"")</f>
        <v/>
      </c>
      <c r="AQ78" s="68" t="str">
        <f>_xlfn.IFNA(VLOOKUP(AM78,Kopā!$A$4:$Q$203,3,),"")</f>
        <v/>
      </c>
      <c r="AR78" s="79" t="str">
        <f>_xlfn.IFNA(VLOOKUP(AM78,Kopā!$A$4:$Q$203,8,),"")</f>
        <v/>
      </c>
      <c r="AS78" s="80" t="str">
        <f>_xlfn.IFNA(VLOOKUP(AM78,Kopā!$A$4:$Q$203,9,),"")</f>
        <v/>
      </c>
      <c r="AT78" s="79" t="str">
        <f>_xlfn.IFNA(VLOOKUP(AM78,Kopā!$A$4:$Q$203,10,),"")</f>
        <v/>
      </c>
      <c r="AU78" s="80" t="str">
        <f>_xlfn.IFNA(VLOOKUP(AM78,Kopā!$A$4:$Q$203,11,),"")</f>
        <v/>
      </c>
      <c r="AV78" s="79" t="str">
        <f>_xlfn.IFNA(VLOOKUP(AM78,Kopā!$A$4:$Q$203,12,),"")</f>
        <v/>
      </c>
      <c r="AW78" s="80" t="str">
        <f>_xlfn.IFNA(VLOOKUP(AM78,Kopā!$A$4:$Q$203,13,),"")</f>
        <v/>
      </c>
      <c r="AX78" s="79" t="str">
        <f>_xlfn.IFNA(VLOOKUP(AM78,Kopā!$A$4:$Q$203,14,),"")</f>
        <v/>
      </c>
      <c r="AY78" s="80" t="str">
        <f>_xlfn.IFNA(VLOOKUP(AM78,Kopā!$A$4:$Q$203,15,),"")</f>
        <v/>
      </c>
      <c r="AZ78" s="81" t="str">
        <f>_xlfn.IFNA(VLOOKUP(AM78,Kopā!$A$4:$Q$203,16,),"")</f>
        <v/>
      </c>
      <c r="BA78" s="80" t="str">
        <f>_xlfn.IFNA(VLOOKUP(AM78,Kopā!$A$4:$Q$203,17,),"")</f>
        <v/>
      </c>
      <c r="BB78" s="26" t="str">
        <f t="shared" si="40"/>
        <v/>
      </c>
      <c r="BC78" s="26" t="str">
        <f t="shared" si="41"/>
        <v/>
      </c>
      <c r="BD78" s="69" t="str">
        <f t="shared" si="42"/>
        <v/>
      </c>
      <c r="BE78" s="26" t="e">
        <f>_xlfn.RANK.EQ(BB78,$BB$4:$BB$93,)+COUNTIF($BB$4:BB78,BB78)-1</f>
        <v>#VALUE!</v>
      </c>
    </row>
    <row r="79" spans="1:57" x14ac:dyDescent="0.25">
      <c r="A79" s="26">
        <v>76</v>
      </c>
      <c r="B79" s="37" t="str">
        <f t="shared" si="25"/>
        <v/>
      </c>
      <c r="C79" s="65" t="str">
        <f t="shared" si="23"/>
        <v/>
      </c>
      <c r="D79" s="65" t="str">
        <f t="shared" si="43"/>
        <v/>
      </c>
      <c r="E79" s="70" t="str">
        <f t="shared" si="26"/>
        <v/>
      </c>
      <c r="F79" s="71" t="str">
        <f t="shared" si="27"/>
        <v/>
      </c>
      <c r="G79" s="70" t="str">
        <f t="shared" si="28"/>
        <v/>
      </c>
      <c r="H79" s="71" t="str">
        <f t="shared" si="29"/>
        <v/>
      </c>
      <c r="I79" s="70" t="str">
        <f t="shared" si="30"/>
        <v/>
      </c>
      <c r="J79" s="71" t="str">
        <f t="shared" si="31"/>
        <v/>
      </c>
      <c r="K79" s="70" t="str">
        <f t="shared" si="32"/>
        <v/>
      </c>
      <c r="L79" s="71" t="str">
        <f t="shared" si="33"/>
        <v/>
      </c>
      <c r="M79" s="75" t="str">
        <f t="shared" si="34"/>
        <v/>
      </c>
      <c r="N79" s="71" t="str">
        <f t="shared" si="35"/>
        <v/>
      </c>
      <c r="O79" s="66" t="str">
        <f t="shared" si="36"/>
        <v/>
      </c>
      <c r="P79" s="4"/>
      <c r="Q79" s="74"/>
      <c r="AD79" s="26">
        <v>78</v>
      </c>
      <c r="AE79" s="26"/>
      <c r="AF79" s="26" t="str">
        <f>IF(Kopā!F79=$R$3,Kopā!A79,"")</f>
        <v/>
      </c>
      <c r="AG79" s="26" t="str">
        <f>_xlfn.IFNA(VLOOKUP(AF79,Kopā!$A$4:$G$203,7,),"")</f>
        <v/>
      </c>
      <c r="AH79" s="26" t="str">
        <f t="shared" si="24"/>
        <v/>
      </c>
      <c r="AI79" s="26" t="e" cm="1">
        <f t="array" ref="AI79">IFERROR(SMALL(IF((COUNTIF($AI$3:AI78, $AH$4:$AH$203)=0)*ISNUMBER($AH$4:$AH$203), $AH$4:$AH$203, "A"), 1),INDEX($AH$4:$AH$203, MATCH(SMALL(IF(ISTEXT($AH$4:$AH$203)*(COUNTIF(AI$3:$AI78,$AH$4:$AH$203)=0), COUNTIF($AH$4:$AH$203, "&lt;"&amp;$AH$4:$AH$203), ""),1),IF(ISTEXT($AH$4:$AH$203), COUNTIF($AH$4:$AH$203, "&lt;"&amp;$AH$4:$AH$203), ""), 0)))</f>
        <v>#NUM!</v>
      </c>
      <c r="AJ79" s="26"/>
      <c r="AK79" s="26"/>
      <c r="AL79" s="26" t="str">
        <f t="shared" si="37"/>
        <v/>
      </c>
      <c r="AM79" s="26" t="str">
        <f t="shared" si="38"/>
        <v/>
      </c>
      <c r="AN79" s="26">
        <v>76</v>
      </c>
      <c r="AO79" s="67" t="str">
        <f t="shared" si="39"/>
        <v/>
      </c>
      <c r="AP79" s="26" t="str">
        <f>_xlfn.IFNA(VLOOKUP(AM79,Kopā!$A$4:$Q$203,2,),"")</f>
        <v/>
      </c>
      <c r="AQ79" s="68" t="str">
        <f>_xlfn.IFNA(VLOOKUP(AM79,Kopā!$A$4:$Q$203,3,),"")</f>
        <v/>
      </c>
      <c r="AR79" s="79" t="str">
        <f>_xlfn.IFNA(VLOOKUP(AM79,Kopā!$A$4:$Q$203,8,),"")</f>
        <v/>
      </c>
      <c r="AS79" s="80" t="str">
        <f>_xlfn.IFNA(VLOOKUP(AM79,Kopā!$A$4:$Q$203,9,),"")</f>
        <v/>
      </c>
      <c r="AT79" s="79" t="str">
        <f>_xlfn.IFNA(VLOOKUP(AM79,Kopā!$A$4:$Q$203,10,),"")</f>
        <v/>
      </c>
      <c r="AU79" s="80" t="str">
        <f>_xlfn.IFNA(VLOOKUP(AM79,Kopā!$A$4:$Q$203,11,),"")</f>
        <v/>
      </c>
      <c r="AV79" s="79" t="str">
        <f>_xlfn.IFNA(VLOOKUP(AM79,Kopā!$A$4:$Q$203,12,),"")</f>
        <v/>
      </c>
      <c r="AW79" s="80" t="str">
        <f>_xlfn.IFNA(VLOOKUP(AM79,Kopā!$A$4:$Q$203,13,),"")</f>
        <v/>
      </c>
      <c r="AX79" s="79" t="str">
        <f>_xlfn.IFNA(VLOOKUP(AM79,Kopā!$A$4:$Q$203,14,),"")</f>
        <v/>
      </c>
      <c r="AY79" s="80" t="str">
        <f>_xlfn.IFNA(VLOOKUP(AM79,Kopā!$A$4:$Q$203,15,),"")</f>
        <v/>
      </c>
      <c r="AZ79" s="81" t="str">
        <f>_xlfn.IFNA(VLOOKUP(AM79,Kopā!$A$4:$Q$203,16,),"")</f>
        <v/>
      </c>
      <c r="BA79" s="80" t="str">
        <f>_xlfn.IFNA(VLOOKUP(AM79,Kopā!$A$4:$Q$203,17,),"")</f>
        <v/>
      </c>
      <c r="BB79" s="26" t="str">
        <f t="shared" si="40"/>
        <v/>
      </c>
      <c r="BC79" s="26" t="str">
        <f t="shared" si="41"/>
        <v/>
      </c>
      <c r="BD79" s="69" t="str">
        <f t="shared" si="42"/>
        <v/>
      </c>
      <c r="BE79" s="26" t="e">
        <f>_xlfn.RANK.EQ(BB79,$BB$4:$BB$93,)+COUNTIF($BB$4:BB79,BB79)-1</f>
        <v>#VALUE!</v>
      </c>
    </row>
    <row r="80" spans="1:57" x14ac:dyDescent="0.25">
      <c r="A80" s="26">
        <v>77</v>
      </c>
      <c r="B80" s="37" t="str">
        <f t="shared" si="25"/>
        <v/>
      </c>
      <c r="C80" s="65" t="str">
        <f t="shared" si="23"/>
        <v/>
      </c>
      <c r="D80" s="65" t="str">
        <f t="shared" si="43"/>
        <v/>
      </c>
      <c r="E80" s="70" t="str">
        <f t="shared" si="26"/>
        <v/>
      </c>
      <c r="F80" s="71" t="str">
        <f t="shared" si="27"/>
        <v/>
      </c>
      <c r="G80" s="70" t="str">
        <f t="shared" si="28"/>
        <v/>
      </c>
      <c r="H80" s="71" t="str">
        <f t="shared" si="29"/>
        <v/>
      </c>
      <c r="I80" s="70" t="str">
        <f t="shared" si="30"/>
        <v/>
      </c>
      <c r="J80" s="71" t="str">
        <f t="shared" si="31"/>
        <v/>
      </c>
      <c r="K80" s="70" t="str">
        <f t="shared" si="32"/>
        <v/>
      </c>
      <c r="L80" s="71" t="str">
        <f t="shared" si="33"/>
        <v/>
      </c>
      <c r="M80" s="75" t="str">
        <f t="shared" si="34"/>
        <v/>
      </c>
      <c r="N80" s="71" t="str">
        <f t="shared" si="35"/>
        <v/>
      </c>
      <c r="O80" s="66" t="str">
        <f t="shared" si="36"/>
        <v/>
      </c>
      <c r="P80" s="4"/>
      <c r="Q80" s="74"/>
      <c r="AD80" s="26">
        <v>79</v>
      </c>
      <c r="AE80" s="26"/>
      <c r="AF80" s="26">
        <f>IF(Kopā!F80=$R$3,Kopā!A80,"")</f>
        <v>77</v>
      </c>
      <c r="AG80" s="26" t="str">
        <f>_xlfn.IFNA(VLOOKUP(AF80,Kopā!$A$4:$G$203,7,),"")</f>
        <v>D</v>
      </c>
      <c r="AH80" s="26" t="str">
        <f t="shared" si="24"/>
        <v/>
      </c>
      <c r="AI80" s="26" t="e" cm="1">
        <f t="array" ref="AI80">IFERROR(SMALL(IF((COUNTIF($AI$3:AI79, $AH$4:$AH$203)=0)*ISNUMBER($AH$4:$AH$203), $AH$4:$AH$203, "A"), 1),INDEX($AH$4:$AH$203, MATCH(SMALL(IF(ISTEXT($AH$4:$AH$203)*(COUNTIF(AI$3:$AI79,$AH$4:$AH$203)=0), COUNTIF($AH$4:$AH$203, "&lt;"&amp;$AH$4:$AH$203), ""),1),IF(ISTEXT($AH$4:$AH$203), COUNTIF($AH$4:$AH$203, "&lt;"&amp;$AH$4:$AH$203), ""), 0)))</f>
        <v>#NUM!</v>
      </c>
      <c r="AJ80" s="26"/>
      <c r="AK80" s="26"/>
      <c r="AL80" s="26" t="str">
        <f t="shared" si="37"/>
        <v/>
      </c>
      <c r="AM80" s="26" t="str">
        <f t="shared" si="38"/>
        <v/>
      </c>
      <c r="AN80" s="26">
        <v>77</v>
      </c>
      <c r="AO80" s="67" t="str">
        <f t="shared" si="39"/>
        <v/>
      </c>
      <c r="AP80" s="26" t="str">
        <f>_xlfn.IFNA(VLOOKUP(AM80,Kopā!$A$4:$Q$203,2,),"")</f>
        <v/>
      </c>
      <c r="AQ80" s="68" t="str">
        <f>_xlfn.IFNA(VLOOKUP(AM80,Kopā!$A$4:$Q$203,3,),"")</f>
        <v/>
      </c>
      <c r="AR80" s="79" t="str">
        <f>_xlfn.IFNA(VLOOKUP(AM80,Kopā!$A$4:$Q$203,8,),"")</f>
        <v/>
      </c>
      <c r="AS80" s="80" t="str">
        <f>_xlfn.IFNA(VLOOKUP(AM80,Kopā!$A$4:$Q$203,9,),"")</f>
        <v/>
      </c>
      <c r="AT80" s="79" t="str">
        <f>_xlfn.IFNA(VLOOKUP(AM80,Kopā!$A$4:$Q$203,10,),"")</f>
        <v/>
      </c>
      <c r="AU80" s="80" t="str">
        <f>_xlfn.IFNA(VLOOKUP(AM80,Kopā!$A$4:$Q$203,11,),"")</f>
        <v/>
      </c>
      <c r="AV80" s="79" t="str">
        <f>_xlfn.IFNA(VLOOKUP(AM80,Kopā!$A$4:$Q$203,12,),"")</f>
        <v/>
      </c>
      <c r="AW80" s="80" t="str">
        <f>_xlfn.IFNA(VLOOKUP(AM80,Kopā!$A$4:$Q$203,13,),"")</f>
        <v/>
      </c>
      <c r="AX80" s="79" t="str">
        <f>_xlfn.IFNA(VLOOKUP(AM80,Kopā!$A$4:$Q$203,14,),"")</f>
        <v/>
      </c>
      <c r="AY80" s="80" t="str">
        <f>_xlfn.IFNA(VLOOKUP(AM80,Kopā!$A$4:$Q$203,15,),"")</f>
        <v/>
      </c>
      <c r="AZ80" s="81" t="str">
        <f>_xlfn.IFNA(VLOOKUP(AM80,Kopā!$A$4:$Q$203,16,),"")</f>
        <v/>
      </c>
      <c r="BA80" s="80" t="str">
        <f>_xlfn.IFNA(VLOOKUP(AM80,Kopā!$A$4:$Q$203,17,),"")</f>
        <v/>
      </c>
      <c r="BB80" s="26" t="str">
        <f t="shared" si="40"/>
        <v/>
      </c>
      <c r="BC80" s="26" t="str">
        <f t="shared" si="41"/>
        <v/>
      </c>
      <c r="BD80" s="69" t="str">
        <f t="shared" si="42"/>
        <v/>
      </c>
      <c r="BE80" s="26" t="e">
        <f>_xlfn.RANK.EQ(BB80,$BB$4:$BB$93,)+COUNTIF($BB$4:BB80,BB80)-1</f>
        <v>#VALUE!</v>
      </c>
    </row>
    <row r="81" spans="1:57" x14ac:dyDescent="0.25">
      <c r="A81" s="26">
        <v>78</v>
      </c>
      <c r="B81" s="37" t="str">
        <f t="shared" si="25"/>
        <v/>
      </c>
      <c r="C81" s="65" t="str">
        <f t="shared" si="23"/>
        <v/>
      </c>
      <c r="D81" s="65" t="str">
        <f t="shared" si="43"/>
        <v/>
      </c>
      <c r="E81" s="70" t="str">
        <f t="shared" si="26"/>
        <v/>
      </c>
      <c r="F81" s="71" t="str">
        <f t="shared" si="27"/>
        <v/>
      </c>
      <c r="G81" s="70" t="str">
        <f t="shared" si="28"/>
        <v/>
      </c>
      <c r="H81" s="71" t="str">
        <f t="shared" si="29"/>
        <v/>
      </c>
      <c r="I81" s="70" t="str">
        <f t="shared" si="30"/>
        <v/>
      </c>
      <c r="J81" s="71" t="str">
        <f t="shared" si="31"/>
        <v/>
      </c>
      <c r="K81" s="70" t="str">
        <f t="shared" si="32"/>
        <v/>
      </c>
      <c r="L81" s="71" t="str">
        <f t="shared" si="33"/>
        <v/>
      </c>
      <c r="M81" s="75" t="str">
        <f t="shared" si="34"/>
        <v/>
      </c>
      <c r="N81" s="71" t="str">
        <f t="shared" si="35"/>
        <v/>
      </c>
      <c r="O81" s="66" t="str">
        <f t="shared" si="36"/>
        <v/>
      </c>
      <c r="P81" s="4"/>
      <c r="Q81" s="74"/>
      <c r="AD81" s="26">
        <v>80</v>
      </c>
      <c r="AE81" s="26"/>
      <c r="AF81" s="26">
        <f>IF(Kopā!F81=$R$3,Kopā!A81,"")</f>
        <v>78</v>
      </c>
      <c r="AG81" s="26" t="str">
        <f>_xlfn.IFNA(VLOOKUP(AF81,Kopā!$A$4:$G$203,7,),"")</f>
        <v>E</v>
      </c>
      <c r="AH81" s="26">
        <f t="shared" si="24"/>
        <v>78</v>
      </c>
      <c r="AI81" s="26" t="e" cm="1">
        <f t="array" ref="AI81">IFERROR(SMALL(IF((COUNTIF($AI$3:AI80, $AH$4:$AH$203)=0)*ISNUMBER($AH$4:$AH$203), $AH$4:$AH$203, "A"), 1),INDEX($AH$4:$AH$203, MATCH(SMALL(IF(ISTEXT($AH$4:$AH$203)*(COUNTIF(AI$3:$AI80,$AH$4:$AH$203)=0), COUNTIF($AH$4:$AH$203, "&lt;"&amp;$AH$4:$AH$203), ""),1),IF(ISTEXT($AH$4:$AH$203), COUNTIF($AH$4:$AH$203, "&lt;"&amp;$AH$4:$AH$203), ""), 0)))</f>
        <v>#NUM!</v>
      </c>
      <c r="AJ81" s="26"/>
      <c r="AK81" s="26"/>
      <c r="AL81" s="26" t="str">
        <f t="shared" si="37"/>
        <v/>
      </c>
      <c r="AM81" s="26" t="str">
        <f t="shared" si="38"/>
        <v/>
      </c>
      <c r="AN81" s="26">
        <v>78</v>
      </c>
      <c r="AO81" s="67" t="str">
        <f t="shared" si="39"/>
        <v/>
      </c>
      <c r="AP81" s="26" t="str">
        <f>_xlfn.IFNA(VLOOKUP(AM81,Kopā!$A$4:$Q$203,2,),"")</f>
        <v/>
      </c>
      <c r="AQ81" s="68" t="str">
        <f>_xlfn.IFNA(VLOOKUP(AM81,Kopā!$A$4:$Q$203,3,),"")</f>
        <v/>
      </c>
      <c r="AR81" s="79" t="str">
        <f>_xlfn.IFNA(VLOOKUP(AM81,Kopā!$A$4:$Q$203,8,),"")</f>
        <v/>
      </c>
      <c r="AS81" s="80" t="str">
        <f>_xlfn.IFNA(VLOOKUP(AM81,Kopā!$A$4:$Q$203,9,),"")</f>
        <v/>
      </c>
      <c r="AT81" s="79" t="str">
        <f>_xlfn.IFNA(VLOOKUP(AM81,Kopā!$A$4:$Q$203,10,),"")</f>
        <v/>
      </c>
      <c r="AU81" s="80" t="str">
        <f>_xlfn.IFNA(VLOOKUP(AM81,Kopā!$A$4:$Q$203,11,),"")</f>
        <v/>
      </c>
      <c r="AV81" s="79" t="str">
        <f>_xlfn.IFNA(VLOOKUP(AM81,Kopā!$A$4:$Q$203,12,),"")</f>
        <v/>
      </c>
      <c r="AW81" s="80" t="str">
        <f>_xlfn.IFNA(VLOOKUP(AM81,Kopā!$A$4:$Q$203,13,),"")</f>
        <v/>
      </c>
      <c r="AX81" s="79" t="str">
        <f>_xlfn.IFNA(VLOOKUP(AM81,Kopā!$A$4:$Q$203,14,),"")</f>
        <v/>
      </c>
      <c r="AY81" s="80" t="str">
        <f>_xlfn.IFNA(VLOOKUP(AM81,Kopā!$A$4:$Q$203,15,),"")</f>
        <v/>
      </c>
      <c r="AZ81" s="81" t="str">
        <f>_xlfn.IFNA(VLOOKUP(AM81,Kopā!$A$4:$Q$203,16,),"")</f>
        <v/>
      </c>
      <c r="BA81" s="80" t="str">
        <f>_xlfn.IFNA(VLOOKUP(AM81,Kopā!$A$4:$Q$203,17,),"")</f>
        <v/>
      </c>
      <c r="BB81" s="26" t="str">
        <f t="shared" si="40"/>
        <v/>
      </c>
      <c r="BC81" s="26" t="str">
        <f t="shared" si="41"/>
        <v/>
      </c>
      <c r="BD81" s="69" t="str">
        <f t="shared" si="42"/>
        <v/>
      </c>
      <c r="BE81" s="26" t="e">
        <f>_xlfn.RANK.EQ(BB81,$BB$4:$BB$93,)+COUNTIF($BB$4:BB81,BB81)-1</f>
        <v>#VALUE!</v>
      </c>
    </row>
    <row r="82" spans="1:57" x14ac:dyDescent="0.25">
      <c r="A82" s="26">
        <v>79</v>
      </c>
      <c r="B82" s="37" t="str">
        <f t="shared" si="25"/>
        <v/>
      </c>
      <c r="C82" s="65" t="str">
        <f t="shared" si="23"/>
        <v/>
      </c>
      <c r="D82" s="65" t="str">
        <f t="shared" si="43"/>
        <v/>
      </c>
      <c r="E82" s="70" t="str">
        <f t="shared" si="26"/>
        <v/>
      </c>
      <c r="F82" s="71" t="str">
        <f t="shared" si="27"/>
        <v/>
      </c>
      <c r="G82" s="70" t="str">
        <f t="shared" si="28"/>
        <v/>
      </c>
      <c r="H82" s="71" t="str">
        <f t="shared" si="29"/>
        <v/>
      </c>
      <c r="I82" s="70" t="str">
        <f t="shared" si="30"/>
        <v/>
      </c>
      <c r="J82" s="71" t="str">
        <f t="shared" si="31"/>
        <v/>
      </c>
      <c r="K82" s="70" t="str">
        <f t="shared" si="32"/>
        <v/>
      </c>
      <c r="L82" s="71" t="str">
        <f t="shared" si="33"/>
        <v/>
      </c>
      <c r="M82" s="75" t="str">
        <f t="shared" si="34"/>
        <v/>
      </c>
      <c r="N82" s="71" t="str">
        <f t="shared" si="35"/>
        <v/>
      </c>
      <c r="O82" s="66" t="str">
        <f t="shared" si="36"/>
        <v/>
      </c>
      <c r="P82" s="4"/>
      <c r="Q82" s="74"/>
      <c r="AD82" s="26">
        <v>81</v>
      </c>
      <c r="AE82" s="26"/>
      <c r="AF82" s="26" t="str">
        <f>IF(Kopā!F82=$R$3,Kopā!A82,"")</f>
        <v/>
      </c>
      <c r="AG82" s="26" t="str">
        <f>_xlfn.IFNA(VLOOKUP(AF82,Kopā!$A$4:$G$203,7,),"")</f>
        <v/>
      </c>
      <c r="AH82" s="26" t="str">
        <f t="shared" si="24"/>
        <v/>
      </c>
      <c r="AI82" s="26" t="e" cm="1">
        <f t="array" ref="AI82">IFERROR(SMALL(IF((COUNTIF($AI$3:AI81, $AH$4:$AH$203)=0)*ISNUMBER($AH$4:$AH$203), $AH$4:$AH$203, "A"), 1),INDEX($AH$4:$AH$203, MATCH(SMALL(IF(ISTEXT($AH$4:$AH$203)*(COUNTIF(AI$3:$AI81,$AH$4:$AH$203)=0), COUNTIF($AH$4:$AH$203, "&lt;"&amp;$AH$4:$AH$203), ""),1),IF(ISTEXT($AH$4:$AH$203), COUNTIF($AH$4:$AH$203, "&lt;"&amp;$AH$4:$AH$203), ""), 0)))</f>
        <v>#NUM!</v>
      </c>
      <c r="AJ82" s="26"/>
      <c r="AK82" s="26"/>
      <c r="AL82" s="26" t="str">
        <f t="shared" si="37"/>
        <v/>
      </c>
      <c r="AM82" s="26" t="str">
        <f t="shared" si="38"/>
        <v/>
      </c>
      <c r="AN82" s="26">
        <v>79</v>
      </c>
      <c r="AO82" s="67" t="str">
        <f t="shared" si="39"/>
        <v/>
      </c>
      <c r="AP82" s="26" t="str">
        <f>_xlfn.IFNA(VLOOKUP(AM82,Kopā!$A$4:$Q$203,2,),"")</f>
        <v/>
      </c>
      <c r="AQ82" s="68" t="str">
        <f>_xlfn.IFNA(VLOOKUP(AM82,Kopā!$A$4:$Q$203,3,),"")</f>
        <v/>
      </c>
      <c r="AR82" s="79" t="str">
        <f>_xlfn.IFNA(VLOOKUP(AM82,Kopā!$A$4:$Q$203,8,),"")</f>
        <v/>
      </c>
      <c r="AS82" s="80" t="str">
        <f>_xlfn.IFNA(VLOOKUP(AM82,Kopā!$A$4:$Q$203,9,),"")</f>
        <v/>
      </c>
      <c r="AT82" s="79" t="str">
        <f>_xlfn.IFNA(VLOOKUP(AM82,Kopā!$A$4:$Q$203,10,),"")</f>
        <v/>
      </c>
      <c r="AU82" s="80" t="str">
        <f>_xlfn.IFNA(VLOOKUP(AM82,Kopā!$A$4:$Q$203,11,),"")</f>
        <v/>
      </c>
      <c r="AV82" s="79" t="str">
        <f>_xlfn.IFNA(VLOOKUP(AM82,Kopā!$A$4:$Q$203,12,),"")</f>
        <v/>
      </c>
      <c r="AW82" s="80" t="str">
        <f>_xlfn.IFNA(VLOOKUP(AM82,Kopā!$A$4:$Q$203,13,),"")</f>
        <v/>
      </c>
      <c r="AX82" s="79" t="str">
        <f>_xlfn.IFNA(VLOOKUP(AM82,Kopā!$A$4:$Q$203,14,),"")</f>
        <v/>
      </c>
      <c r="AY82" s="80" t="str">
        <f>_xlfn.IFNA(VLOOKUP(AM82,Kopā!$A$4:$Q$203,15,),"")</f>
        <v/>
      </c>
      <c r="AZ82" s="81" t="str">
        <f>_xlfn.IFNA(VLOOKUP(AM82,Kopā!$A$4:$Q$203,16,),"")</f>
        <v/>
      </c>
      <c r="BA82" s="80" t="str">
        <f>_xlfn.IFNA(VLOOKUP(AM82,Kopā!$A$4:$Q$203,17,),"")</f>
        <v/>
      </c>
      <c r="BB82" s="26" t="str">
        <f t="shared" si="40"/>
        <v/>
      </c>
      <c r="BC82" s="26" t="str">
        <f t="shared" si="41"/>
        <v/>
      </c>
      <c r="BD82" s="69" t="str">
        <f t="shared" si="42"/>
        <v/>
      </c>
      <c r="BE82" s="26" t="e">
        <f>_xlfn.RANK.EQ(BB82,$BB$4:$BB$93,)+COUNTIF($BB$4:BB82,BB82)-1</f>
        <v>#VALUE!</v>
      </c>
    </row>
    <row r="83" spans="1:57" x14ac:dyDescent="0.25">
      <c r="A83" s="26">
        <v>80</v>
      </c>
      <c r="B83" s="37" t="str">
        <f t="shared" si="25"/>
        <v/>
      </c>
      <c r="C83" s="65" t="str">
        <f t="shared" si="23"/>
        <v/>
      </c>
      <c r="D83" s="65" t="str">
        <f t="shared" si="43"/>
        <v/>
      </c>
      <c r="E83" s="70" t="str">
        <f t="shared" si="26"/>
        <v/>
      </c>
      <c r="F83" s="71" t="str">
        <f t="shared" si="27"/>
        <v/>
      </c>
      <c r="G83" s="70" t="str">
        <f t="shared" si="28"/>
        <v/>
      </c>
      <c r="H83" s="71" t="str">
        <f t="shared" si="29"/>
        <v/>
      </c>
      <c r="I83" s="70" t="str">
        <f t="shared" si="30"/>
        <v/>
      </c>
      <c r="J83" s="71" t="str">
        <f t="shared" si="31"/>
        <v/>
      </c>
      <c r="K83" s="70" t="str">
        <f t="shared" si="32"/>
        <v/>
      </c>
      <c r="L83" s="71" t="str">
        <f t="shared" si="33"/>
        <v/>
      </c>
      <c r="M83" s="75" t="str">
        <f t="shared" si="34"/>
        <v/>
      </c>
      <c r="N83" s="71" t="str">
        <f t="shared" si="35"/>
        <v/>
      </c>
      <c r="O83" s="66" t="str">
        <f t="shared" si="36"/>
        <v/>
      </c>
      <c r="P83" s="4"/>
      <c r="Q83" s="74"/>
      <c r="AD83" s="26">
        <v>82</v>
      </c>
      <c r="AE83" s="26"/>
      <c r="AF83" s="26">
        <f>IF(Kopā!F83=$R$3,Kopā!A83,"")</f>
        <v>80</v>
      </c>
      <c r="AG83" s="26" t="str">
        <f>_xlfn.IFNA(VLOOKUP(AF83,Kopā!$A$4:$G$203,7,),"")</f>
        <v>E</v>
      </c>
      <c r="AH83" s="26">
        <f t="shared" si="24"/>
        <v>80</v>
      </c>
      <c r="AI83" s="26" t="e" cm="1">
        <f t="array" ref="AI83">IFERROR(SMALL(IF((COUNTIF($AI$3:AI82, $AH$4:$AH$203)=0)*ISNUMBER($AH$4:$AH$203), $AH$4:$AH$203, "A"), 1),INDEX($AH$4:$AH$203, MATCH(SMALL(IF(ISTEXT($AH$4:$AH$203)*(COUNTIF(AI$3:$AI82,$AH$4:$AH$203)=0), COUNTIF($AH$4:$AH$203, "&lt;"&amp;$AH$4:$AH$203), ""),1),IF(ISTEXT($AH$4:$AH$203), COUNTIF($AH$4:$AH$203, "&lt;"&amp;$AH$4:$AH$203), ""), 0)))</f>
        <v>#NUM!</v>
      </c>
      <c r="AJ83" s="26"/>
      <c r="AK83" s="26"/>
      <c r="AL83" s="26" t="str">
        <f t="shared" si="37"/>
        <v/>
      </c>
      <c r="AM83" s="26" t="str">
        <f t="shared" si="38"/>
        <v/>
      </c>
      <c r="AN83" s="26">
        <v>80</v>
      </c>
      <c r="AO83" s="67" t="str">
        <f t="shared" si="39"/>
        <v/>
      </c>
      <c r="AP83" s="26" t="str">
        <f>_xlfn.IFNA(VLOOKUP(AM83,Kopā!$A$4:$Q$203,2,),"")</f>
        <v/>
      </c>
      <c r="AQ83" s="68" t="str">
        <f>_xlfn.IFNA(VLOOKUP(AM83,Kopā!$A$4:$Q$203,3,),"")</f>
        <v/>
      </c>
      <c r="AR83" s="79" t="str">
        <f>_xlfn.IFNA(VLOOKUP(AM83,Kopā!$A$4:$Q$203,8,),"")</f>
        <v/>
      </c>
      <c r="AS83" s="80" t="str">
        <f>_xlfn.IFNA(VLOOKUP(AM83,Kopā!$A$4:$Q$203,9,),"")</f>
        <v/>
      </c>
      <c r="AT83" s="79" t="str">
        <f>_xlfn.IFNA(VLOOKUP(AM83,Kopā!$A$4:$Q$203,10,),"")</f>
        <v/>
      </c>
      <c r="AU83" s="80" t="str">
        <f>_xlfn.IFNA(VLOOKUP(AM83,Kopā!$A$4:$Q$203,11,),"")</f>
        <v/>
      </c>
      <c r="AV83" s="79" t="str">
        <f>_xlfn.IFNA(VLOOKUP(AM83,Kopā!$A$4:$Q$203,12,),"")</f>
        <v/>
      </c>
      <c r="AW83" s="80" t="str">
        <f>_xlfn.IFNA(VLOOKUP(AM83,Kopā!$A$4:$Q$203,13,),"")</f>
        <v/>
      </c>
      <c r="AX83" s="79" t="str">
        <f>_xlfn.IFNA(VLOOKUP(AM83,Kopā!$A$4:$Q$203,14,),"")</f>
        <v/>
      </c>
      <c r="AY83" s="80" t="str">
        <f>_xlfn.IFNA(VLOOKUP(AM83,Kopā!$A$4:$Q$203,15,),"")</f>
        <v/>
      </c>
      <c r="AZ83" s="81" t="str">
        <f>_xlfn.IFNA(VLOOKUP(AM83,Kopā!$A$4:$Q$203,16,),"")</f>
        <v/>
      </c>
      <c r="BA83" s="80" t="str">
        <f>_xlfn.IFNA(VLOOKUP(AM83,Kopā!$A$4:$Q$203,17,),"")</f>
        <v/>
      </c>
      <c r="BB83" s="26" t="str">
        <f t="shared" si="40"/>
        <v/>
      </c>
      <c r="BC83" s="26" t="str">
        <f t="shared" si="41"/>
        <v/>
      </c>
      <c r="BD83" s="69" t="str">
        <f t="shared" si="42"/>
        <v/>
      </c>
      <c r="BE83" s="26" t="e">
        <f>_xlfn.RANK.EQ(BB83,$BB$4:$BB$93,)+COUNTIF($BB$4:BB83,BB83)-1</f>
        <v>#VALUE!</v>
      </c>
    </row>
    <row r="84" spans="1:57" x14ac:dyDescent="0.25">
      <c r="A84" s="26">
        <v>81</v>
      </c>
      <c r="B84" s="37" t="str">
        <f t="shared" si="25"/>
        <v/>
      </c>
      <c r="C84" s="65" t="str">
        <f t="shared" si="23"/>
        <v/>
      </c>
      <c r="D84" s="65" t="str">
        <f t="shared" si="43"/>
        <v/>
      </c>
      <c r="E84" s="70" t="str">
        <f t="shared" si="26"/>
        <v/>
      </c>
      <c r="F84" s="71" t="str">
        <f t="shared" si="27"/>
        <v/>
      </c>
      <c r="G84" s="70" t="str">
        <f t="shared" si="28"/>
        <v/>
      </c>
      <c r="H84" s="71" t="str">
        <f t="shared" si="29"/>
        <v/>
      </c>
      <c r="I84" s="70" t="str">
        <f t="shared" si="30"/>
        <v/>
      </c>
      <c r="J84" s="71" t="str">
        <f t="shared" si="31"/>
        <v/>
      </c>
      <c r="K84" s="70" t="str">
        <f t="shared" si="32"/>
        <v/>
      </c>
      <c r="L84" s="71" t="str">
        <f t="shared" si="33"/>
        <v/>
      </c>
      <c r="M84" s="75" t="str">
        <f t="shared" si="34"/>
        <v/>
      </c>
      <c r="N84" s="71" t="str">
        <f t="shared" si="35"/>
        <v/>
      </c>
      <c r="O84" s="66" t="str">
        <f t="shared" si="36"/>
        <v/>
      </c>
      <c r="P84" s="4"/>
      <c r="Q84" s="74"/>
      <c r="AD84" s="26">
        <v>83</v>
      </c>
      <c r="AE84" s="26"/>
      <c r="AF84" s="26">
        <f>IF(Kopā!F84=$R$3,Kopā!A84,"")</f>
        <v>81</v>
      </c>
      <c r="AG84" s="26" t="str">
        <f>_xlfn.IFNA(VLOOKUP(AF84,Kopā!$A$4:$G$203,7,),"")</f>
        <v>Hm</v>
      </c>
      <c r="AH84" s="26" t="str">
        <f t="shared" si="24"/>
        <v/>
      </c>
      <c r="AI84" s="26" t="e" cm="1">
        <f t="array" ref="AI84">IFERROR(SMALL(IF((COUNTIF($AI$3:AI83, $AH$4:$AH$203)=0)*ISNUMBER($AH$4:$AH$203), $AH$4:$AH$203, "A"), 1),INDEX($AH$4:$AH$203, MATCH(SMALL(IF(ISTEXT($AH$4:$AH$203)*(COUNTIF(AI$3:$AI83,$AH$4:$AH$203)=0), COUNTIF($AH$4:$AH$203, "&lt;"&amp;$AH$4:$AH$203), ""),1),IF(ISTEXT($AH$4:$AH$203), COUNTIF($AH$4:$AH$203, "&lt;"&amp;$AH$4:$AH$203), ""), 0)))</f>
        <v>#NUM!</v>
      </c>
      <c r="AJ84" s="26"/>
      <c r="AK84" s="26"/>
      <c r="AL84" s="26" t="str">
        <f t="shared" si="37"/>
        <v/>
      </c>
      <c r="AM84" s="26" t="str">
        <f t="shared" si="38"/>
        <v/>
      </c>
      <c r="AN84" s="26">
        <v>81</v>
      </c>
      <c r="AO84" s="67" t="str">
        <f t="shared" si="39"/>
        <v/>
      </c>
      <c r="AP84" s="26" t="str">
        <f>_xlfn.IFNA(VLOOKUP(AM84,Kopā!$A$4:$Q$203,2,),"")</f>
        <v/>
      </c>
      <c r="AQ84" s="68" t="str">
        <f>_xlfn.IFNA(VLOOKUP(AM84,Kopā!$A$4:$Q$203,3,),"")</f>
        <v/>
      </c>
      <c r="AR84" s="79" t="str">
        <f>_xlfn.IFNA(VLOOKUP(AM84,Kopā!$A$4:$Q$203,8,),"")</f>
        <v/>
      </c>
      <c r="AS84" s="80" t="str">
        <f>_xlfn.IFNA(VLOOKUP(AM84,Kopā!$A$4:$Q$203,9,),"")</f>
        <v/>
      </c>
      <c r="AT84" s="79" t="str">
        <f>_xlfn.IFNA(VLOOKUP(AM84,Kopā!$A$4:$Q$203,10,),"")</f>
        <v/>
      </c>
      <c r="AU84" s="80" t="str">
        <f>_xlfn.IFNA(VLOOKUP(AM84,Kopā!$A$4:$Q$203,11,),"")</f>
        <v/>
      </c>
      <c r="AV84" s="79" t="str">
        <f>_xlfn.IFNA(VLOOKUP(AM84,Kopā!$A$4:$Q$203,12,),"")</f>
        <v/>
      </c>
      <c r="AW84" s="80" t="str">
        <f>_xlfn.IFNA(VLOOKUP(AM84,Kopā!$A$4:$Q$203,13,),"")</f>
        <v/>
      </c>
      <c r="AX84" s="79" t="str">
        <f>_xlfn.IFNA(VLOOKUP(AM84,Kopā!$A$4:$Q$203,14,),"")</f>
        <v/>
      </c>
      <c r="AY84" s="80" t="str">
        <f>_xlfn.IFNA(VLOOKUP(AM84,Kopā!$A$4:$Q$203,15,),"")</f>
        <v/>
      </c>
      <c r="AZ84" s="81" t="str">
        <f>_xlfn.IFNA(VLOOKUP(AM84,Kopā!$A$4:$Q$203,16,),"")</f>
        <v/>
      </c>
      <c r="BA84" s="80" t="str">
        <f>_xlfn.IFNA(VLOOKUP(AM84,Kopā!$A$4:$Q$203,17,),"")</f>
        <v/>
      </c>
      <c r="BB84" s="26" t="str">
        <f t="shared" si="40"/>
        <v/>
      </c>
      <c r="BC84" s="26" t="str">
        <f t="shared" si="41"/>
        <v/>
      </c>
      <c r="BD84" s="69" t="str">
        <f t="shared" si="42"/>
        <v/>
      </c>
      <c r="BE84" s="26" t="e">
        <f>_xlfn.RANK.EQ(BB84,$BB$4:$BB$93,)+COUNTIF($BB$4:BB84,BB84)-1</f>
        <v>#VALUE!</v>
      </c>
    </row>
    <row r="85" spans="1:57" x14ac:dyDescent="0.25">
      <c r="A85" s="26">
        <v>82</v>
      </c>
      <c r="B85" s="37" t="str">
        <f t="shared" si="25"/>
        <v/>
      </c>
      <c r="C85" s="65" t="str">
        <f t="shared" si="23"/>
        <v/>
      </c>
      <c r="D85" s="65" t="str">
        <f t="shared" si="43"/>
        <v/>
      </c>
      <c r="E85" s="70" t="str">
        <f t="shared" si="26"/>
        <v/>
      </c>
      <c r="F85" s="71" t="str">
        <f t="shared" si="27"/>
        <v/>
      </c>
      <c r="G85" s="70" t="str">
        <f t="shared" si="28"/>
        <v/>
      </c>
      <c r="H85" s="71" t="str">
        <f t="shared" si="29"/>
        <v/>
      </c>
      <c r="I85" s="70" t="str">
        <f t="shared" si="30"/>
        <v/>
      </c>
      <c r="J85" s="71" t="str">
        <f t="shared" si="31"/>
        <v/>
      </c>
      <c r="K85" s="70" t="str">
        <f t="shared" si="32"/>
        <v/>
      </c>
      <c r="L85" s="71" t="str">
        <f t="shared" si="33"/>
        <v/>
      </c>
      <c r="M85" s="75" t="str">
        <f t="shared" si="34"/>
        <v/>
      </c>
      <c r="N85" s="71" t="str">
        <f t="shared" si="35"/>
        <v/>
      </c>
      <c r="O85" s="66" t="str">
        <f t="shared" si="36"/>
        <v/>
      </c>
      <c r="P85" s="4"/>
      <c r="Q85" s="74"/>
      <c r="AD85" s="26">
        <v>84</v>
      </c>
      <c r="AE85" s="26"/>
      <c r="AF85" s="26" t="str">
        <f>IF(Kopā!F85=$R$3,Kopā!A85,"")</f>
        <v/>
      </c>
      <c r="AG85" s="26" t="str">
        <f>_xlfn.IFNA(VLOOKUP(AF85,Kopā!$A$4:$G$203,7,),"")</f>
        <v/>
      </c>
      <c r="AH85" s="26" t="str">
        <f t="shared" si="24"/>
        <v/>
      </c>
      <c r="AI85" s="26" t="e" cm="1">
        <f t="array" ref="AI85">IFERROR(SMALL(IF((COUNTIF($AI$3:AI84, $AH$4:$AH$203)=0)*ISNUMBER($AH$4:$AH$203), $AH$4:$AH$203, "A"), 1),INDEX($AH$4:$AH$203, MATCH(SMALL(IF(ISTEXT($AH$4:$AH$203)*(COUNTIF(AI$3:$AI84,$AH$4:$AH$203)=0), COUNTIF($AH$4:$AH$203, "&lt;"&amp;$AH$4:$AH$203), ""),1),IF(ISTEXT($AH$4:$AH$203), COUNTIF($AH$4:$AH$203, "&lt;"&amp;$AH$4:$AH$203), ""), 0)))</f>
        <v>#NUM!</v>
      </c>
      <c r="AJ85" s="26"/>
      <c r="AK85" s="26"/>
      <c r="AL85" s="26" t="str">
        <f t="shared" si="37"/>
        <v/>
      </c>
      <c r="AM85" s="26" t="str">
        <f t="shared" si="38"/>
        <v/>
      </c>
      <c r="AN85" s="26">
        <v>82</v>
      </c>
      <c r="AO85" s="67" t="str">
        <f t="shared" si="39"/>
        <v/>
      </c>
      <c r="AP85" s="26" t="str">
        <f>_xlfn.IFNA(VLOOKUP(AM85,Kopā!$A$4:$Q$203,2,),"")</f>
        <v/>
      </c>
      <c r="AQ85" s="68" t="str">
        <f>_xlfn.IFNA(VLOOKUP(AM85,Kopā!$A$4:$Q$203,3,),"")</f>
        <v/>
      </c>
      <c r="AR85" s="79" t="str">
        <f>_xlfn.IFNA(VLOOKUP(AM85,Kopā!$A$4:$Q$203,8,),"")</f>
        <v/>
      </c>
      <c r="AS85" s="80" t="str">
        <f>_xlfn.IFNA(VLOOKUP(AM85,Kopā!$A$4:$Q$203,9,),"")</f>
        <v/>
      </c>
      <c r="AT85" s="79" t="str">
        <f>_xlfn.IFNA(VLOOKUP(AM85,Kopā!$A$4:$Q$203,10,),"")</f>
        <v/>
      </c>
      <c r="AU85" s="80" t="str">
        <f>_xlfn.IFNA(VLOOKUP(AM85,Kopā!$A$4:$Q$203,11,),"")</f>
        <v/>
      </c>
      <c r="AV85" s="79" t="str">
        <f>_xlfn.IFNA(VLOOKUP(AM85,Kopā!$A$4:$Q$203,12,),"")</f>
        <v/>
      </c>
      <c r="AW85" s="80" t="str">
        <f>_xlfn.IFNA(VLOOKUP(AM85,Kopā!$A$4:$Q$203,13,),"")</f>
        <v/>
      </c>
      <c r="AX85" s="79" t="str">
        <f>_xlfn.IFNA(VLOOKUP(AM85,Kopā!$A$4:$Q$203,14,),"")</f>
        <v/>
      </c>
      <c r="AY85" s="80" t="str">
        <f>_xlfn.IFNA(VLOOKUP(AM85,Kopā!$A$4:$Q$203,15,),"")</f>
        <v/>
      </c>
      <c r="AZ85" s="81" t="str">
        <f>_xlfn.IFNA(VLOOKUP(AM85,Kopā!$A$4:$Q$203,16,),"")</f>
        <v/>
      </c>
      <c r="BA85" s="80" t="str">
        <f>_xlfn.IFNA(VLOOKUP(AM85,Kopā!$A$4:$Q$203,17,),"")</f>
        <v/>
      </c>
      <c r="BB85" s="26" t="str">
        <f t="shared" si="40"/>
        <v/>
      </c>
      <c r="BC85" s="26" t="str">
        <f t="shared" si="41"/>
        <v/>
      </c>
      <c r="BD85" s="69" t="str">
        <f t="shared" si="42"/>
        <v/>
      </c>
      <c r="BE85" s="26" t="e">
        <f>_xlfn.RANK.EQ(BB85,$BB$4:$BB$93,)+COUNTIF($BB$4:BB85,BB85)-1</f>
        <v>#VALUE!</v>
      </c>
    </row>
    <row r="86" spans="1:57" x14ac:dyDescent="0.25">
      <c r="A86" s="26">
        <v>83</v>
      </c>
      <c r="B86" s="37" t="str">
        <f t="shared" si="25"/>
        <v/>
      </c>
      <c r="C86" s="65" t="str">
        <f t="shared" si="23"/>
        <v/>
      </c>
      <c r="D86" s="65" t="str">
        <f t="shared" si="43"/>
        <v/>
      </c>
      <c r="E86" s="70" t="str">
        <f t="shared" si="26"/>
        <v/>
      </c>
      <c r="F86" s="71" t="str">
        <f t="shared" si="27"/>
        <v/>
      </c>
      <c r="G86" s="70" t="str">
        <f t="shared" si="28"/>
        <v/>
      </c>
      <c r="H86" s="71" t="str">
        <f t="shared" si="29"/>
        <v/>
      </c>
      <c r="I86" s="70" t="str">
        <f t="shared" si="30"/>
        <v/>
      </c>
      <c r="J86" s="71" t="str">
        <f t="shared" si="31"/>
        <v/>
      </c>
      <c r="K86" s="70" t="str">
        <f t="shared" si="32"/>
        <v/>
      </c>
      <c r="L86" s="71" t="str">
        <f t="shared" si="33"/>
        <v/>
      </c>
      <c r="M86" s="75" t="str">
        <f t="shared" si="34"/>
        <v/>
      </c>
      <c r="N86" s="71" t="str">
        <f t="shared" si="35"/>
        <v/>
      </c>
      <c r="O86" s="66" t="str">
        <f t="shared" si="36"/>
        <v/>
      </c>
      <c r="P86" s="4"/>
      <c r="Q86" s="74"/>
      <c r="AD86" s="26">
        <v>85</v>
      </c>
      <c r="AE86" s="26"/>
      <c r="AF86" s="26" t="str">
        <f>IF(Kopā!F86=$R$3,Kopā!A86,"")</f>
        <v/>
      </c>
      <c r="AG86" s="26" t="str">
        <f>_xlfn.IFNA(VLOOKUP(AF86,Kopā!$A$4:$G$203,7,),"")</f>
        <v/>
      </c>
      <c r="AH86" s="26" t="str">
        <f t="shared" si="24"/>
        <v/>
      </c>
      <c r="AI86" s="26" t="e" cm="1">
        <f t="array" ref="AI86">IFERROR(SMALL(IF((COUNTIF($AI$3:AI85, $AH$4:$AH$203)=0)*ISNUMBER($AH$4:$AH$203), $AH$4:$AH$203, "A"), 1),INDEX($AH$4:$AH$203, MATCH(SMALL(IF(ISTEXT($AH$4:$AH$203)*(COUNTIF(AI$3:$AI85,$AH$4:$AH$203)=0), COUNTIF($AH$4:$AH$203, "&lt;"&amp;$AH$4:$AH$203), ""),1),IF(ISTEXT($AH$4:$AH$203), COUNTIF($AH$4:$AH$203, "&lt;"&amp;$AH$4:$AH$203), ""), 0)))</f>
        <v>#NUM!</v>
      </c>
      <c r="AJ86" s="26"/>
      <c r="AK86" s="26"/>
      <c r="AL86" s="26" t="str">
        <f t="shared" si="37"/>
        <v/>
      </c>
      <c r="AM86" s="26" t="str">
        <f t="shared" si="38"/>
        <v/>
      </c>
      <c r="AN86" s="26">
        <v>83</v>
      </c>
      <c r="AO86" s="67" t="str">
        <f t="shared" si="39"/>
        <v/>
      </c>
      <c r="AP86" s="26" t="str">
        <f>_xlfn.IFNA(VLOOKUP(AM86,Kopā!$A$4:$Q$203,2,),"")</f>
        <v/>
      </c>
      <c r="AQ86" s="68" t="str">
        <f>_xlfn.IFNA(VLOOKUP(AM86,Kopā!$A$4:$Q$203,3,),"")</f>
        <v/>
      </c>
      <c r="AR86" s="79" t="str">
        <f>_xlfn.IFNA(VLOOKUP(AM86,Kopā!$A$4:$Q$203,8,),"")</f>
        <v/>
      </c>
      <c r="AS86" s="80" t="str">
        <f>_xlfn.IFNA(VLOOKUP(AM86,Kopā!$A$4:$Q$203,9,),"")</f>
        <v/>
      </c>
      <c r="AT86" s="79" t="str">
        <f>_xlfn.IFNA(VLOOKUP(AM86,Kopā!$A$4:$Q$203,10,),"")</f>
        <v/>
      </c>
      <c r="AU86" s="80" t="str">
        <f>_xlfn.IFNA(VLOOKUP(AM86,Kopā!$A$4:$Q$203,11,),"")</f>
        <v/>
      </c>
      <c r="AV86" s="79" t="str">
        <f>_xlfn.IFNA(VLOOKUP(AM86,Kopā!$A$4:$Q$203,12,),"")</f>
        <v/>
      </c>
      <c r="AW86" s="80" t="str">
        <f>_xlfn.IFNA(VLOOKUP(AM86,Kopā!$A$4:$Q$203,13,),"")</f>
        <v/>
      </c>
      <c r="AX86" s="79" t="str">
        <f>_xlfn.IFNA(VLOOKUP(AM86,Kopā!$A$4:$Q$203,14,),"")</f>
        <v/>
      </c>
      <c r="AY86" s="80" t="str">
        <f>_xlfn.IFNA(VLOOKUP(AM86,Kopā!$A$4:$Q$203,15,),"")</f>
        <v/>
      </c>
      <c r="AZ86" s="81" t="str">
        <f>_xlfn.IFNA(VLOOKUP(AM86,Kopā!$A$4:$Q$203,16,),"")</f>
        <v/>
      </c>
      <c r="BA86" s="80" t="str">
        <f>_xlfn.IFNA(VLOOKUP(AM86,Kopā!$A$4:$Q$203,17,),"")</f>
        <v/>
      </c>
      <c r="BB86" s="26" t="str">
        <f t="shared" si="40"/>
        <v/>
      </c>
      <c r="BC86" s="26" t="str">
        <f t="shared" si="41"/>
        <v/>
      </c>
      <c r="BD86" s="69" t="str">
        <f t="shared" si="42"/>
        <v/>
      </c>
      <c r="BE86" s="26" t="e">
        <f>_xlfn.RANK.EQ(BB86,$BB$4:$BB$93,)+COUNTIF($BB$4:BB86,BB86)-1</f>
        <v>#VALUE!</v>
      </c>
    </row>
    <row r="87" spans="1:57" x14ac:dyDescent="0.25">
      <c r="A87" s="26">
        <v>84</v>
      </c>
      <c r="B87" s="37" t="str">
        <f t="shared" si="25"/>
        <v/>
      </c>
      <c r="C87" s="65" t="str">
        <f t="shared" si="23"/>
        <v/>
      </c>
      <c r="D87" s="65" t="str">
        <f t="shared" si="43"/>
        <v/>
      </c>
      <c r="E87" s="70" t="str">
        <f t="shared" si="26"/>
        <v/>
      </c>
      <c r="F87" s="71" t="str">
        <f t="shared" si="27"/>
        <v/>
      </c>
      <c r="G87" s="70" t="str">
        <f t="shared" si="28"/>
        <v/>
      </c>
      <c r="H87" s="71" t="str">
        <f t="shared" si="29"/>
        <v/>
      </c>
      <c r="I87" s="70" t="str">
        <f t="shared" si="30"/>
        <v/>
      </c>
      <c r="J87" s="71" t="str">
        <f t="shared" si="31"/>
        <v/>
      </c>
      <c r="K87" s="70" t="str">
        <f t="shared" si="32"/>
        <v/>
      </c>
      <c r="L87" s="71" t="str">
        <f t="shared" si="33"/>
        <v/>
      </c>
      <c r="M87" s="75" t="str">
        <f t="shared" si="34"/>
        <v/>
      </c>
      <c r="N87" s="71" t="str">
        <f t="shared" si="35"/>
        <v/>
      </c>
      <c r="O87" s="66" t="str">
        <f t="shared" si="36"/>
        <v/>
      </c>
      <c r="P87" s="4"/>
      <c r="Q87" s="74"/>
      <c r="AD87" s="26">
        <v>86</v>
      </c>
      <c r="AE87" s="26"/>
      <c r="AF87" s="26">
        <f>IF(Kopā!F87=$R$3,Kopā!A87,"")</f>
        <v>84</v>
      </c>
      <c r="AG87" s="26" t="str">
        <f>_xlfn.IFNA(VLOOKUP(AF87,Kopā!$A$4:$G$203,7,),"")</f>
        <v>H</v>
      </c>
      <c r="AH87" s="26" t="str">
        <f t="shared" si="24"/>
        <v/>
      </c>
      <c r="AI87" s="26" t="e" cm="1">
        <f t="array" ref="AI87">IFERROR(SMALL(IF((COUNTIF($AI$3:AI86, $AH$4:$AH$203)=0)*ISNUMBER($AH$4:$AH$203), $AH$4:$AH$203, "A"), 1),INDEX($AH$4:$AH$203, MATCH(SMALL(IF(ISTEXT($AH$4:$AH$203)*(COUNTIF(AI$3:$AI86,$AH$4:$AH$203)=0), COUNTIF($AH$4:$AH$203, "&lt;"&amp;$AH$4:$AH$203), ""),1),IF(ISTEXT($AH$4:$AH$203), COUNTIF($AH$4:$AH$203, "&lt;"&amp;$AH$4:$AH$203), ""), 0)))</f>
        <v>#NUM!</v>
      </c>
      <c r="AJ87" s="26"/>
      <c r="AK87" s="26"/>
      <c r="AL87" s="26" t="str">
        <f t="shared" si="37"/>
        <v/>
      </c>
      <c r="AM87" s="26" t="str">
        <f t="shared" si="38"/>
        <v/>
      </c>
      <c r="AN87" s="26">
        <v>84</v>
      </c>
      <c r="AO87" s="67" t="str">
        <f t="shared" si="39"/>
        <v/>
      </c>
      <c r="AP87" s="26" t="str">
        <f>_xlfn.IFNA(VLOOKUP(AM87,Kopā!$A$4:$Q$203,2,),"")</f>
        <v/>
      </c>
      <c r="AQ87" s="68" t="str">
        <f>_xlfn.IFNA(VLOOKUP(AM87,Kopā!$A$4:$Q$203,3,),"")</f>
        <v/>
      </c>
      <c r="AR87" s="79" t="str">
        <f>_xlfn.IFNA(VLOOKUP(AM87,Kopā!$A$4:$Q$203,8,),"")</f>
        <v/>
      </c>
      <c r="AS87" s="80" t="str">
        <f>_xlfn.IFNA(VLOOKUP(AM87,Kopā!$A$4:$Q$203,9,),"")</f>
        <v/>
      </c>
      <c r="AT87" s="79" t="str">
        <f>_xlfn.IFNA(VLOOKUP(AM87,Kopā!$A$4:$Q$203,10,),"")</f>
        <v/>
      </c>
      <c r="AU87" s="80" t="str">
        <f>_xlfn.IFNA(VLOOKUP(AM87,Kopā!$A$4:$Q$203,11,),"")</f>
        <v/>
      </c>
      <c r="AV87" s="79" t="str">
        <f>_xlfn.IFNA(VLOOKUP(AM87,Kopā!$A$4:$Q$203,12,),"")</f>
        <v/>
      </c>
      <c r="AW87" s="80" t="str">
        <f>_xlfn.IFNA(VLOOKUP(AM87,Kopā!$A$4:$Q$203,13,),"")</f>
        <v/>
      </c>
      <c r="AX87" s="79" t="str">
        <f>_xlfn.IFNA(VLOOKUP(AM87,Kopā!$A$4:$Q$203,14,),"")</f>
        <v/>
      </c>
      <c r="AY87" s="80" t="str">
        <f>_xlfn.IFNA(VLOOKUP(AM87,Kopā!$A$4:$Q$203,15,),"")</f>
        <v/>
      </c>
      <c r="AZ87" s="81" t="str">
        <f>_xlfn.IFNA(VLOOKUP(AM87,Kopā!$A$4:$Q$203,16,),"")</f>
        <v/>
      </c>
      <c r="BA87" s="80" t="str">
        <f>_xlfn.IFNA(VLOOKUP(AM87,Kopā!$A$4:$Q$203,17,),"")</f>
        <v/>
      </c>
      <c r="BB87" s="26" t="str">
        <f t="shared" si="40"/>
        <v/>
      </c>
      <c r="BC87" s="26" t="str">
        <f t="shared" si="41"/>
        <v/>
      </c>
      <c r="BD87" s="69" t="str">
        <f t="shared" si="42"/>
        <v/>
      </c>
      <c r="BE87" s="26" t="e">
        <f>_xlfn.RANK.EQ(BB87,$BB$4:$BB$93,)+COUNTIF($BB$4:BB87,BB87)-1</f>
        <v>#VALUE!</v>
      </c>
    </row>
    <row r="88" spans="1:57" x14ac:dyDescent="0.25">
      <c r="A88" s="26">
        <v>85</v>
      </c>
      <c r="B88" s="37" t="str">
        <f t="shared" si="25"/>
        <v/>
      </c>
      <c r="C88" s="65" t="str">
        <f t="shared" si="23"/>
        <v/>
      </c>
      <c r="D88" s="65" t="str">
        <f t="shared" si="43"/>
        <v/>
      </c>
      <c r="E88" s="70" t="str">
        <f t="shared" si="26"/>
        <v/>
      </c>
      <c r="F88" s="71" t="str">
        <f t="shared" si="27"/>
        <v/>
      </c>
      <c r="G88" s="70" t="str">
        <f t="shared" si="28"/>
        <v/>
      </c>
      <c r="H88" s="71" t="str">
        <f t="shared" si="29"/>
        <v/>
      </c>
      <c r="I88" s="70" t="str">
        <f t="shared" si="30"/>
        <v/>
      </c>
      <c r="J88" s="71" t="str">
        <f t="shared" si="31"/>
        <v/>
      </c>
      <c r="K88" s="70" t="str">
        <f t="shared" si="32"/>
        <v/>
      </c>
      <c r="L88" s="71" t="str">
        <f t="shared" si="33"/>
        <v/>
      </c>
      <c r="M88" s="75" t="str">
        <f t="shared" si="34"/>
        <v/>
      </c>
      <c r="N88" s="71" t="str">
        <f t="shared" si="35"/>
        <v/>
      </c>
      <c r="O88" s="66" t="str">
        <f t="shared" si="36"/>
        <v/>
      </c>
      <c r="P88" s="4"/>
      <c r="Q88" s="74"/>
      <c r="AD88" s="26">
        <v>87</v>
      </c>
      <c r="AE88" s="26"/>
      <c r="AF88" s="26" t="str">
        <f>IF(Kopā!F88=$R$3,Kopā!A88,"")</f>
        <v/>
      </c>
      <c r="AG88" s="26" t="str">
        <f>_xlfn.IFNA(VLOOKUP(AF88,Kopā!$A$4:$G$203,7,),"")</f>
        <v/>
      </c>
      <c r="AH88" s="26" t="str">
        <f t="shared" si="24"/>
        <v/>
      </c>
      <c r="AI88" s="26" t="e" cm="1">
        <f t="array" ref="AI88">IFERROR(SMALL(IF((COUNTIF($AI$3:AI87, $AH$4:$AH$203)=0)*ISNUMBER($AH$4:$AH$203), $AH$4:$AH$203, "A"), 1),INDEX($AH$4:$AH$203, MATCH(SMALL(IF(ISTEXT($AH$4:$AH$203)*(COUNTIF(AI$3:$AI87,$AH$4:$AH$203)=0), COUNTIF($AH$4:$AH$203, "&lt;"&amp;$AH$4:$AH$203), ""),1),IF(ISTEXT($AH$4:$AH$203), COUNTIF($AH$4:$AH$203, "&lt;"&amp;$AH$4:$AH$203), ""), 0)))</f>
        <v>#NUM!</v>
      </c>
      <c r="AJ88" s="26"/>
      <c r="AK88" s="26"/>
      <c r="AL88" s="26" t="str">
        <f t="shared" si="37"/>
        <v/>
      </c>
      <c r="AM88" s="26" t="str">
        <f t="shared" si="38"/>
        <v/>
      </c>
      <c r="AN88" s="26">
        <v>85</v>
      </c>
      <c r="AO88" s="67" t="str">
        <f t="shared" si="39"/>
        <v/>
      </c>
      <c r="AP88" s="26" t="str">
        <f>_xlfn.IFNA(VLOOKUP(AM88,Kopā!$A$4:$Q$203,2,),"")</f>
        <v/>
      </c>
      <c r="AQ88" s="68" t="str">
        <f>_xlfn.IFNA(VLOOKUP(AM88,Kopā!$A$4:$Q$203,3,),"")</f>
        <v/>
      </c>
      <c r="AR88" s="79" t="str">
        <f>_xlfn.IFNA(VLOOKUP(AM88,Kopā!$A$4:$Q$203,8,),"")</f>
        <v/>
      </c>
      <c r="AS88" s="80" t="str">
        <f>_xlfn.IFNA(VLOOKUP(AM88,Kopā!$A$4:$Q$203,9,),"")</f>
        <v/>
      </c>
      <c r="AT88" s="79" t="str">
        <f>_xlfn.IFNA(VLOOKUP(AM88,Kopā!$A$4:$Q$203,10,),"")</f>
        <v/>
      </c>
      <c r="AU88" s="80" t="str">
        <f>_xlfn.IFNA(VLOOKUP(AM88,Kopā!$A$4:$Q$203,11,),"")</f>
        <v/>
      </c>
      <c r="AV88" s="79" t="str">
        <f>_xlfn.IFNA(VLOOKUP(AM88,Kopā!$A$4:$Q$203,12,),"")</f>
        <v/>
      </c>
      <c r="AW88" s="80" t="str">
        <f>_xlfn.IFNA(VLOOKUP(AM88,Kopā!$A$4:$Q$203,13,),"")</f>
        <v/>
      </c>
      <c r="AX88" s="79" t="str">
        <f>_xlfn.IFNA(VLOOKUP(AM88,Kopā!$A$4:$Q$203,14,),"")</f>
        <v/>
      </c>
      <c r="AY88" s="80" t="str">
        <f>_xlfn.IFNA(VLOOKUP(AM88,Kopā!$A$4:$Q$203,15,),"")</f>
        <v/>
      </c>
      <c r="AZ88" s="81" t="str">
        <f>_xlfn.IFNA(VLOOKUP(AM88,Kopā!$A$4:$Q$203,16,),"")</f>
        <v/>
      </c>
      <c r="BA88" s="80" t="str">
        <f>_xlfn.IFNA(VLOOKUP(AM88,Kopā!$A$4:$Q$203,17,),"")</f>
        <v/>
      </c>
      <c r="BB88" s="26" t="str">
        <f t="shared" si="40"/>
        <v/>
      </c>
      <c r="BC88" s="26" t="str">
        <f t="shared" si="41"/>
        <v/>
      </c>
      <c r="BD88" s="69" t="str">
        <f t="shared" si="42"/>
        <v/>
      </c>
      <c r="BE88" s="26" t="e">
        <f>_xlfn.RANK.EQ(BB88,$BB$4:$BB$93,)+COUNTIF($BB$4:BB88,BB88)-1</f>
        <v>#VALUE!</v>
      </c>
    </row>
    <row r="89" spans="1:57" x14ac:dyDescent="0.25">
      <c r="A89" s="26">
        <v>86</v>
      </c>
      <c r="B89" s="37" t="str">
        <f t="shared" si="25"/>
        <v/>
      </c>
      <c r="C89" s="65" t="str">
        <f t="shared" si="23"/>
        <v/>
      </c>
      <c r="D89" s="65" t="str">
        <f t="shared" si="43"/>
        <v/>
      </c>
      <c r="E89" s="70" t="str">
        <f t="shared" si="26"/>
        <v/>
      </c>
      <c r="F89" s="71" t="str">
        <f t="shared" si="27"/>
        <v/>
      </c>
      <c r="G89" s="70" t="str">
        <f t="shared" si="28"/>
        <v/>
      </c>
      <c r="H89" s="71" t="str">
        <f t="shared" si="29"/>
        <v/>
      </c>
      <c r="I89" s="70" t="str">
        <f t="shared" si="30"/>
        <v/>
      </c>
      <c r="J89" s="71" t="str">
        <f t="shared" si="31"/>
        <v/>
      </c>
      <c r="K89" s="70" t="str">
        <f t="shared" si="32"/>
        <v/>
      </c>
      <c r="L89" s="71" t="str">
        <f t="shared" si="33"/>
        <v/>
      </c>
      <c r="M89" s="75" t="str">
        <f t="shared" si="34"/>
        <v/>
      </c>
      <c r="N89" s="71" t="str">
        <f t="shared" si="35"/>
        <v/>
      </c>
      <c r="O89" s="66" t="str">
        <f t="shared" si="36"/>
        <v/>
      </c>
      <c r="P89" s="4"/>
      <c r="Q89" s="74"/>
      <c r="AD89" s="26">
        <v>88</v>
      </c>
      <c r="AE89" s="26"/>
      <c r="AF89" s="26">
        <f>IF(Kopā!F89=$R$3,Kopā!A89,"")</f>
        <v>86</v>
      </c>
      <c r="AG89" s="26" t="str">
        <f>_xlfn.IFNA(VLOOKUP(AF89,Kopā!$A$4:$G$203,7,),"")</f>
        <v>H</v>
      </c>
      <c r="AH89" s="26" t="str">
        <f t="shared" si="24"/>
        <v/>
      </c>
      <c r="AI89" s="26" t="e" cm="1">
        <f t="array" ref="AI89">IFERROR(SMALL(IF((COUNTIF($AI$3:AI88, $AH$4:$AH$203)=0)*ISNUMBER($AH$4:$AH$203), $AH$4:$AH$203, "A"), 1),INDEX($AH$4:$AH$203, MATCH(SMALL(IF(ISTEXT($AH$4:$AH$203)*(COUNTIF(AI$3:$AI88,$AH$4:$AH$203)=0), COUNTIF($AH$4:$AH$203, "&lt;"&amp;$AH$4:$AH$203), ""),1),IF(ISTEXT($AH$4:$AH$203), COUNTIF($AH$4:$AH$203, "&lt;"&amp;$AH$4:$AH$203), ""), 0)))</f>
        <v>#NUM!</v>
      </c>
      <c r="AJ89" s="26"/>
      <c r="AK89" s="26"/>
      <c r="AL89" s="26" t="str">
        <f t="shared" si="37"/>
        <v/>
      </c>
      <c r="AM89" s="26" t="str">
        <f t="shared" si="38"/>
        <v/>
      </c>
      <c r="AN89" s="26">
        <v>86</v>
      </c>
      <c r="AO89" s="67" t="str">
        <f t="shared" si="39"/>
        <v/>
      </c>
      <c r="AP89" s="26" t="str">
        <f>_xlfn.IFNA(VLOOKUP(AM89,Kopā!$A$4:$Q$203,2,),"")</f>
        <v/>
      </c>
      <c r="AQ89" s="68" t="str">
        <f>_xlfn.IFNA(VLOOKUP(AM89,Kopā!$A$4:$Q$203,3,),"")</f>
        <v/>
      </c>
      <c r="AR89" s="79" t="str">
        <f>_xlfn.IFNA(VLOOKUP(AM89,Kopā!$A$4:$Q$203,8,),"")</f>
        <v/>
      </c>
      <c r="AS89" s="80" t="str">
        <f>_xlfn.IFNA(VLOOKUP(AM89,Kopā!$A$4:$Q$203,9,),"")</f>
        <v/>
      </c>
      <c r="AT89" s="79" t="str">
        <f>_xlfn.IFNA(VLOOKUP(AM89,Kopā!$A$4:$Q$203,10,),"")</f>
        <v/>
      </c>
      <c r="AU89" s="80" t="str">
        <f>_xlfn.IFNA(VLOOKUP(AM89,Kopā!$A$4:$Q$203,11,),"")</f>
        <v/>
      </c>
      <c r="AV89" s="79" t="str">
        <f>_xlfn.IFNA(VLOOKUP(AM89,Kopā!$A$4:$Q$203,12,),"")</f>
        <v/>
      </c>
      <c r="AW89" s="80" t="str">
        <f>_xlfn.IFNA(VLOOKUP(AM89,Kopā!$A$4:$Q$203,13,),"")</f>
        <v/>
      </c>
      <c r="AX89" s="79" t="str">
        <f>_xlfn.IFNA(VLOOKUP(AM89,Kopā!$A$4:$Q$203,14,),"")</f>
        <v/>
      </c>
      <c r="AY89" s="80" t="str">
        <f>_xlfn.IFNA(VLOOKUP(AM89,Kopā!$A$4:$Q$203,15,),"")</f>
        <v/>
      </c>
      <c r="AZ89" s="81" t="str">
        <f>_xlfn.IFNA(VLOOKUP(AM89,Kopā!$A$4:$Q$203,16,),"")</f>
        <v/>
      </c>
      <c r="BA89" s="80" t="str">
        <f>_xlfn.IFNA(VLOOKUP(AM89,Kopā!$A$4:$Q$203,17,),"")</f>
        <v/>
      </c>
      <c r="BB89" s="26" t="str">
        <f t="shared" si="40"/>
        <v/>
      </c>
      <c r="BC89" s="26" t="str">
        <f t="shared" si="41"/>
        <v/>
      </c>
      <c r="BD89" s="69" t="str">
        <f t="shared" si="42"/>
        <v/>
      </c>
      <c r="BE89" s="26" t="e">
        <f>_xlfn.RANK.EQ(BB89,$BB$4:$BB$93,)+COUNTIF($BB$4:BB89,BB89)-1</f>
        <v>#VALUE!</v>
      </c>
    </row>
    <row r="90" spans="1:57" x14ac:dyDescent="0.25">
      <c r="A90" s="26">
        <v>87</v>
      </c>
      <c r="B90" s="37" t="str">
        <f t="shared" si="25"/>
        <v/>
      </c>
      <c r="C90" s="65" t="str">
        <f t="shared" si="23"/>
        <v/>
      </c>
      <c r="D90" s="65" t="str">
        <f t="shared" si="43"/>
        <v/>
      </c>
      <c r="E90" s="70" t="str">
        <f t="shared" si="26"/>
        <v/>
      </c>
      <c r="F90" s="71" t="str">
        <f t="shared" si="27"/>
        <v/>
      </c>
      <c r="G90" s="70" t="str">
        <f t="shared" si="28"/>
        <v/>
      </c>
      <c r="H90" s="71" t="str">
        <f t="shared" si="29"/>
        <v/>
      </c>
      <c r="I90" s="70" t="str">
        <f t="shared" si="30"/>
        <v/>
      </c>
      <c r="J90" s="71" t="str">
        <f t="shared" si="31"/>
        <v/>
      </c>
      <c r="K90" s="70" t="str">
        <f t="shared" si="32"/>
        <v/>
      </c>
      <c r="L90" s="71" t="str">
        <f t="shared" si="33"/>
        <v/>
      </c>
      <c r="M90" s="75" t="str">
        <f t="shared" si="34"/>
        <v/>
      </c>
      <c r="N90" s="71" t="str">
        <f t="shared" si="35"/>
        <v/>
      </c>
      <c r="O90" s="66" t="str">
        <f t="shared" si="36"/>
        <v/>
      </c>
      <c r="P90" s="4"/>
      <c r="Q90" s="74"/>
      <c r="AD90" s="26">
        <v>89</v>
      </c>
      <c r="AE90" s="26"/>
      <c r="AF90" s="26" t="str">
        <f>IF(Kopā!F90=$R$3,Kopā!A90,"")</f>
        <v/>
      </c>
      <c r="AG90" s="26" t="str">
        <f>_xlfn.IFNA(VLOOKUP(AF90,Kopā!$A$4:$G$203,7,),"")</f>
        <v/>
      </c>
      <c r="AH90" s="26" t="str">
        <f t="shared" si="24"/>
        <v/>
      </c>
      <c r="AI90" s="26" t="e" cm="1">
        <f t="array" ref="AI90">IFERROR(SMALL(IF((COUNTIF($AI$3:AI89, $AH$4:$AH$203)=0)*ISNUMBER($AH$4:$AH$203), $AH$4:$AH$203, "A"), 1),INDEX($AH$4:$AH$203, MATCH(SMALL(IF(ISTEXT($AH$4:$AH$203)*(COUNTIF(AI$3:$AI89,$AH$4:$AH$203)=0), COUNTIF($AH$4:$AH$203, "&lt;"&amp;$AH$4:$AH$203), ""),1),IF(ISTEXT($AH$4:$AH$203), COUNTIF($AH$4:$AH$203, "&lt;"&amp;$AH$4:$AH$203), ""), 0)))</f>
        <v>#NUM!</v>
      </c>
      <c r="AJ90" s="26"/>
      <c r="AK90" s="26"/>
      <c r="AL90" s="26" t="str">
        <f t="shared" si="37"/>
        <v/>
      </c>
      <c r="AM90" s="26" t="str">
        <f t="shared" si="38"/>
        <v/>
      </c>
      <c r="AN90" s="26">
        <v>87</v>
      </c>
      <c r="AO90" s="67" t="str">
        <f t="shared" si="39"/>
        <v/>
      </c>
      <c r="AP90" s="26" t="str">
        <f>_xlfn.IFNA(VLOOKUP(AM90,Kopā!$A$4:$Q$203,2,),"")</f>
        <v/>
      </c>
      <c r="AQ90" s="68" t="str">
        <f>_xlfn.IFNA(VLOOKUP(AM90,Kopā!$A$4:$Q$203,3,),"")</f>
        <v/>
      </c>
      <c r="AR90" s="79" t="str">
        <f>_xlfn.IFNA(VLOOKUP(AM90,Kopā!$A$4:$Q$203,8,),"")</f>
        <v/>
      </c>
      <c r="AS90" s="80" t="str">
        <f>_xlfn.IFNA(VLOOKUP(AM90,Kopā!$A$4:$Q$203,9,),"")</f>
        <v/>
      </c>
      <c r="AT90" s="79" t="str">
        <f>_xlfn.IFNA(VLOOKUP(AM90,Kopā!$A$4:$Q$203,10,),"")</f>
        <v/>
      </c>
      <c r="AU90" s="80" t="str">
        <f>_xlfn.IFNA(VLOOKUP(AM90,Kopā!$A$4:$Q$203,11,),"")</f>
        <v/>
      </c>
      <c r="AV90" s="79" t="str">
        <f>_xlfn.IFNA(VLOOKUP(AM90,Kopā!$A$4:$Q$203,12,),"")</f>
        <v/>
      </c>
      <c r="AW90" s="80" t="str">
        <f>_xlfn.IFNA(VLOOKUP(AM90,Kopā!$A$4:$Q$203,13,),"")</f>
        <v/>
      </c>
      <c r="AX90" s="79" t="str">
        <f>_xlfn.IFNA(VLOOKUP(AM90,Kopā!$A$4:$Q$203,14,),"")</f>
        <v/>
      </c>
      <c r="AY90" s="80" t="str">
        <f>_xlfn.IFNA(VLOOKUP(AM90,Kopā!$A$4:$Q$203,15,),"")</f>
        <v/>
      </c>
      <c r="AZ90" s="81" t="str">
        <f>_xlfn.IFNA(VLOOKUP(AM90,Kopā!$A$4:$Q$203,16,),"")</f>
        <v/>
      </c>
      <c r="BA90" s="80" t="str">
        <f>_xlfn.IFNA(VLOOKUP(AM90,Kopā!$A$4:$Q$203,17,),"")</f>
        <v/>
      </c>
      <c r="BB90" s="26" t="str">
        <f t="shared" si="40"/>
        <v/>
      </c>
      <c r="BC90" s="26" t="str">
        <f t="shared" si="41"/>
        <v/>
      </c>
      <c r="BD90" s="69" t="str">
        <f t="shared" si="42"/>
        <v/>
      </c>
      <c r="BE90" s="26" t="e">
        <f>_xlfn.RANK.EQ(BB90,$BB$4:$BB$93,)+COUNTIF($BB$4:BB90,BB90)-1</f>
        <v>#VALUE!</v>
      </c>
    </row>
    <row r="91" spans="1:57" x14ac:dyDescent="0.25">
      <c r="A91" s="26">
        <v>88</v>
      </c>
      <c r="B91" s="37" t="str">
        <f t="shared" si="25"/>
        <v/>
      </c>
      <c r="C91" s="65" t="str">
        <f t="shared" si="23"/>
        <v/>
      </c>
      <c r="D91" s="65" t="str">
        <f t="shared" si="43"/>
        <v/>
      </c>
      <c r="E91" s="70" t="str">
        <f t="shared" si="26"/>
        <v/>
      </c>
      <c r="F91" s="71" t="str">
        <f t="shared" si="27"/>
        <v/>
      </c>
      <c r="G91" s="70" t="str">
        <f t="shared" si="28"/>
        <v/>
      </c>
      <c r="H91" s="71" t="str">
        <f t="shared" si="29"/>
        <v/>
      </c>
      <c r="I91" s="70" t="str">
        <f t="shared" si="30"/>
        <v/>
      </c>
      <c r="J91" s="71" t="str">
        <f t="shared" si="31"/>
        <v/>
      </c>
      <c r="K91" s="70" t="str">
        <f t="shared" si="32"/>
        <v/>
      </c>
      <c r="L91" s="71" t="str">
        <f t="shared" si="33"/>
        <v/>
      </c>
      <c r="M91" s="75" t="str">
        <f t="shared" si="34"/>
        <v/>
      </c>
      <c r="N91" s="71" t="str">
        <f t="shared" si="35"/>
        <v/>
      </c>
      <c r="O91" s="66" t="str">
        <f t="shared" si="36"/>
        <v/>
      </c>
      <c r="P91" s="4"/>
      <c r="Q91" s="74"/>
      <c r="AD91" s="26">
        <v>90</v>
      </c>
      <c r="AE91" s="26"/>
      <c r="AF91" s="26">
        <f>IF(Kopā!F91=$R$3,Kopā!A91,"")</f>
        <v>88</v>
      </c>
      <c r="AG91" s="26" t="str">
        <f>_xlfn.IFNA(VLOOKUP(AF91,Kopā!$A$4:$G$203,7,),"")</f>
        <v>E</v>
      </c>
      <c r="AH91" s="26">
        <f t="shared" si="24"/>
        <v>88</v>
      </c>
      <c r="AI91" s="26" t="e" cm="1">
        <f t="array" ref="AI91">IFERROR(SMALL(IF((COUNTIF($AI$3:AI90, $AH$4:$AH$203)=0)*ISNUMBER($AH$4:$AH$203), $AH$4:$AH$203, "A"), 1),INDEX($AH$4:$AH$203, MATCH(SMALL(IF(ISTEXT($AH$4:$AH$203)*(COUNTIF(AI$3:$AI90,$AH$4:$AH$203)=0), COUNTIF($AH$4:$AH$203, "&lt;"&amp;$AH$4:$AH$203), ""),1),IF(ISTEXT($AH$4:$AH$203), COUNTIF($AH$4:$AH$203, "&lt;"&amp;$AH$4:$AH$203), ""), 0)))</f>
        <v>#NUM!</v>
      </c>
      <c r="AJ91" s="26"/>
      <c r="AK91" s="26"/>
      <c r="AL91" s="26" t="str">
        <f t="shared" si="37"/>
        <v/>
      </c>
      <c r="AM91" s="26" t="str">
        <f t="shared" si="38"/>
        <v/>
      </c>
      <c r="AN91" s="26">
        <v>88</v>
      </c>
      <c r="AO91" s="67" t="str">
        <f t="shared" si="39"/>
        <v/>
      </c>
      <c r="AP91" s="26" t="str">
        <f>_xlfn.IFNA(VLOOKUP(AM91,Kopā!$A$4:$Q$203,2,),"")</f>
        <v/>
      </c>
      <c r="AQ91" s="68" t="str">
        <f>_xlfn.IFNA(VLOOKUP(AM91,Kopā!$A$4:$Q$203,3,),"")</f>
        <v/>
      </c>
      <c r="AR91" s="79" t="str">
        <f>_xlfn.IFNA(VLOOKUP(AM91,Kopā!$A$4:$Q$203,8,),"")</f>
        <v/>
      </c>
      <c r="AS91" s="80" t="str">
        <f>_xlfn.IFNA(VLOOKUP(AM91,Kopā!$A$4:$Q$203,9,),"")</f>
        <v/>
      </c>
      <c r="AT91" s="79" t="str">
        <f>_xlfn.IFNA(VLOOKUP(AM91,Kopā!$A$4:$Q$203,10,),"")</f>
        <v/>
      </c>
      <c r="AU91" s="80" t="str">
        <f>_xlfn.IFNA(VLOOKUP(AM91,Kopā!$A$4:$Q$203,11,),"")</f>
        <v/>
      </c>
      <c r="AV91" s="79" t="str">
        <f>_xlfn.IFNA(VLOOKUP(AM91,Kopā!$A$4:$Q$203,12,),"")</f>
        <v/>
      </c>
      <c r="AW91" s="80" t="str">
        <f>_xlfn.IFNA(VLOOKUP(AM91,Kopā!$A$4:$Q$203,13,),"")</f>
        <v/>
      </c>
      <c r="AX91" s="79" t="str">
        <f>_xlfn.IFNA(VLOOKUP(AM91,Kopā!$A$4:$Q$203,14,),"")</f>
        <v/>
      </c>
      <c r="AY91" s="80" t="str">
        <f>_xlfn.IFNA(VLOOKUP(AM91,Kopā!$A$4:$Q$203,15,),"")</f>
        <v/>
      </c>
      <c r="AZ91" s="81" t="str">
        <f>_xlfn.IFNA(VLOOKUP(AM91,Kopā!$A$4:$Q$203,16,),"")</f>
        <v/>
      </c>
      <c r="BA91" s="80" t="str">
        <f>_xlfn.IFNA(VLOOKUP(AM91,Kopā!$A$4:$Q$203,17,),"")</f>
        <v/>
      </c>
      <c r="BB91" s="26" t="str">
        <f t="shared" si="40"/>
        <v/>
      </c>
      <c r="BC91" s="26" t="str">
        <f t="shared" si="41"/>
        <v/>
      </c>
      <c r="BD91" s="69" t="str">
        <f t="shared" si="42"/>
        <v/>
      </c>
      <c r="BE91" s="26" t="e">
        <f>_xlfn.RANK.EQ(BB91,$BB$4:$BB$93,)+COUNTIF($BB$4:BB91,BB91)-1</f>
        <v>#VALUE!</v>
      </c>
    </row>
    <row r="92" spans="1:57" x14ac:dyDescent="0.25">
      <c r="A92" s="26">
        <v>89</v>
      </c>
      <c r="B92" s="37" t="str">
        <f t="shared" si="25"/>
        <v/>
      </c>
      <c r="C92" s="65" t="str">
        <f t="shared" si="23"/>
        <v/>
      </c>
      <c r="D92" s="65" t="str">
        <f t="shared" si="43"/>
        <v/>
      </c>
      <c r="E92" s="70" t="str">
        <f t="shared" si="26"/>
        <v/>
      </c>
      <c r="F92" s="71" t="str">
        <f t="shared" si="27"/>
        <v/>
      </c>
      <c r="G92" s="70" t="str">
        <f t="shared" si="28"/>
        <v/>
      </c>
      <c r="H92" s="71" t="str">
        <f t="shared" si="29"/>
        <v/>
      </c>
      <c r="I92" s="70" t="str">
        <f t="shared" si="30"/>
        <v/>
      </c>
      <c r="J92" s="71" t="str">
        <f t="shared" si="31"/>
        <v/>
      </c>
      <c r="K92" s="70" t="str">
        <f t="shared" si="32"/>
        <v/>
      </c>
      <c r="L92" s="71" t="str">
        <f t="shared" si="33"/>
        <v/>
      </c>
      <c r="M92" s="75" t="str">
        <f t="shared" si="34"/>
        <v/>
      </c>
      <c r="N92" s="71" t="str">
        <f t="shared" si="35"/>
        <v/>
      </c>
      <c r="O92" s="66" t="str">
        <f t="shared" si="36"/>
        <v/>
      </c>
      <c r="P92" s="4"/>
      <c r="Q92" s="74"/>
      <c r="AD92" s="26">
        <v>91</v>
      </c>
      <c r="AE92" s="26"/>
      <c r="AF92" s="26">
        <f>IF(Kopā!F92=$R$3,Kopā!A92,"")</f>
        <v>89</v>
      </c>
      <c r="AG92" s="26" t="str">
        <f>_xlfn.IFNA(VLOOKUP(AF92,Kopā!$A$4:$G$203,7,),"")</f>
        <v>H</v>
      </c>
      <c r="AH92" s="26" t="str">
        <f t="shared" si="24"/>
        <v/>
      </c>
      <c r="AI92" s="26" t="e" cm="1">
        <f t="array" ref="AI92">IFERROR(SMALL(IF((COUNTIF($AI$3:AI91, $AH$4:$AH$203)=0)*ISNUMBER($AH$4:$AH$203), $AH$4:$AH$203, "A"), 1),INDEX($AH$4:$AH$203, MATCH(SMALL(IF(ISTEXT($AH$4:$AH$203)*(COUNTIF(AI$3:$AI91,$AH$4:$AH$203)=0), COUNTIF($AH$4:$AH$203, "&lt;"&amp;$AH$4:$AH$203), ""),1),IF(ISTEXT($AH$4:$AH$203), COUNTIF($AH$4:$AH$203, "&lt;"&amp;$AH$4:$AH$203), ""), 0)))</f>
        <v>#NUM!</v>
      </c>
      <c r="AJ92" s="26"/>
      <c r="AK92" s="26"/>
      <c r="AL92" s="26" t="str">
        <f t="shared" si="37"/>
        <v/>
      </c>
      <c r="AM92" s="26" t="str">
        <f t="shared" si="38"/>
        <v/>
      </c>
      <c r="AN92" s="26">
        <v>89</v>
      </c>
      <c r="AO92" s="67" t="str">
        <f t="shared" si="39"/>
        <v/>
      </c>
      <c r="AP92" s="26" t="str">
        <f>_xlfn.IFNA(VLOOKUP(AM92,Kopā!$A$4:$Q$203,2,),"")</f>
        <v/>
      </c>
      <c r="AQ92" s="68" t="str">
        <f>_xlfn.IFNA(VLOOKUP(AM92,Kopā!$A$4:$Q$203,3,),"")</f>
        <v/>
      </c>
      <c r="AR92" s="79" t="str">
        <f>_xlfn.IFNA(VLOOKUP(AM92,Kopā!$A$4:$Q$203,8,),"")</f>
        <v/>
      </c>
      <c r="AS92" s="80" t="str">
        <f>_xlfn.IFNA(VLOOKUP(AM92,Kopā!$A$4:$Q$203,9,),"")</f>
        <v/>
      </c>
      <c r="AT92" s="79" t="str">
        <f>_xlfn.IFNA(VLOOKUP(AM92,Kopā!$A$4:$Q$203,10,),"")</f>
        <v/>
      </c>
      <c r="AU92" s="80" t="str">
        <f>_xlfn.IFNA(VLOOKUP(AM92,Kopā!$A$4:$Q$203,11,),"")</f>
        <v/>
      </c>
      <c r="AV92" s="79" t="str">
        <f>_xlfn.IFNA(VLOOKUP(AM92,Kopā!$A$4:$Q$203,12,),"")</f>
        <v/>
      </c>
      <c r="AW92" s="80" t="str">
        <f>_xlfn.IFNA(VLOOKUP(AM92,Kopā!$A$4:$Q$203,13,),"")</f>
        <v/>
      </c>
      <c r="AX92" s="79" t="str">
        <f>_xlfn.IFNA(VLOOKUP(AM92,Kopā!$A$4:$Q$203,14,),"")</f>
        <v/>
      </c>
      <c r="AY92" s="80" t="str">
        <f>_xlfn.IFNA(VLOOKUP(AM92,Kopā!$A$4:$Q$203,15,),"")</f>
        <v/>
      </c>
      <c r="AZ92" s="81" t="str">
        <f>_xlfn.IFNA(VLOOKUP(AM92,Kopā!$A$4:$Q$203,16,),"")</f>
        <v/>
      </c>
      <c r="BA92" s="80" t="str">
        <f>_xlfn.IFNA(VLOOKUP(AM92,Kopā!$A$4:$Q$203,17,),"")</f>
        <v/>
      </c>
      <c r="BB92" s="26" t="str">
        <f t="shared" si="40"/>
        <v/>
      </c>
      <c r="BC92" s="26" t="str">
        <f t="shared" si="41"/>
        <v/>
      </c>
      <c r="BD92" s="69" t="str">
        <f t="shared" si="42"/>
        <v/>
      </c>
      <c r="BE92" s="26" t="e">
        <f>_xlfn.RANK.EQ(BB92,$BB$4:$BB$93,)+COUNTIF($BB$4:BB92,BB92)-1</f>
        <v>#VALUE!</v>
      </c>
    </row>
    <row r="93" spans="1:57" x14ac:dyDescent="0.25">
      <c r="A93" s="26">
        <v>90</v>
      </c>
      <c r="B93" s="37" t="str">
        <f t="shared" si="25"/>
        <v/>
      </c>
      <c r="C93" s="65" t="str">
        <f t="shared" si="23"/>
        <v/>
      </c>
      <c r="D93" s="65" t="str">
        <f t="shared" si="43"/>
        <v/>
      </c>
      <c r="E93" s="70" t="str">
        <f t="shared" si="26"/>
        <v/>
      </c>
      <c r="F93" s="71" t="str">
        <f t="shared" si="27"/>
        <v/>
      </c>
      <c r="G93" s="70" t="str">
        <f t="shared" si="28"/>
        <v/>
      </c>
      <c r="H93" s="71" t="str">
        <f t="shared" si="29"/>
        <v/>
      </c>
      <c r="I93" s="70" t="str">
        <f t="shared" si="30"/>
        <v/>
      </c>
      <c r="J93" s="71" t="str">
        <f t="shared" si="31"/>
        <v/>
      </c>
      <c r="K93" s="70" t="str">
        <f t="shared" si="32"/>
        <v/>
      </c>
      <c r="L93" s="71" t="str">
        <f t="shared" si="33"/>
        <v/>
      </c>
      <c r="M93" s="75" t="str">
        <f t="shared" si="34"/>
        <v/>
      </c>
      <c r="N93" s="71" t="str">
        <f t="shared" si="35"/>
        <v/>
      </c>
      <c r="O93" s="66" t="str">
        <f t="shared" si="36"/>
        <v/>
      </c>
      <c r="P93" s="4"/>
      <c r="Q93" s="74"/>
      <c r="AD93" s="26">
        <v>92</v>
      </c>
      <c r="AE93" s="26"/>
      <c r="AF93" s="26">
        <f>IF(Kopā!F93=$R$3,Kopā!A93,"")</f>
        <v>90</v>
      </c>
      <c r="AG93" s="26" t="str">
        <f>_xlfn.IFNA(VLOOKUP(AF93,Kopā!$A$4:$G$203,7,),"")</f>
        <v>H</v>
      </c>
      <c r="AH93" s="26" t="str">
        <f t="shared" si="24"/>
        <v/>
      </c>
      <c r="AI93" s="26" t="e" cm="1">
        <f t="array" ref="AI93">IFERROR(SMALL(IF((COUNTIF($AI$3:AI92, $AH$4:$AH$203)=0)*ISNUMBER($AH$4:$AH$203), $AH$4:$AH$203, "A"), 1),INDEX($AH$4:$AH$203, MATCH(SMALL(IF(ISTEXT($AH$4:$AH$203)*(COUNTIF(AI$3:$AI92,$AH$4:$AH$203)=0), COUNTIF($AH$4:$AH$203, "&lt;"&amp;$AH$4:$AH$203), ""),1),IF(ISTEXT($AH$4:$AH$203), COUNTIF($AH$4:$AH$203, "&lt;"&amp;$AH$4:$AH$203), ""), 0)))</f>
        <v>#NUM!</v>
      </c>
      <c r="AJ93" s="26"/>
      <c r="AK93" s="26"/>
      <c r="AL93" s="26" t="str">
        <f t="shared" si="37"/>
        <v/>
      </c>
      <c r="AM93" s="26" t="str">
        <f t="shared" si="38"/>
        <v/>
      </c>
      <c r="AN93" s="26">
        <v>90</v>
      </c>
      <c r="AO93" s="67" t="str">
        <f t="shared" si="39"/>
        <v/>
      </c>
      <c r="AP93" s="26" t="str">
        <f>_xlfn.IFNA(VLOOKUP(AM93,Kopā!$A$4:$Q$203,2,),"")</f>
        <v/>
      </c>
      <c r="AQ93" s="68" t="str">
        <f>_xlfn.IFNA(VLOOKUP(AM93,Kopā!$A$4:$Q$203,3,),"")</f>
        <v/>
      </c>
      <c r="AR93" s="79" t="str">
        <f>_xlfn.IFNA(VLOOKUP(AM93,Kopā!$A$4:$Q$203,8,),"")</f>
        <v/>
      </c>
      <c r="AS93" s="80" t="str">
        <f>_xlfn.IFNA(VLOOKUP(AM93,Kopā!$A$4:$Q$203,9,),"")</f>
        <v/>
      </c>
      <c r="AT93" s="79" t="str">
        <f>_xlfn.IFNA(VLOOKUP(AM93,Kopā!$A$4:$Q$203,10,),"")</f>
        <v/>
      </c>
      <c r="AU93" s="80" t="str">
        <f>_xlfn.IFNA(VLOOKUP(AM93,Kopā!$A$4:$Q$203,11,),"")</f>
        <v/>
      </c>
      <c r="AV93" s="79" t="str">
        <f>_xlfn.IFNA(VLOOKUP(AM93,Kopā!$A$4:$Q$203,12,),"")</f>
        <v/>
      </c>
      <c r="AW93" s="80" t="str">
        <f>_xlfn.IFNA(VLOOKUP(AM93,Kopā!$A$4:$Q$203,13,),"")</f>
        <v/>
      </c>
      <c r="AX93" s="79" t="str">
        <f>_xlfn.IFNA(VLOOKUP(AM93,Kopā!$A$4:$Q$203,14,),"")</f>
        <v/>
      </c>
      <c r="AY93" s="80" t="str">
        <f>_xlfn.IFNA(VLOOKUP(AM93,Kopā!$A$4:$Q$203,15,),"")</f>
        <v/>
      </c>
      <c r="AZ93" s="81" t="str">
        <f>_xlfn.IFNA(VLOOKUP(AM93,Kopā!$A$4:$Q$203,16,),"")</f>
        <v/>
      </c>
      <c r="BA93" s="80" t="str">
        <f>_xlfn.IFNA(VLOOKUP(AM93,Kopā!$A$4:$Q$203,17,),"")</f>
        <v/>
      </c>
      <c r="BB93" s="26" t="str">
        <f t="shared" si="40"/>
        <v/>
      </c>
      <c r="BC93" s="26" t="str">
        <f t="shared" si="41"/>
        <v/>
      </c>
      <c r="BD93" s="69" t="str">
        <f t="shared" si="42"/>
        <v/>
      </c>
      <c r="BE93" s="26" t="e">
        <f>_xlfn.RANK.EQ(BB93,$BB$4:$BB$93,)+COUNTIF($BB$4:BB93,BB93)-1</f>
        <v>#VALUE!</v>
      </c>
    </row>
    <row r="94" spans="1:57" x14ac:dyDescent="0.25">
      <c r="A94" s="4"/>
      <c r="B94" s="4"/>
      <c r="C94" s="4"/>
      <c r="D94" s="4"/>
      <c r="E94" s="37"/>
      <c r="F94" s="37"/>
      <c r="G94" s="37"/>
      <c r="H94" s="37"/>
      <c r="I94" s="37"/>
      <c r="J94" s="37"/>
      <c r="K94" s="37"/>
      <c r="L94" s="37"/>
      <c r="M94" s="4"/>
      <c r="N94" s="4"/>
      <c r="O94" s="36"/>
      <c r="P94" s="4"/>
      <c r="Q94" s="74"/>
      <c r="AD94" s="26">
        <v>93</v>
      </c>
      <c r="AE94" s="26"/>
      <c r="AF94" s="26">
        <f>IF(Kopā!F94=$R$3,Kopā!A94,"")</f>
        <v>91</v>
      </c>
      <c r="AG94" s="26" t="str">
        <f>_xlfn.IFNA(VLOOKUP(AF94,Kopā!$A$4:$G$203,7,),"")</f>
        <v>H</v>
      </c>
      <c r="AH94" s="26" t="str">
        <f t="shared" si="24"/>
        <v/>
      </c>
      <c r="AI94" s="26" t="e" cm="1">
        <f t="array" ref="AI94">IFERROR(SMALL(IF((COUNTIF($AI$3:AI93, $AH$4:$AH$203)=0)*ISNUMBER($AH$4:$AH$203), $AH$4:$AH$203, "A"), 1),INDEX($AH$4:$AH$203, MATCH(SMALL(IF(ISTEXT($AH$4:$AH$203)*(COUNTIF(AI$3:$AI93,$AH$4:$AH$203)=0), COUNTIF($AH$4:$AH$203, "&lt;"&amp;$AH$4:$AH$203), ""),1),IF(ISTEXT($AH$4:$AH$203), COUNTIF($AH$4:$AH$203, "&lt;"&amp;$AH$4:$AH$203), ""), 0)))</f>
        <v>#NUM!</v>
      </c>
      <c r="AJ94" s="26"/>
      <c r="AK94" s="26"/>
      <c r="AL94" s="26" t="e">
        <f>#REF!</f>
        <v>#REF!</v>
      </c>
      <c r="AM94" s="26"/>
      <c r="AN94" s="26"/>
      <c r="AO94" s="26"/>
      <c r="AP94" s="26"/>
      <c r="AQ94" s="26"/>
      <c r="AR94" s="79" t="str">
        <f>_xlfn.IFNA(VLOOKUP(AM94,Kopā!$A$4:$Q$203,8,),"")</f>
        <v/>
      </c>
      <c r="AS94" s="80" t="str">
        <f>_xlfn.IFNA(VLOOKUP(AM94,Kopā!$A$4:$Q$203,9,),"")</f>
        <v/>
      </c>
      <c r="AT94" s="79" t="str">
        <f>_xlfn.IFNA(VLOOKUP(AM94,Kopā!$A$4:$Q$203,10,),"")</f>
        <v/>
      </c>
      <c r="AU94" s="80" t="str">
        <f>_xlfn.IFNA(VLOOKUP(AM94,Kopā!$A$4:$Q$203,11,),"")</f>
        <v/>
      </c>
      <c r="AV94" s="79" t="str">
        <f>_xlfn.IFNA(VLOOKUP(AM94,Kopā!$A$4:$Q$203,12,),"")</f>
        <v/>
      </c>
      <c r="AW94" s="80" t="str">
        <f>_xlfn.IFNA(VLOOKUP(AM94,Kopā!$A$4:$Q$203,13,),"")</f>
        <v/>
      </c>
      <c r="AX94" s="79" t="str">
        <f>_xlfn.IFNA(VLOOKUP(AM94,Kopā!$A$4:$Q$203,14,),"")</f>
        <v/>
      </c>
      <c r="AY94" s="80" t="str">
        <f>_xlfn.IFNA(VLOOKUP(AM94,Kopā!$A$4:$Q$203,15,),"")</f>
        <v/>
      </c>
      <c r="AZ94" s="26"/>
      <c r="BA94" s="26"/>
      <c r="BB94" s="26"/>
      <c r="BC94" s="26"/>
      <c r="BD94" s="26"/>
      <c r="BE94" s="26" t="e">
        <f>_xlfn.RANK.EQ(BB94,$BB$4:$BB$93,)+COUNTIF($BB$4:BB94,BB94)-1</f>
        <v>#N/A</v>
      </c>
    </row>
    <row r="95" spans="1:57" x14ac:dyDescent="0.25">
      <c r="A95" s="4"/>
      <c r="B95" s="4"/>
      <c r="C95" s="4"/>
      <c r="D95" s="4"/>
      <c r="E95" s="37"/>
      <c r="F95" s="37"/>
      <c r="G95" s="37"/>
      <c r="H95" s="37"/>
      <c r="I95" s="37"/>
      <c r="J95" s="37"/>
      <c r="K95" s="37"/>
      <c r="L95" s="37"/>
      <c r="M95" s="4"/>
      <c r="N95" s="4"/>
      <c r="O95" s="36"/>
      <c r="P95" s="4"/>
      <c r="Q95" s="4"/>
      <c r="AD95" s="26">
        <v>94</v>
      </c>
      <c r="AE95" s="26"/>
      <c r="AF95" s="26">
        <f>IF(Kopā!F95=$R$3,Kopā!A95,"")</f>
        <v>92</v>
      </c>
      <c r="AG95" s="26" t="str">
        <f>_xlfn.IFNA(VLOOKUP(AF95,Kopā!$A$4:$G$203,7,),"")</f>
        <v>H</v>
      </c>
      <c r="AH95" s="26" t="str">
        <f t="shared" si="24"/>
        <v/>
      </c>
      <c r="AI95" s="26" t="e" cm="1">
        <f t="array" ref="AI95">IFERROR(SMALL(IF((COUNTIF($AI$3:AI94, $AH$4:$AH$203)=0)*ISNUMBER($AH$4:$AH$203), $AH$4:$AH$203, "A"), 1),INDEX($AH$4:$AH$203, MATCH(SMALL(IF(ISTEXT($AH$4:$AH$203)*(COUNTIF(AI$3:$AI94,$AH$4:$AH$203)=0), COUNTIF($AH$4:$AH$203, "&lt;"&amp;$AH$4:$AH$203), ""),1),IF(ISTEXT($AH$4:$AH$203), COUNTIF($AH$4:$AH$203, "&lt;"&amp;$AH$4:$AH$203), ""), 0)))</f>
        <v>#NUM!</v>
      </c>
      <c r="AJ95" s="26"/>
      <c r="AK95" s="26"/>
      <c r="AL95" s="26" t="e">
        <f>#REF!</f>
        <v>#REF!</v>
      </c>
      <c r="AM95" s="26"/>
      <c r="AN95" s="26"/>
      <c r="AO95" s="26"/>
      <c r="AP95" s="26"/>
      <c r="AQ95" s="26"/>
      <c r="AR95" s="79" t="str">
        <f>_xlfn.IFNA(VLOOKUP(AM95,Kopā!$A$4:$Q$203,8,),"")</f>
        <v/>
      </c>
      <c r="AS95" s="80" t="str">
        <f>_xlfn.IFNA(VLOOKUP(AM95,Kopā!$A$4:$Q$203,9,),"")</f>
        <v/>
      </c>
      <c r="AT95" s="79" t="str">
        <f>_xlfn.IFNA(VLOOKUP(AM95,Kopā!$A$4:$Q$203,10,),"")</f>
        <v/>
      </c>
      <c r="AU95" s="80" t="str">
        <f>_xlfn.IFNA(VLOOKUP(AM95,Kopā!$A$4:$Q$203,11,),"")</f>
        <v/>
      </c>
      <c r="AV95" s="79" t="str">
        <f>_xlfn.IFNA(VLOOKUP(AM95,Kopā!$A$4:$Q$203,12,),"")</f>
        <v/>
      </c>
      <c r="AW95" s="80" t="str">
        <f>_xlfn.IFNA(VLOOKUP(AM95,Kopā!$A$4:$Q$203,13,),"")</f>
        <v/>
      </c>
      <c r="AX95" s="79" t="str">
        <f>_xlfn.IFNA(VLOOKUP(AM95,Kopā!$A$4:$Q$203,14,),"")</f>
        <v/>
      </c>
      <c r="AY95" s="80" t="str">
        <f>_xlfn.IFNA(VLOOKUP(AM95,Kopā!$A$4:$Q$203,15,),"")</f>
        <v/>
      </c>
      <c r="AZ95" s="26"/>
      <c r="BA95" s="26"/>
      <c r="BB95" s="26"/>
      <c r="BC95" s="26"/>
      <c r="BD95" s="26"/>
      <c r="BE95" s="26" t="e">
        <f>_xlfn.RANK.EQ(BB95,$BB$4:$BB$93,)+COUNTIF($BB$4:BB95,BB95)-1</f>
        <v>#N/A</v>
      </c>
    </row>
    <row r="96" spans="1:57" x14ac:dyDescent="0.25">
      <c r="A96" s="4"/>
      <c r="B96" s="4"/>
      <c r="C96" s="4"/>
      <c r="D96" s="4"/>
      <c r="E96" s="37"/>
      <c r="F96" s="37"/>
      <c r="G96" s="37"/>
      <c r="H96" s="37"/>
      <c r="I96" s="37"/>
      <c r="J96" s="37"/>
      <c r="K96" s="37"/>
      <c r="L96" s="37"/>
      <c r="M96" s="4"/>
      <c r="N96" s="4"/>
      <c r="O96" s="36"/>
      <c r="P96" s="4"/>
      <c r="Q96" s="4"/>
      <c r="AD96" s="26">
        <v>95</v>
      </c>
      <c r="AE96" s="26"/>
      <c r="AF96" s="26">
        <f>IF(Kopā!F96=$R$3,Kopā!A96,"")</f>
        <v>93</v>
      </c>
      <c r="AG96" s="26" t="str">
        <f>_xlfn.IFNA(VLOOKUP(AF96,Kopā!$A$4:$G$203,7,),"")</f>
        <v>Hm</v>
      </c>
      <c r="AH96" s="26" t="str">
        <f t="shared" si="24"/>
        <v/>
      </c>
      <c r="AI96" s="26" t="e" cm="1">
        <f t="array" ref="AI96">IFERROR(SMALL(IF((COUNTIF($AI$3:AI95, $AH$4:$AH$203)=0)*ISNUMBER($AH$4:$AH$203), $AH$4:$AH$203, "A"), 1),INDEX($AH$4:$AH$203, MATCH(SMALL(IF(ISTEXT($AH$4:$AH$203)*(COUNTIF(AI$3:$AI95,$AH$4:$AH$203)=0), COUNTIF($AH$4:$AH$203, "&lt;"&amp;$AH$4:$AH$203), ""),1),IF(ISTEXT($AH$4:$AH$203), COUNTIF($AH$4:$AH$203, "&lt;"&amp;$AH$4:$AH$203), ""), 0)))</f>
        <v>#NUM!</v>
      </c>
      <c r="AJ96" s="26"/>
      <c r="AK96" s="26"/>
      <c r="AL96" s="26" t="e">
        <f>#REF!</f>
        <v>#REF!</v>
      </c>
      <c r="AM96" s="26"/>
      <c r="AN96" s="26"/>
      <c r="AO96" s="26"/>
      <c r="AP96" s="26"/>
      <c r="AQ96" s="26"/>
      <c r="AR96" s="79" t="str">
        <f>_xlfn.IFNA(VLOOKUP(AM96,Kopā!$A$4:$Q$203,8,),"")</f>
        <v/>
      </c>
      <c r="AS96" s="80" t="str">
        <f>_xlfn.IFNA(VLOOKUP(AM96,Kopā!$A$4:$Q$203,9,),"")</f>
        <v/>
      </c>
      <c r="AT96" s="79" t="str">
        <f>_xlfn.IFNA(VLOOKUP(AM96,Kopā!$A$4:$Q$203,10,),"")</f>
        <v/>
      </c>
      <c r="AU96" s="80" t="str">
        <f>_xlfn.IFNA(VLOOKUP(AM96,Kopā!$A$4:$Q$203,11,),"")</f>
        <v/>
      </c>
      <c r="AV96" s="79" t="str">
        <f>_xlfn.IFNA(VLOOKUP(AM96,Kopā!$A$4:$Q$203,12,),"")</f>
        <v/>
      </c>
      <c r="AW96" s="80" t="str">
        <f>_xlfn.IFNA(VLOOKUP(AM96,Kopā!$A$4:$Q$203,13,),"")</f>
        <v/>
      </c>
      <c r="AX96" s="79" t="str">
        <f>_xlfn.IFNA(VLOOKUP(AM96,Kopā!$A$4:$Q$203,14,),"")</f>
        <v/>
      </c>
      <c r="AY96" s="80" t="str">
        <f>_xlfn.IFNA(VLOOKUP(AM96,Kopā!$A$4:$Q$203,15,),"")</f>
        <v/>
      </c>
      <c r="AZ96" s="26"/>
      <c r="BA96" s="26"/>
      <c r="BB96" s="26"/>
      <c r="BC96" s="26"/>
      <c r="BD96" s="26"/>
      <c r="BE96" s="26" t="e">
        <f>_xlfn.RANK.EQ(BB96,$BB$4:$BB$93,)+COUNTIF($BB$4:BB96,BB96)-1</f>
        <v>#N/A</v>
      </c>
    </row>
    <row r="97" spans="1:57" x14ac:dyDescent="0.25">
      <c r="A97" s="4"/>
      <c r="B97" s="4"/>
      <c r="C97" s="4"/>
      <c r="D97" s="4"/>
      <c r="E97" s="37"/>
      <c r="F97" s="37"/>
      <c r="G97" s="37"/>
      <c r="H97" s="37"/>
      <c r="I97" s="37"/>
      <c r="J97" s="37"/>
      <c r="K97" s="37"/>
      <c r="L97" s="37"/>
      <c r="M97" s="4"/>
      <c r="N97" s="4"/>
      <c r="O97" s="36"/>
      <c r="P97" s="4"/>
      <c r="Q97" s="4"/>
      <c r="AD97" s="26">
        <v>96</v>
      </c>
      <c r="AE97" s="26"/>
      <c r="AF97" s="26">
        <f>IF(Kopā!F97=$R$3,Kopā!A97,"")</f>
        <v>94</v>
      </c>
      <c r="AG97" s="26" t="str">
        <f>_xlfn.IFNA(VLOOKUP(AF97,Kopā!$A$4:$G$203,7,),"")</f>
        <v>E</v>
      </c>
      <c r="AH97" s="26">
        <f t="shared" si="24"/>
        <v>94</v>
      </c>
      <c r="AI97" s="26" t="e" cm="1">
        <f t="array" ref="AI97">IFERROR(SMALL(IF((COUNTIF($AI$3:AI96, $AH$4:$AH$203)=0)*ISNUMBER($AH$4:$AH$203), $AH$4:$AH$203, "A"), 1),INDEX($AH$4:$AH$203, MATCH(SMALL(IF(ISTEXT($AH$4:$AH$203)*(COUNTIF(AI$3:$AI96,$AH$4:$AH$203)=0), COUNTIF($AH$4:$AH$203, "&lt;"&amp;$AH$4:$AH$203), ""),1),IF(ISTEXT($AH$4:$AH$203), COUNTIF($AH$4:$AH$203, "&lt;"&amp;$AH$4:$AH$203), ""), 0)))</f>
        <v>#NUM!</v>
      </c>
      <c r="AJ97" s="26"/>
      <c r="AK97" s="26"/>
      <c r="AL97" s="26" t="e">
        <f>#REF!</f>
        <v>#REF!</v>
      </c>
      <c r="AM97" s="26"/>
      <c r="AN97" s="26"/>
      <c r="AO97" s="26"/>
      <c r="AP97" s="26"/>
      <c r="AQ97" s="26"/>
      <c r="AR97" s="79" t="str">
        <f>_xlfn.IFNA(VLOOKUP(AM97,Kopā!$A$4:$Q$203,8,),"")</f>
        <v/>
      </c>
      <c r="AS97" s="80" t="str">
        <f>_xlfn.IFNA(VLOOKUP(AM97,Kopā!$A$4:$Q$203,9,),"")</f>
        <v/>
      </c>
      <c r="AT97" s="79" t="str">
        <f>_xlfn.IFNA(VLOOKUP(AM97,Kopā!$A$4:$Q$203,10,),"")</f>
        <v/>
      </c>
      <c r="AU97" s="80" t="str">
        <f>_xlfn.IFNA(VLOOKUP(AM97,Kopā!$A$4:$Q$203,11,),"")</f>
        <v/>
      </c>
      <c r="AV97" s="79" t="str">
        <f>_xlfn.IFNA(VLOOKUP(AM97,Kopā!$A$4:$Q$203,12,),"")</f>
        <v/>
      </c>
      <c r="AW97" s="80" t="str">
        <f>_xlfn.IFNA(VLOOKUP(AM97,Kopā!$A$4:$Q$203,13,),"")</f>
        <v/>
      </c>
      <c r="AX97" s="79" t="str">
        <f>_xlfn.IFNA(VLOOKUP(AM97,Kopā!$A$4:$Q$203,14,),"")</f>
        <v/>
      </c>
      <c r="AY97" s="80" t="str">
        <f>_xlfn.IFNA(VLOOKUP(AM97,Kopā!$A$4:$Q$203,15,),"")</f>
        <v/>
      </c>
      <c r="AZ97" s="26"/>
      <c r="BA97" s="26"/>
      <c r="BB97" s="26"/>
      <c r="BC97" s="26"/>
      <c r="BD97" s="26"/>
      <c r="BE97" s="26" t="e">
        <f>_xlfn.RANK.EQ(BB97,$BB$4:$BB$93,)+COUNTIF($BB$4:BB97,BB97)-1</f>
        <v>#N/A</v>
      </c>
    </row>
    <row r="98" spans="1:57" x14ac:dyDescent="0.25">
      <c r="A98" s="4"/>
      <c r="B98" s="4"/>
      <c r="C98" s="4"/>
      <c r="D98" s="4"/>
      <c r="E98" s="37"/>
      <c r="F98" s="37"/>
      <c r="G98" s="37"/>
      <c r="H98" s="37"/>
      <c r="I98" s="37"/>
      <c r="J98" s="37"/>
      <c r="K98" s="37"/>
      <c r="L98" s="37"/>
      <c r="M98" s="4"/>
      <c r="N98" s="4"/>
      <c r="O98" s="36"/>
      <c r="P98" s="4"/>
      <c r="Q98" s="4"/>
      <c r="AD98" s="26">
        <v>97</v>
      </c>
      <c r="AE98" s="26"/>
      <c r="AF98" s="26" t="str">
        <f>IF(Kopā!F98=$R$3,Kopā!A98,"")</f>
        <v/>
      </c>
      <c r="AG98" s="26" t="str">
        <f>_xlfn.IFNA(VLOOKUP(AF98,Kopā!$A$4:$G$203,7,),"")</f>
        <v/>
      </c>
      <c r="AH98" s="26" t="str">
        <f t="shared" si="24"/>
        <v/>
      </c>
      <c r="AI98" s="26" t="e" cm="1">
        <f t="array" ref="AI98">IFERROR(SMALL(IF((COUNTIF($AI$3:AI97, $AH$4:$AH$203)=0)*ISNUMBER($AH$4:$AH$203), $AH$4:$AH$203, "A"), 1),INDEX($AH$4:$AH$203, MATCH(SMALL(IF(ISTEXT($AH$4:$AH$203)*(COUNTIF(AI$3:$AI97,$AH$4:$AH$203)=0), COUNTIF($AH$4:$AH$203, "&lt;"&amp;$AH$4:$AH$203), ""),1),IF(ISTEXT($AH$4:$AH$203), COUNTIF($AH$4:$AH$203, "&lt;"&amp;$AH$4:$AH$203), ""), 0)))</f>
        <v>#NUM!</v>
      </c>
      <c r="AJ98" s="26"/>
      <c r="AK98" s="26"/>
      <c r="AL98" s="26" t="e">
        <f>#REF!</f>
        <v>#REF!</v>
      </c>
      <c r="AM98" s="26"/>
      <c r="AN98" s="26"/>
      <c r="AO98" s="26"/>
      <c r="AP98" s="26"/>
      <c r="AQ98" s="26"/>
      <c r="AR98" s="79" t="str">
        <f>_xlfn.IFNA(VLOOKUP(AM98,Kopā!$A$4:$Q$203,8,),"")</f>
        <v/>
      </c>
      <c r="AS98" s="80" t="str">
        <f>_xlfn.IFNA(VLOOKUP(AM98,Kopā!$A$4:$Q$203,9,),"")</f>
        <v/>
      </c>
      <c r="AT98" s="79" t="str">
        <f>_xlfn.IFNA(VLOOKUP(AM98,Kopā!$A$4:$Q$203,10,),"")</f>
        <v/>
      </c>
      <c r="AU98" s="80" t="str">
        <f>_xlfn.IFNA(VLOOKUP(AM98,Kopā!$A$4:$Q$203,11,),"")</f>
        <v/>
      </c>
      <c r="AV98" s="79" t="str">
        <f>_xlfn.IFNA(VLOOKUP(AM98,Kopā!$A$4:$Q$203,12,),"")</f>
        <v/>
      </c>
      <c r="AW98" s="80" t="str">
        <f>_xlfn.IFNA(VLOOKUP(AM98,Kopā!$A$4:$Q$203,13,),"")</f>
        <v/>
      </c>
      <c r="AX98" s="79" t="str">
        <f>_xlfn.IFNA(VLOOKUP(AM98,Kopā!$A$4:$Q$203,14,),"")</f>
        <v/>
      </c>
      <c r="AY98" s="80" t="str">
        <f>_xlfn.IFNA(VLOOKUP(AM98,Kopā!$A$4:$Q$203,15,),"")</f>
        <v/>
      </c>
      <c r="AZ98" s="26"/>
      <c r="BA98" s="26"/>
      <c r="BB98" s="26"/>
      <c r="BC98" s="26"/>
      <c r="BD98" s="26"/>
      <c r="BE98" s="26" t="e">
        <f>_xlfn.RANK.EQ(BB98,$BB$4:$BB$93,)+COUNTIF($BB$4:BB98,BB98)-1</f>
        <v>#N/A</v>
      </c>
    </row>
    <row r="99" spans="1:57" x14ac:dyDescent="0.25">
      <c r="A99" s="4"/>
      <c r="B99" s="4"/>
      <c r="C99" s="4"/>
      <c r="D99" s="4"/>
      <c r="E99" s="37"/>
      <c r="F99" s="37"/>
      <c r="G99" s="37"/>
      <c r="H99" s="37"/>
      <c r="I99" s="37"/>
      <c r="J99" s="37"/>
      <c r="K99" s="37"/>
      <c r="L99" s="37"/>
      <c r="M99" s="4"/>
      <c r="N99" s="4"/>
      <c r="O99" s="36"/>
      <c r="P99" s="4"/>
      <c r="Q99" s="4"/>
      <c r="AD99" s="26">
        <v>98</v>
      </c>
      <c r="AE99" s="26"/>
      <c r="AF99" s="26">
        <f>IF(Kopā!F99=$R$3,Kopā!A99,"")</f>
        <v>96</v>
      </c>
      <c r="AG99" s="26" t="str">
        <f>_xlfn.IFNA(VLOOKUP(AF99,Kopā!$A$4:$G$203,7,),"")</f>
        <v>D</v>
      </c>
      <c r="AH99" s="26" t="str">
        <f t="shared" si="24"/>
        <v/>
      </c>
      <c r="AI99" s="26" t="e" cm="1">
        <f t="array" ref="AI99">IFERROR(SMALL(IF((COUNTIF($AI$3:AI98, $AH$4:$AH$203)=0)*ISNUMBER($AH$4:$AH$203), $AH$4:$AH$203, "A"), 1),INDEX($AH$4:$AH$203, MATCH(SMALL(IF(ISTEXT($AH$4:$AH$203)*(COUNTIF(AI$3:$AI98,$AH$4:$AH$203)=0), COUNTIF($AH$4:$AH$203, "&lt;"&amp;$AH$4:$AH$203), ""),1),IF(ISTEXT($AH$4:$AH$203), COUNTIF($AH$4:$AH$203, "&lt;"&amp;$AH$4:$AH$203), ""), 0)))</f>
        <v>#NUM!</v>
      </c>
      <c r="AJ99" s="26"/>
      <c r="AK99" s="26"/>
      <c r="AL99" s="26" t="e">
        <f>#REF!</f>
        <v>#REF!</v>
      </c>
      <c r="AM99" s="26"/>
      <c r="AN99" s="26"/>
      <c r="AO99" s="26"/>
      <c r="AP99" s="26"/>
      <c r="AQ99" s="26"/>
      <c r="AR99" s="79" t="str">
        <f>_xlfn.IFNA(VLOOKUP(AM99,Kopā!$A$4:$Q$203,8,),"")</f>
        <v/>
      </c>
      <c r="AS99" s="80" t="str">
        <f>_xlfn.IFNA(VLOOKUP(AM99,Kopā!$A$4:$Q$203,9,),"")</f>
        <v/>
      </c>
      <c r="AT99" s="79" t="str">
        <f>_xlfn.IFNA(VLOOKUP(AM99,Kopā!$A$4:$Q$203,10,),"")</f>
        <v/>
      </c>
      <c r="AU99" s="80" t="str">
        <f>_xlfn.IFNA(VLOOKUP(AM99,Kopā!$A$4:$Q$203,11,),"")</f>
        <v/>
      </c>
      <c r="AV99" s="79" t="str">
        <f>_xlfn.IFNA(VLOOKUP(AM99,Kopā!$A$4:$Q$203,12,),"")</f>
        <v/>
      </c>
      <c r="AW99" s="80" t="str">
        <f>_xlfn.IFNA(VLOOKUP(AM99,Kopā!$A$4:$Q$203,13,),"")</f>
        <v/>
      </c>
      <c r="AX99" s="79" t="str">
        <f>_xlfn.IFNA(VLOOKUP(AM99,Kopā!$A$4:$Q$203,14,),"")</f>
        <v/>
      </c>
      <c r="AY99" s="80" t="str">
        <f>_xlfn.IFNA(VLOOKUP(AM99,Kopā!$A$4:$Q$203,15,),"")</f>
        <v/>
      </c>
      <c r="AZ99" s="26"/>
      <c r="BA99" s="26"/>
      <c r="BB99" s="26"/>
      <c r="BC99" s="26"/>
      <c r="BD99" s="26"/>
      <c r="BE99" s="26" t="e">
        <f>_xlfn.RANK.EQ(BB99,$BB$4:$BB$93,)+COUNTIF($BB$4:BB99,BB99)-1</f>
        <v>#N/A</v>
      </c>
    </row>
    <row r="100" spans="1:57" x14ac:dyDescent="0.25">
      <c r="A100" s="4"/>
      <c r="B100" s="4"/>
      <c r="C100" s="4"/>
      <c r="D100" s="4"/>
      <c r="E100" s="37"/>
      <c r="F100" s="37"/>
      <c r="G100" s="37"/>
      <c r="H100" s="37"/>
      <c r="I100" s="37"/>
      <c r="J100" s="37"/>
      <c r="K100" s="37"/>
      <c r="L100" s="37"/>
      <c r="M100" s="4"/>
      <c r="N100" s="4"/>
      <c r="O100" s="36"/>
      <c r="P100" s="4"/>
      <c r="Q100" s="4"/>
      <c r="AD100" s="26">
        <v>99</v>
      </c>
      <c r="AE100" s="26"/>
      <c r="AF100" s="26">
        <f>IF(Kopā!F100=$R$3,Kopā!A100,"")</f>
        <v>97</v>
      </c>
      <c r="AG100" s="26" t="str">
        <f>_xlfn.IFNA(VLOOKUP(AF100,Kopā!$A$4:$G$203,7,),"")</f>
        <v>D</v>
      </c>
      <c r="AH100" s="26" t="str">
        <f t="shared" ref="AH100:AH131" si="44">IF(AG100=$S$3,AF100,"")</f>
        <v/>
      </c>
      <c r="AI100" s="26" t="e" cm="1">
        <f t="array" ref="AI100">IFERROR(SMALL(IF((COUNTIF($AI$3:AI99, $AH$4:$AH$203)=0)*ISNUMBER($AH$4:$AH$203), $AH$4:$AH$203, "A"), 1),INDEX($AH$4:$AH$203, MATCH(SMALL(IF(ISTEXT($AH$4:$AH$203)*(COUNTIF(AI$3:$AI99,$AH$4:$AH$203)=0), COUNTIF($AH$4:$AH$203, "&lt;"&amp;$AH$4:$AH$203), ""),1),IF(ISTEXT($AH$4:$AH$203), COUNTIF($AH$4:$AH$203, "&lt;"&amp;$AH$4:$AH$203), ""), 0)))</f>
        <v>#NUM!</v>
      </c>
      <c r="AJ100" s="26"/>
      <c r="AK100" s="26"/>
      <c r="AL100" s="26" t="e">
        <f>#REF!</f>
        <v>#REF!</v>
      </c>
      <c r="AM100" s="26"/>
      <c r="AN100" s="26"/>
      <c r="AO100" s="26"/>
      <c r="AP100" s="26"/>
      <c r="AQ100" s="26"/>
      <c r="AR100" s="79" t="str">
        <f>_xlfn.IFNA(VLOOKUP(AM100,Kopā!$A$4:$Q$203,8,),"")</f>
        <v/>
      </c>
      <c r="AS100" s="80" t="str">
        <f>_xlfn.IFNA(VLOOKUP(AM100,Kopā!$A$4:$Q$203,9,),"")</f>
        <v/>
      </c>
      <c r="AT100" s="79" t="str">
        <f>_xlfn.IFNA(VLOOKUP(AM100,Kopā!$A$4:$Q$203,10,),"")</f>
        <v/>
      </c>
      <c r="AU100" s="80" t="str">
        <f>_xlfn.IFNA(VLOOKUP(AM100,Kopā!$A$4:$Q$203,11,),"")</f>
        <v/>
      </c>
      <c r="AV100" s="79" t="str">
        <f>_xlfn.IFNA(VLOOKUP(AM100,Kopā!$A$4:$Q$203,12,),"")</f>
        <v/>
      </c>
      <c r="AW100" s="80" t="str">
        <f>_xlfn.IFNA(VLOOKUP(AM100,Kopā!$A$4:$Q$203,13,),"")</f>
        <v/>
      </c>
      <c r="AX100" s="79" t="str">
        <f>_xlfn.IFNA(VLOOKUP(AM100,Kopā!$A$4:$Q$203,14,),"")</f>
        <v/>
      </c>
      <c r="AY100" s="80" t="str">
        <f>_xlfn.IFNA(VLOOKUP(AM100,Kopā!$A$4:$Q$203,15,),"")</f>
        <v/>
      </c>
      <c r="AZ100" s="26"/>
      <c r="BA100" s="26"/>
      <c r="BB100" s="26"/>
      <c r="BC100" s="26"/>
      <c r="BD100" s="26"/>
      <c r="BE100" s="26" t="e">
        <f>_xlfn.RANK.EQ(BB100,$BB$4:$BB$93,)+COUNTIF($BB$4:BB100,BB100)-1</f>
        <v>#N/A</v>
      </c>
    </row>
    <row r="101" spans="1:57" x14ac:dyDescent="0.25">
      <c r="A101" s="4"/>
      <c r="B101" s="4"/>
      <c r="C101" s="4"/>
      <c r="D101" s="4"/>
      <c r="E101" s="37"/>
      <c r="F101" s="37"/>
      <c r="G101" s="37"/>
      <c r="H101" s="37"/>
      <c r="I101" s="37"/>
      <c r="J101" s="37"/>
      <c r="K101" s="37"/>
      <c r="L101" s="37"/>
      <c r="M101" s="4"/>
      <c r="N101" s="4"/>
      <c r="O101" s="36"/>
      <c r="P101" s="4"/>
      <c r="Q101" s="4"/>
      <c r="AD101" s="26">
        <v>100</v>
      </c>
      <c r="AE101" s="26"/>
      <c r="AF101" s="26">
        <f>IF(Kopā!F101=$R$3,Kopā!A101,"")</f>
        <v>98</v>
      </c>
      <c r="AG101" s="26" t="str">
        <f>_xlfn.IFNA(VLOOKUP(AF101,Kopā!$A$4:$G$203,7,),"")</f>
        <v>D</v>
      </c>
      <c r="AH101" s="26" t="str">
        <f t="shared" si="44"/>
        <v/>
      </c>
      <c r="AI101" s="26" t="e" cm="1">
        <f t="array" ref="AI101">IFERROR(SMALL(IF((COUNTIF($AI$3:AI100, $AH$4:$AH$203)=0)*ISNUMBER($AH$4:$AH$203), $AH$4:$AH$203, "A"), 1),INDEX($AH$4:$AH$203, MATCH(SMALL(IF(ISTEXT($AH$4:$AH$203)*(COUNTIF(AI$3:$AI100,$AH$4:$AH$203)=0), COUNTIF($AH$4:$AH$203, "&lt;"&amp;$AH$4:$AH$203), ""),1),IF(ISTEXT($AH$4:$AH$203), COUNTIF($AH$4:$AH$203, "&lt;"&amp;$AH$4:$AH$203), ""), 0)))</f>
        <v>#NUM!</v>
      </c>
      <c r="AJ101" s="26"/>
      <c r="AK101" s="26"/>
      <c r="AL101" s="26" t="e">
        <f>#REF!</f>
        <v>#REF!</v>
      </c>
      <c r="AM101" s="26"/>
      <c r="AN101" s="26"/>
      <c r="AO101" s="26"/>
      <c r="AP101" s="26"/>
      <c r="AQ101" s="26"/>
      <c r="AR101" s="79" t="str">
        <f>_xlfn.IFNA(VLOOKUP(AM101,Kopā!$A$4:$Q$203,8,),"")</f>
        <v/>
      </c>
      <c r="AS101" s="80" t="str">
        <f>_xlfn.IFNA(VLOOKUP(AM101,Kopā!$A$4:$Q$203,9,),"")</f>
        <v/>
      </c>
      <c r="AT101" s="79" t="str">
        <f>_xlfn.IFNA(VLOOKUP(AM101,Kopā!$A$4:$Q$203,10,),"")</f>
        <v/>
      </c>
      <c r="AU101" s="80" t="str">
        <f>_xlfn.IFNA(VLOOKUP(AM101,Kopā!$A$4:$Q$203,11,),"")</f>
        <v/>
      </c>
      <c r="AV101" s="79" t="str">
        <f>_xlfn.IFNA(VLOOKUP(AM101,Kopā!$A$4:$Q$203,12,),"")</f>
        <v/>
      </c>
      <c r="AW101" s="80" t="str">
        <f>_xlfn.IFNA(VLOOKUP(AM101,Kopā!$A$4:$Q$203,13,),"")</f>
        <v/>
      </c>
      <c r="AX101" s="79" t="str">
        <f>_xlfn.IFNA(VLOOKUP(AM101,Kopā!$A$4:$Q$203,14,),"")</f>
        <v/>
      </c>
      <c r="AY101" s="80" t="str">
        <f>_xlfn.IFNA(VLOOKUP(AM101,Kopā!$A$4:$Q$203,15,),"")</f>
        <v/>
      </c>
      <c r="AZ101" s="26"/>
      <c r="BA101" s="26"/>
      <c r="BB101" s="26"/>
      <c r="BC101" s="26"/>
      <c r="BD101" s="26"/>
      <c r="BE101" s="26" t="e">
        <f>_xlfn.RANK.EQ(BB101,$BB$4:$BB$93,)+COUNTIF($BB$4:BB101,BB101)-1</f>
        <v>#N/A</v>
      </c>
    </row>
    <row r="102" spans="1:57" x14ac:dyDescent="0.25">
      <c r="A102" s="4"/>
      <c r="B102" s="4"/>
      <c r="C102" s="4"/>
      <c r="D102" s="4"/>
      <c r="E102" s="37"/>
      <c r="F102" s="37"/>
      <c r="G102" s="37"/>
      <c r="H102" s="37"/>
      <c r="I102" s="37"/>
      <c r="J102" s="37"/>
      <c r="K102" s="37"/>
      <c r="L102" s="37"/>
      <c r="M102" s="4"/>
      <c r="N102" s="4"/>
      <c r="O102" s="36"/>
      <c r="P102" s="4"/>
      <c r="Q102" s="4"/>
      <c r="AD102" s="26">
        <v>101</v>
      </c>
      <c r="AE102" s="26"/>
      <c r="AF102" s="26">
        <f>IF(Kopā!F102=$R$3,Kopā!A102,"")</f>
        <v>99</v>
      </c>
      <c r="AG102" s="26" t="str">
        <f>_xlfn.IFNA(VLOOKUP(AF102,Kopā!$A$4:$G$203,7,),"")</f>
        <v>D</v>
      </c>
      <c r="AH102" s="26" t="str">
        <f t="shared" si="44"/>
        <v/>
      </c>
      <c r="AI102" s="26" t="e" cm="1">
        <f t="array" ref="AI102">IFERROR(SMALL(IF((COUNTIF($AI$3:AI101, $AH$4:$AH$203)=0)*ISNUMBER($AH$4:$AH$203), $AH$4:$AH$203, "A"), 1),INDEX($AH$4:$AH$203, MATCH(SMALL(IF(ISTEXT($AH$4:$AH$203)*(COUNTIF(AI$3:$AI101,$AH$4:$AH$203)=0), COUNTIF($AH$4:$AH$203, "&lt;"&amp;$AH$4:$AH$203), ""),1),IF(ISTEXT($AH$4:$AH$203), COUNTIF($AH$4:$AH$203, "&lt;"&amp;$AH$4:$AH$203), ""), 0)))</f>
        <v>#NUM!</v>
      </c>
      <c r="AJ102" s="26"/>
      <c r="AK102" s="26"/>
      <c r="AL102" s="26" t="e">
        <f>#REF!</f>
        <v>#REF!</v>
      </c>
      <c r="AM102" s="26"/>
      <c r="AN102" s="26"/>
      <c r="AO102" s="26"/>
      <c r="AP102" s="26"/>
      <c r="AQ102" s="26"/>
      <c r="AR102" s="79" t="str">
        <f>_xlfn.IFNA(VLOOKUP(AM102,Kopā!$A$4:$Q$203,8,),"")</f>
        <v/>
      </c>
      <c r="AS102" s="80" t="str">
        <f>_xlfn.IFNA(VLOOKUP(AM102,Kopā!$A$4:$Q$203,9,),"")</f>
        <v/>
      </c>
      <c r="AT102" s="79" t="str">
        <f>_xlfn.IFNA(VLOOKUP(AM102,Kopā!$A$4:$Q$203,10,),"")</f>
        <v/>
      </c>
      <c r="AU102" s="80" t="str">
        <f>_xlfn.IFNA(VLOOKUP(AM102,Kopā!$A$4:$Q$203,11,),"")</f>
        <v/>
      </c>
      <c r="AV102" s="79" t="str">
        <f>_xlfn.IFNA(VLOOKUP(AM102,Kopā!$A$4:$Q$203,12,),"")</f>
        <v/>
      </c>
      <c r="AW102" s="80" t="str">
        <f>_xlfn.IFNA(VLOOKUP(AM102,Kopā!$A$4:$Q$203,13,),"")</f>
        <v/>
      </c>
      <c r="AX102" s="79" t="str">
        <f>_xlfn.IFNA(VLOOKUP(AM102,Kopā!$A$4:$Q$203,14,),"")</f>
        <v/>
      </c>
      <c r="AY102" s="80" t="str">
        <f>_xlfn.IFNA(VLOOKUP(AM102,Kopā!$A$4:$Q$203,15,),"")</f>
        <v/>
      </c>
      <c r="AZ102" s="26"/>
      <c r="BA102" s="26"/>
      <c r="BB102" s="26"/>
      <c r="BC102" s="26"/>
      <c r="BD102" s="26"/>
      <c r="BE102" s="26" t="e">
        <f>_xlfn.RANK.EQ(BB102,$BB$4:$BB$93,)+COUNTIF($BB$4:BB102,BB102)-1</f>
        <v>#N/A</v>
      </c>
    </row>
    <row r="103" spans="1:57" x14ac:dyDescent="0.25">
      <c r="A103" s="4"/>
      <c r="B103" s="4"/>
      <c r="C103" s="4"/>
      <c r="D103" s="4"/>
      <c r="E103" s="37"/>
      <c r="F103" s="37"/>
      <c r="G103" s="37"/>
      <c r="H103" s="37"/>
      <c r="I103" s="37"/>
      <c r="J103" s="37"/>
      <c r="K103" s="37"/>
      <c r="L103" s="37"/>
      <c r="M103" s="4"/>
      <c r="N103" s="4"/>
      <c r="O103" s="36"/>
      <c r="P103" s="4"/>
      <c r="Q103" s="4"/>
      <c r="AD103" s="26">
        <v>102</v>
      </c>
      <c r="AE103" s="26"/>
      <c r="AF103" s="26">
        <f>IF(Kopā!F103=$R$3,Kopā!A103,"")</f>
        <v>100</v>
      </c>
      <c r="AG103" s="26" t="str">
        <f>_xlfn.IFNA(VLOOKUP(AF103,Kopā!$A$4:$G$203,7,),"")</f>
        <v>D</v>
      </c>
      <c r="AH103" s="26" t="str">
        <f t="shared" si="44"/>
        <v/>
      </c>
      <c r="AI103" s="26" t="e" cm="1">
        <f t="array" ref="AI103">IFERROR(SMALL(IF((COUNTIF($AI$3:AI102, $AH$4:$AH$203)=0)*ISNUMBER($AH$4:$AH$203), $AH$4:$AH$203, "A"), 1),INDEX($AH$4:$AH$203, MATCH(SMALL(IF(ISTEXT($AH$4:$AH$203)*(COUNTIF(AI$3:$AI102,$AH$4:$AH$203)=0), COUNTIF($AH$4:$AH$203, "&lt;"&amp;$AH$4:$AH$203), ""),1),IF(ISTEXT($AH$4:$AH$203), COUNTIF($AH$4:$AH$203, "&lt;"&amp;$AH$4:$AH$203), ""), 0)))</f>
        <v>#NUM!</v>
      </c>
      <c r="AJ103" s="26"/>
      <c r="AK103" s="26"/>
      <c r="AL103" s="26" t="e">
        <f>#REF!</f>
        <v>#REF!</v>
      </c>
      <c r="AM103" s="26"/>
      <c r="AN103" s="26"/>
      <c r="AO103" s="26"/>
      <c r="AP103" s="26"/>
      <c r="AQ103" s="26"/>
      <c r="AR103" s="79" t="str">
        <f>_xlfn.IFNA(VLOOKUP(AM103,Kopā!$A$4:$Q$203,8,),"")</f>
        <v/>
      </c>
      <c r="AS103" s="80" t="str">
        <f>_xlfn.IFNA(VLOOKUP(AM103,Kopā!$A$4:$Q$203,9,),"")</f>
        <v/>
      </c>
      <c r="AT103" s="79" t="str">
        <f>_xlfn.IFNA(VLOOKUP(AM103,Kopā!$A$4:$Q$203,10,),"")</f>
        <v/>
      </c>
      <c r="AU103" s="80" t="str">
        <f>_xlfn.IFNA(VLOOKUP(AM103,Kopā!$A$4:$Q$203,11,),"")</f>
        <v/>
      </c>
      <c r="AV103" s="79" t="str">
        <f>_xlfn.IFNA(VLOOKUP(AM103,Kopā!$A$4:$Q$203,12,),"")</f>
        <v/>
      </c>
      <c r="AW103" s="80" t="str">
        <f>_xlfn.IFNA(VLOOKUP(AM103,Kopā!$A$4:$Q$203,13,),"")</f>
        <v/>
      </c>
      <c r="AX103" s="79" t="str">
        <f>_xlfn.IFNA(VLOOKUP(AM103,Kopā!$A$4:$Q$203,14,),"")</f>
        <v/>
      </c>
      <c r="AY103" s="80" t="str">
        <f>_xlfn.IFNA(VLOOKUP(AM103,Kopā!$A$4:$Q$203,15,),"")</f>
        <v/>
      </c>
      <c r="AZ103" s="26"/>
      <c r="BA103" s="26"/>
      <c r="BB103" s="26"/>
      <c r="BC103" s="26"/>
      <c r="BD103" s="26"/>
      <c r="BE103" s="26" t="e">
        <f>_xlfn.RANK.EQ(BB103,$BB$4:$BB$93,)+COUNTIF($BB$4:BB103,BB103)-1</f>
        <v>#N/A</v>
      </c>
    </row>
    <row r="104" spans="1:57" x14ac:dyDescent="0.25">
      <c r="A104" s="4"/>
      <c r="B104" s="4"/>
      <c r="C104" s="4"/>
      <c r="D104" s="4"/>
      <c r="E104" s="37"/>
      <c r="F104" s="37"/>
      <c r="G104" s="37"/>
      <c r="H104" s="37"/>
      <c r="I104" s="37"/>
      <c r="J104" s="37"/>
      <c r="K104" s="37"/>
      <c r="L104" s="37"/>
      <c r="M104" s="4"/>
      <c r="N104" s="4"/>
      <c r="O104" s="36"/>
      <c r="P104" s="4"/>
      <c r="Q104" s="4"/>
      <c r="AD104" s="26">
        <v>103</v>
      </c>
      <c r="AE104" s="26"/>
      <c r="AF104" s="26">
        <f>IF(Kopā!F104=$R$3,Kopā!A104,"")</f>
        <v>101</v>
      </c>
      <c r="AG104" s="26" t="str">
        <f>_xlfn.IFNA(VLOOKUP(AF104,Kopā!$A$4:$G$203,7,),"")</f>
        <v>H</v>
      </c>
      <c r="AH104" s="26" t="str">
        <f t="shared" si="44"/>
        <v/>
      </c>
      <c r="AI104" s="26" t="e" cm="1">
        <f t="array" ref="AI104">IFERROR(SMALL(IF((COUNTIF($AI$3:AI103, $AH$4:$AH$203)=0)*ISNUMBER($AH$4:$AH$203), $AH$4:$AH$203, "A"), 1),INDEX($AH$4:$AH$203, MATCH(SMALL(IF(ISTEXT($AH$4:$AH$203)*(COUNTIF(AI$3:$AI103,$AH$4:$AH$203)=0), COUNTIF($AH$4:$AH$203, "&lt;"&amp;$AH$4:$AH$203), ""),1),IF(ISTEXT($AH$4:$AH$203), COUNTIF($AH$4:$AH$203, "&lt;"&amp;$AH$4:$AH$203), ""), 0)))</f>
        <v>#NUM!</v>
      </c>
      <c r="AJ104" s="26"/>
      <c r="AK104" s="26"/>
      <c r="AL104" s="26" t="e">
        <f>#REF!</f>
        <v>#REF!</v>
      </c>
      <c r="AM104" s="26"/>
      <c r="AN104" s="26"/>
      <c r="AO104" s="26"/>
      <c r="AP104" s="26"/>
      <c r="AQ104" s="26"/>
      <c r="AR104" s="79" t="str">
        <f>_xlfn.IFNA(VLOOKUP(AM104,Kopā!$A$4:$Q$203,8,),"")</f>
        <v/>
      </c>
      <c r="AS104" s="80" t="str">
        <f>_xlfn.IFNA(VLOOKUP(AM104,Kopā!$A$4:$Q$203,9,),"")</f>
        <v/>
      </c>
      <c r="AT104" s="79" t="str">
        <f>_xlfn.IFNA(VLOOKUP(AM104,Kopā!$A$4:$Q$203,10,),"")</f>
        <v/>
      </c>
      <c r="AU104" s="80" t="str">
        <f>_xlfn.IFNA(VLOOKUP(AM104,Kopā!$A$4:$Q$203,11,),"")</f>
        <v/>
      </c>
      <c r="AV104" s="79" t="str">
        <f>_xlfn.IFNA(VLOOKUP(AM104,Kopā!$A$4:$Q$203,12,),"")</f>
        <v/>
      </c>
      <c r="AW104" s="80" t="str">
        <f>_xlfn.IFNA(VLOOKUP(AM104,Kopā!$A$4:$Q$203,13,),"")</f>
        <v/>
      </c>
      <c r="AX104" s="79" t="str">
        <f>_xlfn.IFNA(VLOOKUP(AM104,Kopā!$A$4:$Q$203,14,),"")</f>
        <v/>
      </c>
      <c r="AY104" s="80" t="str">
        <f>_xlfn.IFNA(VLOOKUP(AM104,Kopā!$A$4:$Q$203,15,),"")</f>
        <v/>
      </c>
      <c r="AZ104" s="26"/>
      <c r="BA104" s="26"/>
      <c r="BB104" s="26"/>
      <c r="BC104" s="26"/>
      <c r="BD104" s="26"/>
      <c r="BE104" s="26" t="e">
        <f>_xlfn.RANK.EQ(BB104,$BB$4:$BB$93,)+COUNTIF($BB$4:BB104,BB104)-1</f>
        <v>#N/A</v>
      </c>
    </row>
    <row r="105" spans="1:57" x14ac:dyDescent="0.25">
      <c r="A105" s="4"/>
      <c r="B105" s="4"/>
      <c r="C105" s="4"/>
      <c r="D105" s="4"/>
      <c r="E105" s="37"/>
      <c r="F105" s="37"/>
      <c r="G105" s="37"/>
      <c r="H105" s="37"/>
      <c r="I105" s="37"/>
      <c r="J105" s="37"/>
      <c r="K105" s="37"/>
      <c r="L105" s="37"/>
      <c r="M105" s="4"/>
      <c r="N105" s="4"/>
      <c r="O105" s="36"/>
      <c r="P105" s="4"/>
      <c r="Q105" s="4"/>
      <c r="AD105" s="26">
        <v>104</v>
      </c>
      <c r="AE105" s="26"/>
      <c r="AF105" s="26">
        <f>IF(Kopā!F105=$R$3,Kopā!A105,"")</f>
        <v>102</v>
      </c>
      <c r="AG105" s="26" t="str">
        <f>_xlfn.IFNA(VLOOKUP(AF105,Kopā!$A$4:$G$203,7,),"")</f>
        <v>D</v>
      </c>
      <c r="AH105" s="26" t="str">
        <f t="shared" si="44"/>
        <v/>
      </c>
      <c r="AI105" s="26" t="e" cm="1">
        <f t="array" ref="AI105">IFERROR(SMALL(IF((COUNTIF($AI$3:AI104, $AH$4:$AH$203)=0)*ISNUMBER($AH$4:$AH$203), $AH$4:$AH$203, "A"), 1),INDEX($AH$4:$AH$203, MATCH(SMALL(IF(ISTEXT($AH$4:$AH$203)*(COUNTIF(AI$3:$AI104,$AH$4:$AH$203)=0), COUNTIF($AH$4:$AH$203, "&lt;"&amp;$AH$4:$AH$203), ""),1),IF(ISTEXT($AH$4:$AH$203), COUNTIF($AH$4:$AH$203, "&lt;"&amp;$AH$4:$AH$203), ""), 0)))</f>
        <v>#NUM!</v>
      </c>
      <c r="AJ105" s="26"/>
      <c r="AK105" s="26"/>
      <c r="AL105" s="26" t="e">
        <f>#REF!</f>
        <v>#REF!</v>
      </c>
      <c r="AM105" s="26"/>
      <c r="AN105" s="26"/>
      <c r="AO105" s="26"/>
      <c r="AP105" s="26"/>
      <c r="AQ105" s="26"/>
      <c r="AR105" s="79" t="str">
        <f>_xlfn.IFNA(VLOOKUP(AM105,Kopā!$A$4:$Q$203,8,),"")</f>
        <v/>
      </c>
      <c r="AS105" s="80" t="str">
        <f>_xlfn.IFNA(VLOOKUP(AM105,Kopā!$A$4:$Q$203,9,),"")</f>
        <v/>
      </c>
      <c r="AT105" s="79" t="str">
        <f>_xlfn.IFNA(VLOOKUP(AM105,Kopā!$A$4:$Q$203,10,),"")</f>
        <v/>
      </c>
      <c r="AU105" s="80" t="str">
        <f>_xlfn.IFNA(VLOOKUP(AM105,Kopā!$A$4:$Q$203,11,),"")</f>
        <v/>
      </c>
      <c r="AV105" s="79" t="str">
        <f>_xlfn.IFNA(VLOOKUP(AM105,Kopā!$A$4:$Q$203,12,),"")</f>
        <v/>
      </c>
      <c r="AW105" s="80" t="str">
        <f>_xlfn.IFNA(VLOOKUP(AM105,Kopā!$A$4:$Q$203,13,),"")</f>
        <v/>
      </c>
      <c r="AX105" s="79" t="str">
        <f>_xlfn.IFNA(VLOOKUP(AM105,Kopā!$A$4:$Q$203,14,),"")</f>
        <v/>
      </c>
      <c r="AY105" s="80" t="str">
        <f>_xlfn.IFNA(VLOOKUP(AM105,Kopā!$A$4:$Q$203,15,),"")</f>
        <v/>
      </c>
      <c r="AZ105" s="26"/>
      <c r="BA105" s="26"/>
      <c r="BB105" s="26"/>
      <c r="BC105" s="26"/>
      <c r="BD105" s="26"/>
      <c r="BE105" s="26" t="e">
        <f>_xlfn.RANK.EQ(BB105,$BB$4:$BB$93,)+COUNTIF($BB$4:BB105,BB105)-1</f>
        <v>#N/A</v>
      </c>
    </row>
    <row r="106" spans="1:57" x14ac:dyDescent="0.25">
      <c r="A106" s="4"/>
      <c r="B106" s="4"/>
      <c r="C106" s="4"/>
      <c r="D106" s="4"/>
      <c r="E106" s="37"/>
      <c r="F106" s="37"/>
      <c r="G106" s="37"/>
      <c r="H106" s="37"/>
      <c r="I106" s="37"/>
      <c r="J106" s="37"/>
      <c r="K106" s="37"/>
      <c r="L106" s="37"/>
      <c r="M106" s="4"/>
      <c r="N106" s="4"/>
      <c r="O106" s="36"/>
      <c r="P106" s="4"/>
      <c r="Q106" s="4"/>
      <c r="AD106" s="26">
        <v>105</v>
      </c>
      <c r="AE106" s="26"/>
      <c r="AF106" s="26">
        <f>IF(Kopā!F106=$R$3,Kopā!A106,"")</f>
        <v>103</v>
      </c>
      <c r="AG106" s="26" t="str">
        <f>_xlfn.IFNA(VLOOKUP(AF106,Kopā!$A$4:$G$203,7,),"")</f>
        <v>D</v>
      </c>
      <c r="AH106" s="26" t="str">
        <f t="shared" si="44"/>
        <v/>
      </c>
      <c r="AI106" s="26" t="e" cm="1">
        <f t="array" ref="AI106">IFERROR(SMALL(IF((COUNTIF($AI$3:AI105, $AH$4:$AH$203)=0)*ISNUMBER($AH$4:$AH$203), $AH$4:$AH$203, "A"), 1),INDEX($AH$4:$AH$203, MATCH(SMALL(IF(ISTEXT($AH$4:$AH$203)*(COUNTIF(AI$3:$AI105,$AH$4:$AH$203)=0), COUNTIF($AH$4:$AH$203, "&lt;"&amp;$AH$4:$AH$203), ""),1),IF(ISTEXT($AH$4:$AH$203), COUNTIF($AH$4:$AH$203, "&lt;"&amp;$AH$4:$AH$203), ""), 0)))</f>
        <v>#NUM!</v>
      </c>
      <c r="AJ106" s="26"/>
      <c r="AK106" s="26"/>
      <c r="AL106" s="26" t="e">
        <f>#REF!</f>
        <v>#REF!</v>
      </c>
      <c r="AM106" s="26"/>
      <c r="AN106" s="26"/>
      <c r="AO106" s="26"/>
      <c r="AP106" s="26"/>
      <c r="AQ106" s="26"/>
      <c r="AR106" s="79" t="str">
        <f>_xlfn.IFNA(VLOOKUP(AM106,Kopā!$A$4:$Q$203,8,),"")</f>
        <v/>
      </c>
      <c r="AS106" s="80" t="str">
        <f>_xlfn.IFNA(VLOOKUP(AM106,Kopā!$A$4:$Q$203,9,),"")</f>
        <v/>
      </c>
      <c r="AT106" s="79" t="str">
        <f>_xlfn.IFNA(VLOOKUP(AM106,Kopā!$A$4:$Q$203,10,),"")</f>
        <v/>
      </c>
      <c r="AU106" s="80" t="str">
        <f>_xlfn.IFNA(VLOOKUP(AM106,Kopā!$A$4:$Q$203,11,),"")</f>
        <v/>
      </c>
      <c r="AV106" s="79" t="str">
        <f>_xlfn.IFNA(VLOOKUP(AM106,Kopā!$A$4:$Q$203,12,),"")</f>
        <v/>
      </c>
      <c r="AW106" s="80" t="str">
        <f>_xlfn.IFNA(VLOOKUP(AM106,Kopā!$A$4:$Q$203,13,),"")</f>
        <v/>
      </c>
      <c r="AX106" s="79" t="str">
        <f>_xlfn.IFNA(VLOOKUP(AM106,Kopā!$A$4:$Q$203,14,),"")</f>
        <v/>
      </c>
      <c r="AY106" s="80" t="str">
        <f>_xlfn.IFNA(VLOOKUP(AM106,Kopā!$A$4:$Q$203,15,),"")</f>
        <v/>
      </c>
      <c r="AZ106" s="26"/>
      <c r="BA106" s="26"/>
      <c r="BB106" s="26"/>
      <c r="BC106" s="26"/>
      <c r="BD106" s="26"/>
      <c r="BE106" s="26" t="e">
        <f>_xlfn.RANK.EQ(BB106,$BB$4:$BB$93,)+COUNTIF($BB$4:BB106,BB106)-1</f>
        <v>#N/A</v>
      </c>
    </row>
    <row r="107" spans="1:57" x14ac:dyDescent="0.25">
      <c r="A107" s="4"/>
      <c r="B107" s="4"/>
      <c r="C107" s="4"/>
      <c r="D107" s="4"/>
      <c r="E107" s="37"/>
      <c r="F107" s="37"/>
      <c r="G107" s="37"/>
      <c r="H107" s="37"/>
      <c r="I107" s="37"/>
      <c r="J107" s="37"/>
      <c r="K107" s="37"/>
      <c r="L107" s="37"/>
      <c r="M107" s="4"/>
      <c r="N107" s="4"/>
      <c r="O107" s="36"/>
      <c r="P107" s="4"/>
      <c r="Q107" s="4"/>
      <c r="AD107" s="26">
        <v>106</v>
      </c>
      <c r="AE107" s="26"/>
      <c r="AF107" s="26" t="str">
        <f>IF(Kopā!F107=$R$3,Kopā!A107,"")</f>
        <v/>
      </c>
      <c r="AG107" s="26" t="str">
        <f>_xlfn.IFNA(VLOOKUP(AF107,Kopā!$A$4:$G$203,7,),"")</f>
        <v/>
      </c>
      <c r="AH107" s="26" t="str">
        <f t="shared" si="44"/>
        <v/>
      </c>
      <c r="AI107" s="26" t="e" cm="1">
        <f t="array" ref="AI107">IFERROR(SMALL(IF((COUNTIF($AI$3:AI106, $AH$4:$AH$203)=0)*ISNUMBER($AH$4:$AH$203), $AH$4:$AH$203, "A"), 1),INDEX($AH$4:$AH$203, MATCH(SMALL(IF(ISTEXT($AH$4:$AH$203)*(COUNTIF(AI$3:$AI106,$AH$4:$AH$203)=0), COUNTIF($AH$4:$AH$203, "&lt;"&amp;$AH$4:$AH$203), ""),1),IF(ISTEXT($AH$4:$AH$203), COUNTIF($AH$4:$AH$203, "&lt;"&amp;$AH$4:$AH$203), ""), 0)))</f>
        <v>#NUM!</v>
      </c>
      <c r="AJ107" s="26"/>
      <c r="AK107" s="26"/>
      <c r="AL107" s="26" t="e">
        <f>#REF!</f>
        <v>#REF!</v>
      </c>
      <c r="AM107" s="26"/>
      <c r="AN107" s="26"/>
      <c r="AO107" s="26"/>
      <c r="AP107" s="26"/>
      <c r="AQ107" s="26"/>
      <c r="AR107" s="79" t="str">
        <f>_xlfn.IFNA(VLOOKUP(AM107,Kopā!$A$4:$Q$203,8,),"")</f>
        <v/>
      </c>
      <c r="AS107" s="80" t="str">
        <f>_xlfn.IFNA(VLOOKUP(AM107,Kopā!$A$4:$Q$203,9,),"")</f>
        <v/>
      </c>
      <c r="AT107" s="79" t="str">
        <f>_xlfn.IFNA(VLOOKUP(AM107,Kopā!$A$4:$Q$203,10,),"")</f>
        <v/>
      </c>
      <c r="AU107" s="80" t="str">
        <f>_xlfn.IFNA(VLOOKUP(AM107,Kopā!$A$4:$Q$203,11,),"")</f>
        <v/>
      </c>
      <c r="AV107" s="79" t="str">
        <f>_xlfn.IFNA(VLOOKUP(AM107,Kopā!$A$4:$Q$203,12,),"")</f>
        <v/>
      </c>
      <c r="AW107" s="80" t="str">
        <f>_xlfn.IFNA(VLOOKUP(AM107,Kopā!$A$4:$Q$203,13,),"")</f>
        <v/>
      </c>
      <c r="AX107" s="79" t="str">
        <f>_xlfn.IFNA(VLOOKUP(AM107,Kopā!$A$4:$Q$203,14,),"")</f>
        <v/>
      </c>
      <c r="AY107" s="80" t="str">
        <f>_xlfn.IFNA(VLOOKUP(AM107,Kopā!$A$4:$Q$203,15,),"")</f>
        <v/>
      </c>
      <c r="AZ107" s="26"/>
      <c r="BA107" s="26"/>
      <c r="BB107" s="26"/>
      <c r="BC107" s="26"/>
      <c r="BD107" s="26"/>
      <c r="BE107" s="26" t="e">
        <f>_xlfn.RANK.EQ(BB107,$BB$4:$BB$93,)+COUNTIF($BB$4:BB107,BB107)-1</f>
        <v>#N/A</v>
      </c>
    </row>
    <row r="108" spans="1:57" x14ac:dyDescent="0.25">
      <c r="A108" s="4"/>
      <c r="B108" s="4"/>
      <c r="C108" s="4"/>
      <c r="D108" s="4"/>
      <c r="E108" s="37"/>
      <c r="F108" s="37"/>
      <c r="G108" s="37"/>
      <c r="H108" s="37"/>
      <c r="I108" s="37"/>
      <c r="J108" s="37"/>
      <c r="K108" s="37"/>
      <c r="L108" s="37"/>
      <c r="M108" s="4"/>
      <c r="N108" s="4"/>
      <c r="O108" s="36"/>
      <c r="P108" s="4"/>
      <c r="Q108" s="4"/>
      <c r="AD108" s="26">
        <v>107</v>
      </c>
      <c r="AE108" s="26"/>
      <c r="AF108" s="26" t="str">
        <f>IF(Kopā!F108=$R$3,Kopā!A108,"")</f>
        <v/>
      </c>
      <c r="AG108" s="26" t="str">
        <f>_xlfn.IFNA(VLOOKUP(AF108,Kopā!$A$4:$G$203,7,),"")</f>
        <v/>
      </c>
      <c r="AH108" s="26" t="str">
        <f t="shared" si="44"/>
        <v/>
      </c>
      <c r="AI108" s="26" t="e" cm="1">
        <f t="array" ref="AI108">IFERROR(SMALL(IF((COUNTIF($AI$3:AI107, $AH$4:$AH$203)=0)*ISNUMBER($AH$4:$AH$203), $AH$4:$AH$203, "A"), 1),INDEX($AH$4:$AH$203, MATCH(SMALL(IF(ISTEXT($AH$4:$AH$203)*(COUNTIF(AI$3:$AI107,$AH$4:$AH$203)=0), COUNTIF($AH$4:$AH$203, "&lt;"&amp;$AH$4:$AH$203), ""),1),IF(ISTEXT($AH$4:$AH$203), COUNTIF($AH$4:$AH$203, "&lt;"&amp;$AH$4:$AH$203), ""), 0)))</f>
        <v>#NUM!</v>
      </c>
      <c r="AJ108" s="26"/>
      <c r="AK108" s="26"/>
      <c r="AL108" s="26" t="e">
        <f>#REF!</f>
        <v>#REF!</v>
      </c>
      <c r="AM108" s="26"/>
      <c r="AN108" s="26"/>
      <c r="AO108" s="26"/>
      <c r="AP108" s="26"/>
      <c r="AQ108" s="26"/>
      <c r="AR108" s="79" t="str">
        <f>_xlfn.IFNA(VLOOKUP(AM108,Kopā!$A$4:$Q$203,8,),"")</f>
        <v/>
      </c>
      <c r="AS108" s="80" t="str">
        <f>_xlfn.IFNA(VLOOKUP(AM108,Kopā!$A$4:$Q$203,9,),"")</f>
        <v/>
      </c>
      <c r="AT108" s="79" t="str">
        <f>_xlfn.IFNA(VLOOKUP(AM108,Kopā!$A$4:$Q$203,10,),"")</f>
        <v/>
      </c>
      <c r="AU108" s="80" t="str">
        <f>_xlfn.IFNA(VLOOKUP(AM108,Kopā!$A$4:$Q$203,11,),"")</f>
        <v/>
      </c>
      <c r="AV108" s="79" t="str">
        <f>_xlfn.IFNA(VLOOKUP(AM108,Kopā!$A$4:$Q$203,12,),"")</f>
        <v/>
      </c>
      <c r="AW108" s="80" t="str">
        <f>_xlfn.IFNA(VLOOKUP(AM108,Kopā!$A$4:$Q$203,13,),"")</f>
        <v/>
      </c>
      <c r="AX108" s="79" t="str">
        <f>_xlfn.IFNA(VLOOKUP(AM108,Kopā!$A$4:$Q$203,14,),"")</f>
        <v/>
      </c>
      <c r="AY108" s="80" t="str">
        <f>_xlfn.IFNA(VLOOKUP(AM108,Kopā!$A$4:$Q$203,15,),"")</f>
        <v/>
      </c>
      <c r="AZ108" s="26"/>
      <c r="BA108" s="26"/>
      <c r="BB108" s="26"/>
      <c r="BC108" s="26"/>
      <c r="BD108" s="26"/>
      <c r="BE108" s="26" t="e">
        <f>_xlfn.RANK.EQ(BB108,$BB$4:$BB$93,)+COUNTIF($BB$4:BB108,BB108)-1</f>
        <v>#N/A</v>
      </c>
    </row>
    <row r="109" spans="1:57" x14ac:dyDescent="0.25">
      <c r="A109" s="4"/>
      <c r="B109" s="4"/>
      <c r="C109" s="4"/>
      <c r="D109" s="4"/>
      <c r="E109" s="37"/>
      <c r="F109" s="37"/>
      <c r="G109" s="37"/>
      <c r="H109" s="37"/>
      <c r="I109" s="37"/>
      <c r="J109" s="37"/>
      <c r="K109" s="37"/>
      <c r="L109" s="37"/>
      <c r="M109" s="4"/>
      <c r="N109" s="4"/>
      <c r="O109" s="36"/>
      <c r="P109" s="4"/>
      <c r="Q109" s="4"/>
      <c r="AD109" s="26">
        <v>108</v>
      </c>
      <c r="AE109" s="26"/>
      <c r="AF109" s="26" t="str">
        <f>IF(Kopā!F109=$R$3,Kopā!A109,"")</f>
        <v/>
      </c>
      <c r="AG109" s="26" t="str">
        <f>_xlfn.IFNA(VLOOKUP(AF109,Kopā!$A$4:$G$203,7,),"")</f>
        <v/>
      </c>
      <c r="AH109" s="26" t="str">
        <f t="shared" si="44"/>
        <v/>
      </c>
      <c r="AI109" s="26" t="e" cm="1">
        <f t="array" ref="AI109">IFERROR(SMALL(IF((COUNTIF($AI$3:AI108, $AH$4:$AH$203)=0)*ISNUMBER($AH$4:$AH$203), $AH$4:$AH$203, "A"), 1),INDEX($AH$4:$AH$203, MATCH(SMALL(IF(ISTEXT($AH$4:$AH$203)*(COUNTIF(AI$3:$AI108,$AH$4:$AH$203)=0), COUNTIF($AH$4:$AH$203, "&lt;"&amp;$AH$4:$AH$203), ""),1),IF(ISTEXT($AH$4:$AH$203), COUNTIF($AH$4:$AH$203, "&lt;"&amp;$AH$4:$AH$203), ""), 0)))</f>
        <v>#NUM!</v>
      </c>
      <c r="AJ109" s="26"/>
      <c r="AK109" s="26"/>
      <c r="AL109" s="26" t="e">
        <f>#REF!</f>
        <v>#REF!</v>
      </c>
      <c r="AM109" s="26"/>
      <c r="AN109" s="26"/>
      <c r="AO109" s="26"/>
      <c r="AP109" s="26"/>
      <c r="AQ109" s="26"/>
      <c r="AR109" s="79" t="str">
        <f>_xlfn.IFNA(VLOOKUP(AM109,Kopā!$A$4:$Q$203,8,),"")</f>
        <v/>
      </c>
      <c r="AS109" s="80" t="str">
        <f>_xlfn.IFNA(VLOOKUP(AM109,Kopā!$A$4:$Q$203,9,),"")</f>
        <v/>
      </c>
      <c r="AT109" s="79" t="str">
        <f>_xlfn.IFNA(VLOOKUP(AM109,Kopā!$A$4:$Q$203,10,),"")</f>
        <v/>
      </c>
      <c r="AU109" s="80" t="str">
        <f>_xlfn.IFNA(VLOOKUP(AM109,Kopā!$A$4:$Q$203,11,),"")</f>
        <v/>
      </c>
      <c r="AV109" s="79" t="str">
        <f>_xlfn.IFNA(VLOOKUP(AM109,Kopā!$A$4:$Q$203,12,),"")</f>
        <v/>
      </c>
      <c r="AW109" s="80" t="str">
        <f>_xlfn.IFNA(VLOOKUP(AM109,Kopā!$A$4:$Q$203,13,),"")</f>
        <v/>
      </c>
      <c r="AX109" s="79" t="str">
        <f>_xlfn.IFNA(VLOOKUP(AM109,Kopā!$A$4:$Q$203,14,),"")</f>
        <v/>
      </c>
      <c r="AY109" s="80" t="str">
        <f>_xlfn.IFNA(VLOOKUP(AM109,Kopā!$A$4:$Q$203,15,),"")</f>
        <v/>
      </c>
      <c r="AZ109" s="26"/>
      <c r="BA109" s="26"/>
      <c r="BB109" s="26"/>
      <c r="BC109" s="26"/>
      <c r="BD109" s="26"/>
      <c r="BE109" s="26" t="e">
        <f>_xlfn.RANK.EQ(BB109,$BB$4:$BB$93,)+COUNTIF($BB$4:BB109,BB109)-1</f>
        <v>#N/A</v>
      </c>
    </row>
    <row r="110" spans="1:57" x14ac:dyDescent="0.25">
      <c r="A110" s="4"/>
      <c r="B110" s="4"/>
      <c r="C110" s="4"/>
      <c r="D110" s="4"/>
      <c r="E110" s="37"/>
      <c r="F110" s="37"/>
      <c r="G110" s="37"/>
      <c r="H110" s="37"/>
      <c r="I110" s="37"/>
      <c r="J110" s="37"/>
      <c r="K110" s="37"/>
      <c r="L110" s="37"/>
      <c r="M110" s="4"/>
      <c r="N110" s="4"/>
      <c r="O110" s="36"/>
      <c r="P110" s="4"/>
      <c r="Q110" s="4"/>
      <c r="AD110" s="26">
        <v>109</v>
      </c>
      <c r="AE110" s="26"/>
      <c r="AF110" s="26" t="str">
        <f>IF(Kopā!F110=$R$3,Kopā!A110,"")</f>
        <v/>
      </c>
      <c r="AG110" s="26" t="str">
        <f>_xlfn.IFNA(VLOOKUP(AF110,Kopā!$A$4:$G$203,7,),"")</f>
        <v/>
      </c>
      <c r="AH110" s="26" t="str">
        <f t="shared" si="44"/>
        <v/>
      </c>
      <c r="AI110" s="26" t="e" cm="1">
        <f t="array" ref="AI110">IFERROR(SMALL(IF((COUNTIF($AI$3:AI109, $AH$4:$AH$203)=0)*ISNUMBER($AH$4:$AH$203), $AH$4:$AH$203, "A"), 1),INDEX($AH$4:$AH$203, MATCH(SMALL(IF(ISTEXT($AH$4:$AH$203)*(COUNTIF(AI$3:$AI109,$AH$4:$AH$203)=0), COUNTIF($AH$4:$AH$203, "&lt;"&amp;$AH$4:$AH$203), ""),1),IF(ISTEXT($AH$4:$AH$203), COUNTIF($AH$4:$AH$203, "&lt;"&amp;$AH$4:$AH$203), ""), 0)))</f>
        <v>#NUM!</v>
      </c>
      <c r="AJ110" s="26"/>
      <c r="AK110" s="26"/>
      <c r="AL110" s="26" t="e">
        <f>#REF!</f>
        <v>#REF!</v>
      </c>
      <c r="AM110" s="26"/>
      <c r="AN110" s="26"/>
      <c r="AO110" s="26"/>
      <c r="AP110" s="26"/>
      <c r="AQ110" s="26"/>
      <c r="AR110" s="79" t="str">
        <f>_xlfn.IFNA(VLOOKUP(AM110,Kopā!$A$4:$Q$203,8,),"")</f>
        <v/>
      </c>
      <c r="AS110" s="80" t="str">
        <f>_xlfn.IFNA(VLOOKUP(AM110,Kopā!$A$4:$Q$203,9,),"")</f>
        <v/>
      </c>
      <c r="AT110" s="79" t="str">
        <f>_xlfn.IFNA(VLOOKUP(AM110,Kopā!$A$4:$Q$203,10,),"")</f>
        <v/>
      </c>
      <c r="AU110" s="80" t="str">
        <f>_xlfn.IFNA(VLOOKUP(AM110,Kopā!$A$4:$Q$203,11,),"")</f>
        <v/>
      </c>
      <c r="AV110" s="79" t="str">
        <f>_xlfn.IFNA(VLOOKUP(AM110,Kopā!$A$4:$Q$203,12,),"")</f>
        <v/>
      </c>
      <c r="AW110" s="80" t="str">
        <f>_xlfn.IFNA(VLOOKUP(AM110,Kopā!$A$4:$Q$203,13,),"")</f>
        <v/>
      </c>
      <c r="AX110" s="79" t="str">
        <f>_xlfn.IFNA(VLOOKUP(AM110,Kopā!$A$4:$Q$203,14,),"")</f>
        <v/>
      </c>
      <c r="AY110" s="80" t="str">
        <f>_xlfn.IFNA(VLOOKUP(AM110,Kopā!$A$4:$Q$203,15,),"")</f>
        <v/>
      </c>
      <c r="AZ110" s="26"/>
      <c r="BA110" s="26"/>
      <c r="BB110" s="26"/>
      <c r="BC110" s="26"/>
      <c r="BD110" s="26"/>
      <c r="BE110" s="26" t="e">
        <f>_xlfn.RANK.EQ(BB110,$BB$4:$BB$93,)+COUNTIF($BB$4:BB110,BB110)-1</f>
        <v>#N/A</v>
      </c>
    </row>
    <row r="111" spans="1:57" x14ac:dyDescent="0.25">
      <c r="A111" s="4"/>
      <c r="B111" s="4"/>
      <c r="C111" s="4"/>
      <c r="D111" s="4"/>
      <c r="E111" s="37"/>
      <c r="F111" s="37"/>
      <c r="G111" s="37"/>
      <c r="H111" s="37"/>
      <c r="I111" s="37"/>
      <c r="J111" s="37"/>
      <c r="K111" s="37"/>
      <c r="L111" s="37"/>
      <c r="M111" s="4"/>
      <c r="N111" s="4"/>
      <c r="O111" s="36"/>
      <c r="P111" s="4"/>
      <c r="Q111" s="4"/>
      <c r="AD111" s="26">
        <v>110</v>
      </c>
      <c r="AE111" s="26"/>
      <c r="AF111" s="26" t="str">
        <f>IF(Kopā!F111=$R$3,Kopā!A111,"")</f>
        <v/>
      </c>
      <c r="AG111" s="26" t="str">
        <f>_xlfn.IFNA(VLOOKUP(AF111,Kopā!$A$4:$G$203,7,),"")</f>
        <v/>
      </c>
      <c r="AH111" s="26" t="str">
        <f t="shared" si="44"/>
        <v/>
      </c>
      <c r="AI111" s="26" t="e" cm="1">
        <f t="array" ref="AI111">IFERROR(SMALL(IF((COUNTIF($AI$3:AI110, $AH$4:$AH$203)=0)*ISNUMBER($AH$4:$AH$203), $AH$4:$AH$203, "A"), 1),INDEX($AH$4:$AH$203, MATCH(SMALL(IF(ISTEXT($AH$4:$AH$203)*(COUNTIF(AI$3:$AI110,$AH$4:$AH$203)=0), COUNTIF($AH$4:$AH$203, "&lt;"&amp;$AH$4:$AH$203), ""),1),IF(ISTEXT($AH$4:$AH$203), COUNTIF($AH$4:$AH$203, "&lt;"&amp;$AH$4:$AH$203), ""), 0)))</f>
        <v>#NUM!</v>
      </c>
      <c r="AJ111" s="26"/>
      <c r="AK111" s="26"/>
      <c r="AL111" s="26" t="e">
        <f>#REF!</f>
        <v>#REF!</v>
      </c>
      <c r="AM111" s="26"/>
      <c r="AN111" s="26"/>
      <c r="AO111" s="26"/>
      <c r="AP111" s="26"/>
      <c r="AQ111" s="26"/>
      <c r="AR111" s="79" t="str">
        <f>_xlfn.IFNA(VLOOKUP(AM111,Kopā!$A$4:$Q$203,8,),"")</f>
        <v/>
      </c>
      <c r="AS111" s="80" t="str">
        <f>_xlfn.IFNA(VLOOKUP(AM111,Kopā!$A$4:$Q$203,9,),"")</f>
        <v/>
      </c>
      <c r="AT111" s="79" t="str">
        <f>_xlfn.IFNA(VLOOKUP(AM111,Kopā!$A$4:$Q$203,10,),"")</f>
        <v/>
      </c>
      <c r="AU111" s="80" t="str">
        <f>_xlfn.IFNA(VLOOKUP(AM111,Kopā!$A$4:$Q$203,11,),"")</f>
        <v/>
      </c>
      <c r="AV111" s="79" t="str">
        <f>_xlfn.IFNA(VLOOKUP(AM111,Kopā!$A$4:$Q$203,12,),"")</f>
        <v/>
      </c>
      <c r="AW111" s="80" t="str">
        <f>_xlfn.IFNA(VLOOKUP(AM111,Kopā!$A$4:$Q$203,13,),"")</f>
        <v/>
      </c>
      <c r="AX111" s="79" t="str">
        <f>_xlfn.IFNA(VLOOKUP(AM111,Kopā!$A$4:$Q$203,14,),"")</f>
        <v/>
      </c>
      <c r="AY111" s="80" t="str">
        <f>_xlfn.IFNA(VLOOKUP(AM111,Kopā!$A$4:$Q$203,15,),"")</f>
        <v/>
      </c>
      <c r="AZ111" s="26"/>
      <c r="BA111" s="26"/>
      <c r="BB111" s="26"/>
      <c r="BC111" s="26"/>
      <c r="BD111" s="26"/>
      <c r="BE111" s="26" t="e">
        <f>_xlfn.RANK.EQ(BB111,$BB$4:$BB$93,)+COUNTIF($BB$4:BB111,BB111)-1</f>
        <v>#N/A</v>
      </c>
    </row>
    <row r="112" spans="1:57" x14ac:dyDescent="0.25">
      <c r="A112" s="4"/>
      <c r="B112" s="4"/>
      <c r="C112" s="4"/>
      <c r="D112" s="4"/>
      <c r="E112" s="37"/>
      <c r="F112" s="37"/>
      <c r="G112" s="37"/>
      <c r="H112" s="37"/>
      <c r="I112" s="37"/>
      <c r="J112" s="37"/>
      <c r="K112" s="37"/>
      <c r="L112" s="37"/>
      <c r="M112" s="4"/>
      <c r="N112" s="4"/>
      <c r="O112" s="36"/>
      <c r="P112" s="4"/>
      <c r="Q112" s="4"/>
      <c r="AD112" s="26">
        <v>111</v>
      </c>
      <c r="AE112" s="26"/>
      <c r="AF112" s="26" t="str">
        <f>IF(Kopā!F112=$R$3,Kopā!A112,"")</f>
        <v/>
      </c>
      <c r="AG112" s="26" t="str">
        <f>_xlfn.IFNA(VLOOKUP(AF112,Kopā!$A$4:$G$203,7,),"")</f>
        <v/>
      </c>
      <c r="AH112" s="26" t="str">
        <f t="shared" si="44"/>
        <v/>
      </c>
      <c r="AI112" s="26" t="e" cm="1">
        <f t="array" ref="AI112">IFERROR(SMALL(IF((COUNTIF($AI$3:AI111, $AH$4:$AH$203)=0)*ISNUMBER($AH$4:$AH$203), $AH$4:$AH$203, "A"), 1),INDEX($AH$4:$AH$203, MATCH(SMALL(IF(ISTEXT($AH$4:$AH$203)*(COUNTIF(AI$3:$AI111,$AH$4:$AH$203)=0), COUNTIF($AH$4:$AH$203, "&lt;"&amp;$AH$4:$AH$203), ""),1),IF(ISTEXT($AH$4:$AH$203), COUNTIF($AH$4:$AH$203, "&lt;"&amp;$AH$4:$AH$203), ""), 0)))</f>
        <v>#NUM!</v>
      </c>
      <c r="AJ112" s="26"/>
      <c r="AK112" s="26"/>
      <c r="AL112" s="26" t="e">
        <f>#REF!</f>
        <v>#REF!</v>
      </c>
      <c r="AM112" s="26"/>
      <c r="AN112" s="26"/>
      <c r="AO112" s="26"/>
      <c r="AP112" s="26"/>
      <c r="AQ112" s="26"/>
      <c r="AR112" s="79" t="str">
        <f>_xlfn.IFNA(VLOOKUP(AM112,Kopā!$A$4:$Q$203,8,),"")</f>
        <v/>
      </c>
      <c r="AS112" s="80" t="str">
        <f>_xlfn.IFNA(VLOOKUP(AM112,Kopā!$A$4:$Q$203,9,),"")</f>
        <v/>
      </c>
      <c r="AT112" s="79" t="str">
        <f>_xlfn.IFNA(VLOOKUP(AM112,Kopā!$A$4:$Q$203,10,),"")</f>
        <v/>
      </c>
      <c r="AU112" s="80" t="str">
        <f>_xlfn.IFNA(VLOOKUP(AM112,Kopā!$A$4:$Q$203,11,),"")</f>
        <v/>
      </c>
      <c r="AV112" s="79" t="str">
        <f>_xlfn.IFNA(VLOOKUP(AM112,Kopā!$A$4:$Q$203,12,),"")</f>
        <v/>
      </c>
      <c r="AW112" s="80" t="str">
        <f>_xlfn.IFNA(VLOOKUP(AM112,Kopā!$A$4:$Q$203,13,),"")</f>
        <v/>
      </c>
      <c r="AX112" s="79" t="str">
        <f>_xlfn.IFNA(VLOOKUP(AM112,Kopā!$A$4:$Q$203,14,),"")</f>
        <v/>
      </c>
      <c r="AY112" s="80" t="str">
        <f>_xlfn.IFNA(VLOOKUP(AM112,Kopā!$A$4:$Q$203,15,),"")</f>
        <v/>
      </c>
      <c r="AZ112" s="26"/>
      <c r="BA112" s="26"/>
      <c r="BB112" s="26"/>
      <c r="BC112" s="26"/>
      <c r="BD112" s="26"/>
      <c r="BE112" s="26" t="e">
        <f>_xlfn.RANK.EQ(BB112,$BB$4:$BB$93,)+COUNTIF($BB$4:BB112,BB112)-1</f>
        <v>#N/A</v>
      </c>
    </row>
    <row r="113" spans="1:57" x14ac:dyDescent="0.25">
      <c r="A113" s="4"/>
      <c r="B113" s="4"/>
      <c r="C113" s="4"/>
      <c r="D113" s="4"/>
      <c r="E113" s="37"/>
      <c r="F113" s="37"/>
      <c r="G113" s="37"/>
      <c r="H113" s="37"/>
      <c r="I113" s="37"/>
      <c r="J113" s="37"/>
      <c r="K113" s="37"/>
      <c r="L113" s="37"/>
      <c r="M113" s="4"/>
      <c r="N113" s="4"/>
      <c r="O113" s="36"/>
      <c r="P113" s="4"/>
      <c r="Q113" s="4"/>
      <c r="AD113" s="26">
        <v>112</v>
      </c>
      <c r="AE113" s="26"/>
      <c r="AF113" s="26" t="str">
        <f>IF(Kopā!F113=$R$3,Kopā!A113,"")</f>
        <v/>
      </c>
      <c r="AG113" s="26" t="str">
        <f>_xlfn.IFNA(VLOOKUP(AF113,Kopā!$A$4:$G$203,7,),"")</f>
        <v/>
      </c>
      <c r="AH113" s="26" t="str">
        <f t="shared" si="44"/>
        <v/>
      </c>
      <c r="AI113" s="26" t="e" cm="1">
        <f t="array" ref="AI113">IFERROR(SMALL(IF((COUNTIF($AI$3:AI112, $AH$4:$AH$203)=0)*ISNUMBER($AH$4:$AH$203), $AH$4:$AH$203, "A"), 1),INDEX($AH$4:$AH$203, MATCH(SMALL(IF(ISTEXT($AH$4:$AH$203)*(COUNTIF(AI$3:$AI112,$AH$4:$AH$203)=0), COUNTIF($AH$4:$AH$203, "&lt;"&amp;$AH$4:$AH$203), ""),1),IF(ISTEXT($AH$4:$AH$203), COUNTIF($AH$4:$AH$203, "&lt;"&amp;$AH$4:$AH$203), ""), 0)))</f>
        <v>#NUM!</v>
      </c>
      <c r="AJ113" s="26"/>
      <c r="AK113" s="26"/>
      <c r="AL113" s="26" t="e">
        <f>#REF!</f>
        <v>#REF!</v>
      </c>
      <c r="AM113" s="26"/>
      <c r="AN113" s="26"/>
      <c r="AO113" s="26"/>
      <c r="AP113" s="26"/>
      <c r="AQ113" s="26"/>
      <c r="AR113" s="79" t="str">
        <f>_xlfn.IFNA(VLOOKUP(AM113,Kopā!$A$4:$Q$203,8,),"")</f>
        <v/>
      </c>
      <c r="AS113" s="80" t="str">
        <f>_xlfn.IFNA(VLOOKUP(AM113,Kopā!$A$4:$Q$203,9,),"")</f>
        <v/>
      </c>
      <c r="AT113" s="79" t="str">
        <f>_xlfn.IFNA(VLOOKUP(AM113,Kopā!$A$4:$Q$203,10,),"")</f>
        <v/>
      </c>
      <c r="AU113" s="80" t="str">
        <f>_xlfn.IFNA(VLOOKUP(AM113,Kopā!$A$4:$Q$203,11,),"")</f>
        <v/>
      </c>
      <c r="AV113" s="79" t="str">
        <f>_xlfn.IFNA(VLOOKUP(AM113,Kopā!$A$4:$Q$203,12,),"")</f>
        <v/>
      </c>
      <c r="AW113" s="80" t="str">
        <f>_xlfn.IFNA(VLOOKUP(AM113,Kopā!$A$4:$Q$203,13,),"")</f>
        <v/>
      </c>
      <c r="AX113" s="79" t="str">
        <f>_xlfn.IFNA(VLOOKUP(AM113,Kopā!$A$4:$Q$203,14,),"")</f>
        <v/>
      </c>
      <c r="AY113" s="80" t="str">
        <f>_xlfn.IFNA(VLOOKUP(AM113,Kopā!$A$4:$Q$203,15,),"")</f>
        <v/>
      </c>
      <c r="AZ113" s="26"/>
      <c r="BA113" s="26"/>
      <c r="BB113" s="26"/>
      <c r="BC113" s="26"/>
      <c r="BD113" s="26"/>
      <c r="BE113" s="26" t="e">
        <f>_xlfn.RANK.EQ(BB113,$BB$4:$BB$93,)+COUNTIF($BB$4:BB113,BB113)-1</f>
        <v>#N/A</v>
      </c>
    </row>
    <row r="114" spans="1:57" x14ac:dyDescent="0.25">
      <c r="A114" s="4"/>
      <c r="B114" s="4"/>
      <c r="C114" s="4"/>
      <c r="D114" s="4"/>
      <c r="E114" s="37"/>
      <c r="F114" s="37"/>
      <c r="G114" s="37"/>
      <c r="H114" s="37"/>
      <c r="I114" s="37"/>
      <c r="J114" s="37"/>
      <c r="K114" s="37"/>
      <c r="L114" s="37"/>
      <c r="M114" s="4"/>
      <c r="N114" s="4"/>
      <c r="O114" s="36"/>
      <c r="P114" s="4"/>
      <c r="Q114" s="4"/>
      <c r="AD114" s="26">
        <v>113</v>
      </c>
      <c r="AE114" s="26"/>
      <c r="AF114" s="26" t="str">
        <f>IF(Kopā!F114=$R$3,Kopā!A114,"")</f>
        <v/>
      </c>
      <c r="AG114" s="26" t="str">
        <f>_xlfn.IFNA(VLOOKUP(AF114,Kopā!$A$4:$G$203,7,),"")</f>
        <v/>
      </c>
      <c r="AH114" s="26" t="str">
        <f t="shared" si="44"/>
        <v/>
      </c>
      <c r="AI114" s="26" t="e" cm="1">
        <f t="array" ref="AI114">IFERROR(SMALL(IF((COUNTIF($AI$3:AI113, $AH$4:$AH$203)=0)*ISNUMBER($AH$4:$AH$203), $AH$4:$AH$203, "A"), 1),INDEX($AH$4:$AH$203, MATCH(SMALL(IF(ISTEXT($AH$4:$AH$203)*(COUNTIF(AI$3:$AI113,$AH$4:$AH$203)=0), COUNTIF($AH$4:$AH$203, "&lt;"&amp;$AH$4:$AH$203), ""),1),IF(ISTEXT($AH$4:$AH$203), COUNTIF($AH$4:$AH$203, "&lt;"&amp;$AH$4:$AH$203), ""), 0)))</f>
        <v>#NUM!</v>
      </c>
      <c r="AJ114" s="26"/>
      <c r="AK114" s="26"/>
      <c r="AL114" s="26" t="e">
        <f>#REF!</f>
        <v>#REF!</v>
      </c>
      <c r="AM114" s="26"/>
      <c r="AN114" s="26"/>
      <c r="AO114" s="26"/>
      <c r="AP114" s="26"/>
      <c r="AQ114" s="26"/>
      <c r="AR114" s="79" t="str">
        <f>_xlfn.IFNA(VLOOKUP(AM114,Kopā!$A$4:$Q$203,8,),"")</f>
        <v/>
      </c>
      <c r="AS114" s="80" t="str">
        <f>_xlfn.IFNA(VLOOKUP(AM114,Kopā!$A$4:$Q$203,9,),"")</f>
        <v/>
      </c>
      <c r="AT114" s="79" t="str">
        <f>_xlfn.IFNA(VLOOKUP(AM114,Kopā!$A$4:$Q$203,10,),"")</f>
        <v/>
      </c>
      <c r="AU114" s="80" t="str">
        <f>_xlfn.IFNA(VLOOKUP(AM114,Kopā!$A$4:$Q$203,11,),"")</f>
        <v/>
      </c>
      <c r="AV114" s="79" t="str">
        <f>_xlfn.IFNA(VLOOKUP(AM114,Kopā!$A$4:$Q$203,12,),"")</f>
        <v/>
      </c>
      <c r="AW114" s="80" t="str">
        <f>_xlfn.IFNA(VLOOKUP(AM114,Kopā!$A$4:$Q$203,13,),"")</f>
        <v/>
      </c>
      <c r="AX114" s="79" t="str">
        <f>_xlfn.IFNA(VLOOKUP(AM114,Kopā!$A$4:$Q$203,14,),"")</f>
        <v/>
      </c>
      <c r="AY114" s="80" t="str">
        <f>_xlfn.IFNA(VLOOKUP(AM114,Kopā!$A$4:$Q$203,15,),"")</f>
        <v/>
      </c>
      <c r="AZ114" s="26"/>
      <c r="BA114" s="26"/>
      <c r="BB114" s="26"/>
      <c r="BC114" s="26"/>
      <c r="BD114" s="26"/>
      <c r="BE114" s="26" t="e">
        <f>_xlfn.RANK.EQ(BB114,$BB$4:$BB$93,)+COUNTIF($BB$4:BB114,BB114)-1</f>
        <v>#N/A</v>
      </c>
    </row>
    <row r="115" spans="1:57" x14ac:dyDescent="0.25">
      <c r="A115" s="4"/>
      <c r="B115" s="4"/>
      <c r="C115" s="4"/>
      <c r="D115" s="4"/>
      <c r="E115" s="37"/>
      <c r="F115" s="37"/>
      <c r="G115" s="37"/>
      <c r="H115" s="37"/>
      <c r="I115" s="37"/>
      <c r="J115" s="37"/>
      <c r="K115" s="37"/>
      <c r="L115" s="37"/>
      <c r="M115" s="4"/>
      <c r="N115" s="4"/>
      <c r="O115" s="36"/>
      <c r="P115" s="4"/>
      <c r="Q115" s="4"/>
      <c r="AD115" s="26">
        <v>114</v>
      </c>
      <c r="AE115" s="26"/>
      <c r="AF115" s="26" t="str">
        <f>IF(Kopā!F115=$R$3,Kopā!A115,"")</f>
        <v/>
      </c>
      <c r="AG115" s="26" t="str">
        <f>_xlfn.IFNA(VLOOKUP(AF115,Kopā!$A$4:$G$203,7,),"")</f>
        <v/>
      </c>
      <c r="AH115" s="26" t="str">
        <f t="shared" si="44"/>
        <v/>
      </c>
      <c r="AI115" s="26" t="e" cm="1">
        <f t="array" ref="AI115">IFERROR(SMALL(IF((COUNTIF($AI$3:AI114, $AH$4:$AH$203)=0)*ISNUMBER($AH$4:$AH$203), $AH$4:$AH$203, "A"), 1),INDEX($AH$4:$AH$203, MATCH(SMALL(IF(ISTEXT($AH$4:$AH$203)*(COUNTIF(AI$3:$AI114,$AH$4:$AH$203)=0), COUNTIF($AH$4:$AH$203, "&lt;"&amp;$AH$4:$AH$203), ""),1),IF(ISTEXT($AH$4:$AH$203), COUNTIF($AH$4:$AH$203, "&lt;"&amp;$AH$4:$AH$203), ""), 0)))</f>
        <v>#NUM!</v>
      </c>
      <c r="AJ115" s="26"/>
      <c r="AK115" s="26"/>
      <c r="AL115" s="26" t="e">
        <f>#REF!</f>
        <v>#REF!</v>
      </c>
      <c r="AM115" s="26"/>
      <c r="AN115" s="26"/>
      <c r="AO115" s="26"/>
      <c r="AP115" s="26"/>
      <c r="AQ115" s="26"/>
      <c r="AR115" s="79" t="str">
        <f>_xlfn.IFNA(VLOOKUP(AM115,Kopā!$A$4:$Q$203,8,),"")</f>
        <v/>
      </c>
      <c r="AS115" s="80" t="str">
        <f>_xlfn.IFNA(VLOOKUP(AM115,Kopā!$A$4:$Q$203,9,),"")</f>
        <v/>
      </c>
      <c r="AT115" s="79" t="str">
        <f>_xlfn.IFNA(VLOOKUP(AM115,Kopā!$A$4:$Q$203,10,),"")</f>
        <v/>
      </c>
      <c r="AU115" s="80" t="str">
        <f>_xlfn.IFNA(VLOOKUP(AM115,Kopā!$A$4:$Q$203,11,),"")</f>
        <v/>
      </c>
      <c r="AV115" s="79" t="str">
        <f>_xlfn.IFNA(VLOOKUP(AM115,Kopā!$A$4:$Q$203,12,),"")</f>
        <v/>
      </c>
      <c r="AW115" s="80" t="str">
        <f>_xlfn.IFNA(VLOOKUP(AM115,Kopā!$A$4:$Q$203,13,),"")</f>
        <v/>
      </c>
      <c r="AX115" s="79" t="str">
        <f>_xlfn.IFNA(VLOOKUP(AM115,Kopā!$A$4:$Q$203,14,),"")</f>
        <v/>
      </c>
      <c r="AY115" s="80" t="str">
        <f>_xlfn.IFNA(VLOOKUP(AM115,Kopā!$A$4:$Q$203,15,),"")</f>
        <v/>
      </c>
      <c r="AZ115" s="26"/>
      <c r="BA115" s="26"/>
      <c r="BB115" s="26"/>
      <c r="BC115" s="26"/>
      <c r="BD115" s="26"/>
      <c r="BE115" s="26" t="e">
        <f>_xlfn.RANK.EQ(BB115,$BB$4:$BB$93,)+COUNTIF($BB$4:BB115,BB115)-1</f>
        <v>#N/A</v>
      </c>
    </row>
    <row r="116" spans="1:57" x14ac:dyDescent="0.25">
      <c r="A116" s="4"/>
      <c r="B116" s="4"/>
      <c r="C116" s="4"/>
      <c r="D116" s="4"/>
      <c r="E116" s="37"/>
      <c r="F116" s="37"/>
      <c r="G116" s="37"/>
      <c r="H116" s="37"/>
      <c r="I116" s="37"/>
      <c r="J116" s="37"/>
      <c r="K116" s="37"/>
      <c r="L116" s="37"/>
      <c r="M116" s="4"/>
      <c r="N116" s="4"/>
      <c r="O116" s="36"/>
      <c r="P116" s="4"/>
      <c r="Q116" s="4"/>
      <c r="AD116" s="26">
        <v>115</v>
      </c>
      <c r="AE116" s="26"/>
      <c r="AF116" s="26" t="str">
        <f>IF(Kopā!F116=$R$3,Kopā!A116,"")</f>
        <v/>
      </c>
      <c r="AG116" s="26" t="str">
        <f>_xlfn.IFNA(VLOOKUP(AF116,Kopā!$A$4:$G$203,7,),"")</f>
        <v/>
      </c>
      <c r="AH116" s="26" t="str">
        <f t="shared" si="44"/>
        <v/>
      </c>
      <c r="AI116" s="26" t="e" cm="1">
        <f t="array" ref="AI116">IFERROR(SMALL(IF((COUNTIF($AI$3:AI115, $AH$4:$AH$203)=0)*ISNUMBER($AH$4:$AH$203), $AH$4:$AH$203, "A"), 1),INDEX($AH$4:$AH$203, MATCH(SMALL(IF(ISTEXT($AH$4:$AH$203)*(COUNTIF(AI$3:$AI115,$AH$4:$AH$203)=0), COUNTIF($AH$4:$AH$203, "&lt;"&amp;$AH$4:$AH$203), ""),1),IF(ISTEXT($AH$4:$AH$203), COUNTIF($AH$4:$AH$203, "&lt;"&amp;$AH$4:$AH$203), ""), 0)))</f>
        <v>#NUM!</v>
      </c>
      <c r="AJ116" s="26"/>
      <c r="AK116" s="26"/>
      <c r="AL116" s="26" t="e">
        <f>#REF!</f>
        <v>#REF!</v>
      </c>
      <c r="AM116" s="26"/>
      <c r="AN116" s="26"/>
      <c r="AO116" s="26"/>
      <c r="AP116" s="26"/>
      <c r="AQ116" s="26"/>
      <c r="AR116" s="79" t="str">
        <f>_xlfn.IFNA(VLOOKUP(AM116,Kopā!$A$4:$Q$203,8,),"")</f>
        <v/>
      </c>
      <c r="AS116" s="80" t="str">
        <f>_xlfn.IFNA(VLOOKUP(AM116,Kopā!$A$4:$Q$203,9,),"")</f>
        <v/>
      </c>
      <c r="AT116" s="79" t="str">
        <f>_xlfn.IFNA(VLOOKUP(AM116,Kopā!$A$4:$Q$203,10,),"")</f>
        <v/>
      </c>
      <c r="AU116" s="80" t="str">
        <f>_xlfn.IFNA(VLOOKUP(AM116,Kopā!$A$4:$Q$203,11,),"")</f>
        <v/>
      </c>
      <c r="AV116" s="79" t="str">
        <f>_xlfn.IFNA(VLOOKUP(AM116,Kopā!$A$4:$Q$203,12,),"")</f>
        <v/>
      </c>
      <c r="AW116" s="80" t="str">
        <f>_xlfn.IFNA(VLOOKUP(AM116,Kopā!$A$4:$Q$203,13,),"")</f>
        <v/>
      </c>
      <c r="AX116" s="79" t="str">
        <f>_xlfn.IFNA(VLOOKUP(AM116,Kopā!$A$4:$Q$203,14,),"")</f>
        <v/>
      </c>
      <c r="AY116" s="80" t="str">
        <f>_xlfn.IFNA(VLOOKUP(AM116,Kopā!$A$4:$Q$203,15,),"")</f>
        <v/>
      </c>
      <c r="AZ116" s="26"/>
      <c r="BA116" s="26"/>
      <c r="BB116" s="26"/>
      <c r="BC116" s="26"/>
      <c r="BD116" s="26"/>
      <c r="BE116" s="26" t="e">
        <f>_xlfn.RANK.EQ(BB116,$BB$4:$BB$93,)+COUNTIF($BB$4:BB116,BB116)-1</f>
        <v>#N/A</v>
      </c>
    </row>
    <row r="117" spans="1:57" x14ac:dyDescent="0.25">
      <c r="A117" s="4"/>
      <c r="B117" s="4"/>
      <c r="C117" s="4"/>
      <c r="D117" s="4"/>
      <c r="E117" s="37"/>
      <c r="F117" s="37"/>
      <c r="G117" s="37"/>
      <c r="H117" s="37"/>
      <c r="I117" s="37"/>
      <c r="J117" s="37"/>
      <c r="K117" s="37"/>
      <c r="L117" s="37"/>
      <c r="M117" s="4"/>
      <c r="N117" s="4"/>
      <c r="O117" s="36"/>
      <c r="P117" s="4"/>
      <c r="Q117" s="4"/>
      <c r="AD117" s="26">
        <v>116</v>
      </c>
      <c r="AE117" s="26"/>
      <c r="AF117" s="26" t="str">
        <f>IF(Kopā!F117=$R$3,Kopā!A117,"")</f>
        <v/>
      </c>
      <c r="AG117" s="26" t="str">
        <f>_xlfn.IFNA(VLOOKUP(AF117,Kopā!$A$4:$G$203,7,),"")</f>
        <v/>
      </c>
      <c r="AH117" s="26" t="str">
        <f t="shared" si="44"/>
        <v/>
      </c>
      <c r="AI117" s="26" t="e" cm="1">
        <f t="array" ref="AI117">IFERROR(SMALL(IF((COUNTIF($AI$3:AI116, $AH$4:$AH$203)=0)*ISNUMBER($AH$4:$AH$203), $AH$4:$AH$203, "A"), 1),INDEX($AH$4:$AH$203, MATCH(SMALL(IF(ISTEXT($AH$4:$AH$203)*(COUNTIF(AI$3:$AI116,$AH$4:$AH$203)=0), COUNTIF($AH$4:$AH$203, "&lt;"&amp;$AH$4:$AH$203), ""),1),IF(ISTEXT($AH$4:$AH$203), COUNTIF($AH$4:$AH$203, "&lt;"&amp;$AH$4:$AH$203), ""), 0)))</f>
        <v>#NUM!</v>
      </c>
      <c r="AJ117" s="26"/>
      <c r="AK117" s="26"/>
      <c r="AL117" s="26" t="e">
        <f>#REF!</f>
        <v>#REF!</v>
      </c>
      <c r="AM117" s="26"/>
      <c r="AN117" s="26"/>
      <c r="AO117" s="26"/>
      <c r="AP117" s="26"/>
      <c r="AQ117" s="26"/>
      <c r="AR117" s="79" t="str">
        <f>_xlfn.IFNA(VLOOKUP(AM117,Kopā!$A$4:$Q$203,8,),"")</f>
        <v/>
      </c>
      <c r="AS117" s="80" t="str">
        <f>_xlfn.IFNA(VLOOKUP(AM117,Kopā!$A$4:$Q$203,9,),"")</f>
        <v/>
      </c>
      <c r="AT117" s="79" t="str">
        <f>_xlfn.IFNA(VLOOKUP(AM117,Kopā!$A$4:$Q$203,10,),"")</f>
        <v/>
      </c>
      <c r="AU117" s="80" t="str">
        <f>_xlfn.IFNA(VLOOKUP(AM117,Kopā!$A$4:$Q$203,11,),"")</f>
        <v/>
      </c>
      <c r="AV117" s="79" t="str">
        <f>_xlfn.IFNA(VLOOKUP(AM117,Kopā!$A$4:$Q$203,12,),"")</f>
        <v/>
      </c>
      <c r="AW117" s="80" t="str">
        <f>_xlfn.IFNA(VLOOKUP(AM117,Kopā!$A$4:$Q$203,13,),"")</f>
        <v/>
      </c>
      <c r="AX117" s="79" t="str">
        <f>_xlfn.IFNA(VLOOKUP(AM117,Kopā!$A$4:$Q$203,14,),"")</f>
        <v/>
      </c>
      <c r="AY117" s="80" t="str">
        <f>_xlfn.IFNA(VLOOKUP(AM117,Kopā!$A$4:$Q$203,15,),"")</f>
        <v/>
      </c>
      <c r="AZ117" s="26"/>
      <c r="BA117" s="26"/>
      <c r="BB117" s="26"/>
      <c r="BC117" s="26"/>
      <c r="BD117" s="26"/>
      <c r="BE117" s="26" t="e">
        <f>_xlfn.RANK.EQ(BB117,$BB$4:$BB$93,)+COUNTIF($BB$4:BB117,BB117)-1</f>
        <v>#N/A</v>
      </c>
    </row>
    <row r="118" spans="1:57" x14ac:dyDescent="0.25">
      <c r="A118" s="4"/>
      <c r="B118" s="4"/>
      <c r="C118" s="4"/>
      <c r="D118" s="4"/>
      <c r="E118" s="37"/>
      <c r="F118" s="37"/>
      <c r="G118" s="37"/>
      <c r="H118" s="37"/>
      <c r="I118" s="37"/>
      <c r="J118" s="37"/>
      <c r="K118" s="37"/>
      <c r="L118" s="37"/>
      <c r="M118" s="4"/>
      <c r="N118" s="4"/>
      <c r="O118" s="36"/>
      <c r="P118" s="4"/>
      <c r="Q118" s="4"/>
      <c r="AD118" s="26">
        <v>117</v>
      </c>
      <c r="AE118" s="26"/>
      <c r="AF118" s="26" t="str">
        <f>IF(Kopā!F118=$R$3,Kopā!A118,"")</f>
        <v/>
      </c>
      <c r="AG118" s="26" t="str">
        <f>_xlfn.IFNA(VLOOKUP(AF118,Kopā!$A$4:$G$203,7,),"")</f>
        <v/>
      </c>
      <c r="AH118" s="26" t="str">
        <f t="shared" si="44"/>
        <v/>
      </c>
      <c r="AI118" s="26" t="e" cm="1">
        <f t="array" ref="AI118">IFERROR(SMALL(IF((COUNTIF($AI$3:AI117, $AH$4:$AH$203)=0)*ISNUMBER($AH$4:$AH$203), $AH$4:$AH$203, "A"), 1),INDEX($AH$4:$AH$203, MATCH(SMALL(IF(ISTEXT($AH$4:$AH$203)*(COUNTIF(AI$3:$AI117,$AH$4:$AH$203)=0), COUNTIF($AH$4:$AH$203, "&lt;"&amp;$AH$4:$AH$203), ""),1),IF(ISTEXT($AH$4:$AH$203), COUNTIF($AH$4:$AH$203, "&lt;"&amp;$AH$4:$AH$203), ""), 0)))</f>
        <v>#NUM!</v>
      </c>
      <c r="AJ118" s="26"/>
      <c r="AK118" s="26"/>
      <c r="AL118" s="26" t="e">
        <f>#REF!</f>
        <v>#REF!</v>
      </c>
      <c r="AM118" s="26"/>
      <c r="AN118" s="26"/>
      <c r="AO118" s="26"/>
      <c r="AP118" s="26"/>
      <c r="AQ118" s="26"/>
      <c r="AR118" s="79" t="str">
        <f>_xlfn.IFNA(VLOOKUP(AM118,Kopā!$A$4:$Q$203,8,),"")</f>
        <v/>
      </c>
      <c r="AS118" s="80" t="str">
        <f>_xlfn.IFNA(VLOOKUP(AM118,Kopā!$A$4:$Q$203,9,),"")</f>
        <v/>
      </c>
      <c r="AT118" s="79" t="str">
        <f>_xlfn.IFNA(VLOOKUP(AM118,Kopā!$A$4:$Q$203,10,),"")</f>
        <v/>
      </c>
      <c r="AU118" s="80" t="str">
        <f>_xlfn.IFNA(VLOOKUP(AM118,Kopā!$A$4:$Q$203,11,),"")</f>
        <v/>
      </c>
      <c r="AV118" s="79" t="str">
        <f>_xlfn.IFNA(VLOOKUP(AM118,Kopā!$A$4:$Q$203,12,),"")</f>
        <v/>
      </c>
      <c r="AW118" s="80" t="str">
        <f>_xlfn.IFNA(VLOOKUP(AM118,Kopā!$A$4:$Q$203,13,),"")</f>
        <v/>
      </c>
      <c r="AX118" s="79" t="str">
        <f>_xlfn.IFNA(VLOOKUP(AM118,Kopā!$A$4:$Q$203,14,),"")</f>
        <v/>
      </c>
      <c r="AY118" s="80" t="str">
        <f>_xlfn.IFNA(VLOOKUP(AM118,Kopā!$A$4:$Q$203,15,),"")</f>
        <v/>
      </c>
      <c r="AZ118" s="26"/>
      <c r="BA118" s="26"/>
      <c r="BB118" s="26"/>
      <c r="BC118" s="26"/>
      <c r="BD118" s="26"/>
      <c r="BE118" s="26" t="e">
        <f>_xlfn.RANK.EQ(BB118,$BB$4:$BB$93,)+COUNTIF($BB$4:BB118,BB118)-1</f>
        <v>#N/A</v>
      </c>
    </row>
    <row r="119" spans="1:57" x14ac:dyDescent="0.25">
      <c r="A119" s="4"/>
      <c r="B119" s="4"/>
      <c r="C119" s="4"/>
      <c r="D119" s="4"/>
      <c r="E119" s="37"/>
      <c r="F119" s="37"/>
      <c r="G119" s="37"/>
      <c r="H119" s="37"/>
      <c r="I119" s="37"/>
      <c r="J119" s="37"/>
      <c r="K119" s="37"/>
      <c r="L119" s="37"/>
      <c r="M119" s="4"/>
      <c r="N119" s="4"/>
      <c r="O119" s="36"/>
      <c r="P119" s="4"/>
      <c r="Q119" s="4"/>
      <c r="AD119" s="26">
        <v>118</v>
      </c>
      <c r="AE119" s="26"/>
      <c r="AF119" s="26" t="str">
        <f>IF(Kopā!F119=$R$3,Kopā!A119,"")</f>
        <v/>
      </c>
      <c r="AG119" s="26" t="str">
        <f>_xlfn.IFNA(VLOOKUP(AF119,Kopā!$A$4:$G$203,7,),"")</f>
        <v/>
      </c>
      <c r="AH119" s="26" t="str">
        <f t="shared" si="44"/>
        <v/>
      </c>
      <c r="AI119" s="26" t="e" cm="1">
        <f t="array" ref="AI119">IFERROR(SMALL(IF((COUNTIF($AI$3:AI118, $AH$4:$AH$203)=0)*ISNUMBER($AH$4:$AH$203), $AH$4:$AH$203, "A"), 1),INDEX($AH$4:$AH$203, MATCH(SMALL(IF(ISTEXT($AH$4:$AH$203)*(COUNTIF(AI$3:$AI118,$AH$4:$AH$203)=0), COUNTIF($AH$4:$AH$203, "&lt;"&amp;$AH$4:$AH$203), ""),1),IF(ISTEXT($AH$4:$AH$203), COUNTIF($AH$4:$AH$203, "&lt;"&amp;$AH$4:$AH$203), ""), 0)))</f>
        <v>#NUM!</v>
      </c>
      <c r="AJ119" s="26"/>
      <c r="AK119" s="26"/>
      <c r="AL119" s="26" t="e">
        <f>#REF!</f>
        <v>#REF!</v>
      </c>
      <c r="AM119" s="26"/>
      <c r="AN119" s="26"/>
      <c r="AO119" s="26"/>
      <c r="AP119" s="26"/>
      <c r="AQ119" s="26"/>
      <c r="AR119" s="79" t="str">
        <f>_xlfn.IFNA(VLOOKUP(AM119,Kopā!$A$4:$Q$203,8,),"")</f>
        <v/>
      </c>
      <c r="AS119" s="80" t="str">
        <f>_xlfn.IFNA(VLOOKUP(AM119,Kopā!$A$4:$Q$203,9,),"")</f>
        <v/>
      </c>
      <c r="AT119" s="79" t="str">
        <f>_xlfn.IFNA(VLOOKUP(AM119,Kopā!$A$4:$Q$203,10,),"")</f>
        <v/>
      </c>
      <c r="AU119" s="80" t="str">
        <f>_xlfn.IFNA(VLOOKUP(AM119,Kopā!$A$4:$Q$203,11,),"")</f>
        <v/>
      </c>
      <c r="AV119" s="79" t="str">
        <f>_xlfn.IFNA(VLOOKUP(AM119,Kopā!$A$4:$Q$203,12,),"")</f>
        <v/>
      </c>
      <c r="AW119" s="80" t="str">
        <f>_xlfn.IFNA(VLOOKUP(AM119,Kopā!$A$4:$Q$203,13,),"")</f>
        <v/>
      </c>
      <c r="AX119" s="79" t="str">
        <f>_xlfn.IFNA(VLOOKUP(AM119,Kopā!$A$4:$Q$203,14,),"")</f>
        <v/>
      </c>
      <c r="AY119" s="80" t="str">
        <f>_xlfn.IFNA(VLOOKUP(AM119,Kopā!$A$4:$Q$203,15,),"")</f>
        <v/>
      </c>
      <c r="AZ119" s="26"/>
      <c r="BA119" s="26"/>
      <c r="BB119" s="26"/>
      <c r="BC119" s="26"/>
      <c r="BD119" s="26"/>
      <c r="BE119" s="26" t="e">
        <f>_xlfn.RANK.EQ(BB119,$BB$4:$BB$93,)+COUNTIF($BB$4:BB119,BB119)-1</f>
        <v>#N/A</v>
      </c>
    </row>
    <row r="120" spans="1:57" x14ac:dyDescent="0.25">
      <c r="A120" s="4"/>
      <c r="B120" s="4"/>
      <c r="C120" s="4"/>
      <c r="D120" s="4"/>
      <c r="E120" s="37"/>
      <c r="F120" s="37"/>
      <c r="G120" s="37"/>
      <c r="H120" s="37"/>
      <c r="I120" s="37"/>
      <c r="J120" s="37"/>
      <c r="K120" s="37"/>
      <c r="L120" s="37"/>
      <c r="M120" s="4"/>
      <c r="N120" s="4"/>
      <c r="O120" s="36"/>
      <c r="P120" s="4"/>
      <c r="Q120" s="4"/>
      <c r="AD120" s="26">
        <v>119</v>
      </c>
      <c r="AE120" s="26"/>
      <c r="AF120" s="26" t="str">
        <f>IF(Kopā!F120=$R$3,Kopā!A120,"")</f>
        <v/>
      </c>
      <c r="AG120" s="26" t="str">
        <f>_xlfn.IFNA(VLOOKUP(AF120,Kopā!$A$4:$G$203,7,),"")</f>
        <v/>
      </c>
      <c r="AH120" s="26" t="str">
        <f t="shared" si="44"/>
        <v/>
      </c>
      <c r="AI120" s="26" t="e" cm="1">
        <f t="array" ref="AI120">IFERROR(SMALL(IF((COUNTIF($AI$3:AI119, $AH$4:$AH$203)=0)*ISNUMBER($AH$4:$AH$203), $AH$4:$AH$203, "A"), 1),INDEX($AH$4:$AH$203, MATCH(SMALL(IF(ISTEXT($AH$4:$AH$203)*(COUNTIF(AI$3:$AI119,$AH$4:$AH$203)=0), COUNTIF($AH$4:$AH$203, "&lt;"&amp;$AH$4:$AH$203), ""),1),IF(ISTEXT($AH$4:$AH$203), COUNTIF($AH$4:$AH$203, "&lt;"&amp;$AH$4:$AH$203), ""), 0)))</f>
        <v>#NUM!</v>
      </c>
      <c r="AJ120" s="26"/>
      <c r="AK120" s="26"/>
      <c r="AL120" s="26" t="e">
        <f>#REF!</f>
        <v>#REF!</v>
      </c>
      <c r="AM120" s="26"/>
      <c r="AN120" s="26"/>
      <c r="AO120" s="26"/>
      <c r="AP120" s="26"/>
      <c r="AQ120" s="26"/>
      <c r="AR120" s="79" t="str">
        <f>_xlfn.IFNA(VLOOKUP(AM120,Kopā!$A$4:$Q$203,8,),"")</f>
        <v/>
      </c>
      <c r="AS120" s="80" t="str">
        <f>_xlfn.IFNA(VLOOKUP(AM120,Kopā!$A$4:$Q$203,9,),"")</f>
        <v/>
      </c>
      <c r="AT120" s="79" t="str">
        <f>_xlfn.IFNA(VLOOKUP(AM120,Kopā!$A$4:$Q$203,10,),"")</f>
        <v/>
      </c>
      <c r="AU120" s="80" t="str">
        <f>_xlfn.IFNA(VLOOKUP(AM120,Kopā!$A$4:$Q$203,11,),"")</f>
        <v/>
      </c>
      <c r="AV120" s="79" t="str">
        <f>_xlfn.IFNA(VLOOKUP(AM120,Kopā!$A$4:$Q$203,12,),"")</f>
        <v/>
      </c>
      <c r="AW120" s="80" t="str">
        <f>_xlfn.IFNA(VLOOKUP(AM120,Kopā!$A$4:$Q$203,13,),"")</f>
        <v/>
      </c>
      <c r="AX120" s="79" t="str">
        <f>_xlfn.IFNA(VLOOKUP(AM120,Kopā!$A$4:$Q$203,14,),"")</f>
        <v/>
      </c>
      <c r="AY120" s="80" t="str">
        <f>_xlfn.IFNA(VLOOKUP(AM120,Kopā!$A$4:$Q$203,15,),"")</f>
        <v/>
      </c>
      <c r="AZ120" s="26"/>
      <c r="BA120" s="26"/>
      <c r="BB120" s="26"/>
      <c r="BC120" s="26"/>
      <c r="BD120" s="26"/>
      <c r="BE120" s="26" t="e">
        <f>_xlfn.RANK.EQ(BB120,$BB$4:$BB$93,)+COUNTIF($BB$4:BB120,BB120)-1</f>
        <v>#N/A</v>
      </c>
    </row>
    <row r="121" spans="1:57" x14ac:dyDescent="0.25">
      <c r="A121" s="4"/>
      <c r="B121" s="4"/>
      <c r="C121" s="4"/>
      <c r="D121" s="4"/>
      <c r="E121" s="37"/>
      <c r="F121" s="37"/>
      <c r="G121" s="37"/>
      <c r="H121" s="37"/>
      <c r="I121" s="37"/>
      <c r="J121" s="37"/>
      <c r="K121" s="37"/>
      <c r="L121" s="37"/>
      <c r="M121" s="4"/>
      <c r="N121" s="4"/>
      <c r="O121" s="36"/>
      <c r="P121" s="4"/>
      <c r="Q121" s="4"/>
      <c r="AD121" s="26">
        <v>120</v>
      </c>
      <c r="AE121" s="26"/>
      <c r="AF121" s="26" t="str">
        <f>IF(Kopā!F121=$R$3,Kopā!A121,"")</f>
        <v/>
      </c>
      <c r="AG121" s="26" t="str">
        <f>_xlfn.IFNA(VLOOKUP(AF121,Kopā!$A$4:$G$203,7,),"")</f>
        <v/>
      </c>
      <c r="AH121" s="26" t="str">
        <f t="shared" si="44"/>
        <v/>
      </c>
      <c r="AI121" s="26" t="e" cm="1">
        <f t="array" ref="AI121">IFERROR(SMALL(IF((COUNTIF($AI$3:AI120, $AH$4:$AH$203)=0)*ISNUMBER($AH$4:$AH$203), $AH$4:$AH$203, "A"), 1),INDEX($AH$4:$AH$203, MATCH(SMALL(IF(ISTEXT($AH$4:$AH$203)*(COUNTIF(AI$3:$AI120,$AH$4:$AH$203)=0), COUNTIF($AH$4:$AH$203, "&lt;"&amp;$AH$4:$AH$203), ""),1),IF(ISTEXT($AH$4:$AH$203), COUNTIF($AH$4:$AH$203, "&lt;"&amp;$AH$4:$AH$203), ""), 0)))</f>
        <v>#NUM!</v>
      </c>
      <c r="AJ121" s="26"/>
      <c r="AK121" s="26"/>
      <c r="AL121" s="26" t="e">
        <f>#REF!</f>
        <v>#REF!</v>
      </c>
      <c r="AM121" s="26"/>
      <c r="AN121" s="26"/>
      <c r="AO121" s="26"/>
      <c r="AP121" s="26"/>
      <c r="AQ121" s="26"/>
      <c r="AR121" s="79" t="str">
        <f>_xlfn.IFNA(VLOOKUP(AM121,Kopā!$A$4:$Q$203,8,),"")</f>
        <v/>
      </c>
      <c r="AS121" s="80" t="str">
        <f>_xlfn.IFNA(VLOOKUP(AM121,Kopā!$A$4:$Q$203,9,),"")</f>
        <v/>
      </c>
      <c r="AT121" s="79" t="str">
        <f>_xlfn.IFNA(VLOOKUP(AM121,Kopā!$A$4:$Q$203,10,),"")</f>
        <v/>
      </c>
      <c r="AU121" s="80" t="str">
        <f>_xlfn.IFNA(VLOOKUP(AM121,Kopā!$A$4:$Q$203,11,),"")</f>
        <v/>
      </c>
      <c r="AV121" s="79" t="str">
        <f>_xlfn.IFNA(VLOOKUP(AM121,Kopā!$A$4:$Q$203,12,),"")</f>
        <v/>
      </c>
      <c r="AW121" s="80" t="str">
        <f>_xlfn.IFNA(VLOOKUP(AM121,Kopā!$A$4:$Q$203,13,),"")</f>
        <v/>
      </c>
      <c r="AX121" s="79" t="str">
        <f>_xlfn.IFNA(VLOOKUP(AM121,Kopā!$A$4:$Q$203,14,),"")</f>
        <v/>
      </c>
      <c r="AY121" s="80" t="str">
        <f>_xlfn.IFNA(VLOOKUP(AM121,Kopā!$A$4:$Q$203,15,),"")</f>
        <v/>
      </c>
      <c r="AZ121" s="26"/>
      <c r="BA121" s="26"/>
      <c r="BB121" s="26"/>
      <c r="BC121" s="26"/>
      <c r="BD121" s="26"/>
      <c r="BE121" s="26" t="e">
        <f>_xlfn.RANK.EQ(BB121,$BB$4:$BB$93,)+COUNTIF($BB$4:BB121,BB121)-1</f>
        <v>#N/A</v>
      </c>
    </row>
    <row r="122" spans="1:57" x14ac:dyDescent="0.25">
      <c r="A122" s="4"/>
      <c r="B122" s="4"/>
      <c r="C122" s="4"/>
      <c r="D122" s="4"/>
      <c r="E122" s="37"/>
      <c r="F122" s="37"/>
      <c r="G122" s="37"/>
      <c r="H122" s="37"/>
      <c r="I122" s="37"/>
      <c r="J122" s="37"/>
      <c r="K122" s="37"/>
      <c r="L122" s="37"/>
      <c r="M122" s="4"/>
      <c r="N122" s="4"/>
      <c r="O122" s="36"/>
      <c r="P122" s="4"/>
      <c r="Q122" s="4"/>
      <c r="AD122" s="26">
        <v>121</v>
      </c>
      <c r="AE122" s="26"/>
      <c r="AF122" s="26" t="str">
        <f>IF(Kopā!F122=$R$3,Kopā!A122,"")</f>
        <v/>
      </c>
      <c r="AG122" s="26" t="str">
        <f>_xlfn.IFNA(VLOOKUP(AF122,Kopā!$A$4:$G$203,7,),"")</f>
        <v/>
      </c>
      <c r="AH122" s="26" t="str">
        <f t="shared" si="44"/>
        <v/>
      </c>
      <c r="AI122" s="26" t="e" cm="1">
        <f t="array" ref="AI122">IFERROR(SMALL(IF((COUNTIF($AI$3:AI121, $AH$4:$AH$203)=0)*ISNUMBER($AH$4:$AH$203), $AH$4:$AH$203, "A"), 1),INDEX($AH$4:$AH$203, MATCH(SMALL(IF(ISTEXT($AH$4:$AH$203)*(COUNTIF(AI$3:$AI121,$AH$4:$AH$203)=0), COUNTIF($AH$4:$AH$203, "&lt;"&amp;$AH$4:$AH$203), ""),1),IF(ISTEXT($AH$4:$AH$203), COUNTIF($AH$4:$AH$203, "&lt;"&amp;$AH$4:$AH$203), ""), 0)))</f>
        <v>#NUM!</v>
      </c>
      <c r="AJ122" s="26"/>
      <c r="AK122" s="26"/>
      <c r="AL122" s="26" t="e">
        <f>#REF!</f>
        <v>#REF!</v>
      </c>
      <c r="AM122" s="26"/>
      <c r="AN122" s="26"/>
      <c r="AO122" s="26"/>
      <c r="AP122" s="26"/>
      <c r="AQ122" s="26"/>
      <c r="AR122" s="79" t="str">
        <f>_xlfn.IFNA(VLOOKUP(AM122,Kopā!$A$4:$Q$203,8,),"")</f>
        <v/>
      </c>
      <c r="AS122" s="80" t="str">
        <f>_xlfn.IFNA(VLOOKUP(AM122,Kopā!$A$4:$Q$203,9,),"")</f>
        <v/>
      </c>
      <c r="AT122" s="79" t="str">
        <f>_xlfn.IFNA(VLOOKUP(AM122,Kopā!$A$4:$Q$203,10,),"")</f>
        <v/>
      </c>
      <c r="AU122" s="80" t="str">
        <f>_xlfn.IFNA(VLOOKUP(AM122,Kopā!$A$4:$Q$203,11,),"")</f>
        <v/>
      </c>
      <c r="AV122" s="79" t="str">
        <f>_xlfn.IFNA(VLOOKUP(AM122,Kopā!$A$4:$Q$203,12,),"")</f>
        <v/>
      </c>
      <c r="AW122" s="80" t="str">
        <f>_xlfn.IFNA(VLOOKUP(AM122,Kopā!$A$4:$Q$203,13,),"")</f>
        <v/>
      </c>
      <c r="AX122" s="79" t="str">
        <f>_xlfn.IFNA(VLOOKUP(AM122,Kopā!$A$4:$Q$203,14,),"")</f>
        <v/>
      </c>
      <c r="AY122" s="80" t="str">
        <f>_xlfn.IFNA(VLOOKUP(AM122,Kopā!$A$4:$Q$203,15,),"")</f>
        <v/>
      </c>
      <c r="AZ122" s="26"/>
      <c r="BA122" s="26"/>
      <c r="BB122" s="26"/>
      <c r="BC122" s="26"/>
      <c r="BD122" s="26"/>
      <c r="BE122" s="26" t="e">
        <f>_xlfn.RANK.EQ(BB122,$BB$4:$BB$93,)+COUNTIF($BB$4:BB122,BB122)-1</f>
        <v>#N/A</v>
      </c>
    </row>
    <row r="123" spans="1:57" x14ac:dyDescent="0.25">
      <c r="A123" s="4"/>
      <c r="B123" s="4"/>
      <c r="C123" s="4"/>
      <c r="D123" s="4"/>
      <c r="E123" s="37"/>
      <c r="F123" s="37"/>
      <c r="G123" s="37"/>
      <c r="H123" s="37"/>
      <c r="I123" s="37"/>
      <c r="J123" s="37"/>
      <c r="K123" s="37"/>
      <c r="L123" s="37"/>
      <c r="M123" s="4"/>
      <c r="N123" s="4"/>
      <c r="O123" s="36"/>
      <c r="P123" s="4"/>
      <c r="Q123" s="4"/>
      <c r="AD123" s="26">
        <v>122</v>
      </c>
      <c r="AE123" s="26"/>
      <c r="AF123" s="26" t="str">
        <f>IF(Kopā!F123=$R$3,Kopā!A123,"")</f>
        <v/>
      </c>
      <c r="AG123" s="26" t="str">
        <f>_xlfn.IFNA(VLOOKUP(AF123,Kopā!$A$4:$G$203,7,),"")</f>
        <v/>
      </c>
      <c r="AH123" s="26" t="str">
        <f t="shared" si="44"/>
        <v/>
      </c>
      <c r="AI123" s="26" t="e" cm="1">
        <f t="array" ref="AI123">IFERROR(SMALL(IF((COUNTIF($AI$3:AI122, $AH$4:$AH$203)=0)*ISNUMBER($AH$4:$AH$203), $AH$4:$AH$203, "A"), 1),INDEX($AH$4:$AH$203, MATCH(SMALL(IF(ISTEXT($AH$4:$AH$203)*(COUNTIF(AI$3:$AI122,$AH$4:$AH$203)=0), COUNTIF($AH$4:$AH$203, "&lt;"&amp;$AH$4:$AH$203), ""),1),IF(ISTEXT($AH$4:$AH$203), COUNTIF($AH$4:$AH$203, "&lt;"&amp;$AH$4:$AH$203), ""), 0)))</f>
        <v>#NUM!</v>
      </c>
      <c r="AJ123" s="26"/>
      <c r="AK123" s="26"/>
      <c r="AL123" s="26" t="e">
        <f>#REF!</f>
        <v>#REF!</v>
      </c>
      <c r="AM123" s="26"/>
      <c r="AN123" s="26"/>
      <c r="AO123" s="26"/>
      <c r="AP123" s="26"/>
      <c r="AQ123" s="26"/>
      <c r="AR123" s="79" t="str">
        <f>_xlfn.IFNA(VLOOKUP(AM123,Kopā!$A$4:$Q$203,8,),"")</f>
        <v/>
      </c>
      <c r="AS123" s="80" t="str">
        <f>_xlfn.IFNA(VLOOKUP(AM123,Kopā!$A$4:$Q$203,9,),"")</f>
        <v/>
      </c>
      <c r="AT123" s="79" t="str">
        <f>_xlfn.IFNA(VLOOKUP(AM123,Kopā!$A$4:$Q$203,10,),"")</f>
        <v/>
      </c>
      <c r="AU123" s="80" t="str">
        <f>_xlfn.IFNA(VLOOKUP(AM123,Kopā!$A$4:$Q$203,11,),"")</f>
        <v/>
      </c>
      <c r="AV123" s="79" t="str">
        <f>_xlfn.IFNA(VLOOKUP(AM123,Kopā!$A$4:$Q$203,12,),"")</f>
        <v/>
      </c>
      <c r="AW123" s="80" t="str">
        <f>_xlfn.IFNA(VLOOKUP(AM123,Kopā!$A$4:$Q$203,13,),"")</f>
        <v/>
      </c>
      <c r="AX123" s="79" t="str">
        <f>_xlfn.IFNA(VLOOKUP(AM123,Kopā!$A$4:$Q$203,14,),"")</f>
        <v/>
      </c>
      <c r="AY123" s="80" t="str">
        <f>_xlfn.IFNA(VLOOKUP(AM123,Kopā!$A$4:$Q$203,15,),"")</f>
        <v/>
      </c>
      <c r="AZ123" s="26"/>
      <c r="BA123" s="26"/>
      <c r="BB123" s="26"/>
      <c r="BC123" s="26"/>
      <c r="BD123" s="26"/>
      <c r="BE123" s="26" t="e">
        <f>_xlfn.RANK.EQ(BB123,$BB$4:$BB$93,)+COUNTIF($BB$4:BB123,BB123)-1</f>
        <v>#N/A</v>
      </c>
    </row>
    <row r="124" spans="1:57" x14ac:dyDescent="0.25">
      <c r="A124" s="4"/>
      <c r="B124" s="4"/>
      <c r="C124" s="4"/>
      <c r="D124" s="4"/>
      <c r="E124" s="37"/>
      <c r="F124" s="37"/>
      <c r="G124" s="37"/>
      <c r="H124" s="37"/>
      <c r="I124" s="37"/>
      <c r="J124" s="37"/>
      <c r="K124" s="37"/>
      <c r="L124" s="37"/>
      <c r="M124" s="4"/>
      <c r="N124" s="4"/>
      <c r="O124" s="36"/>
      <c r="P124" s="4"/>
      <c r="Q124" s="4"/>
      <c r="AD124" s="26">
        <v>123</v>
      </c>
      <c r="AE124" s="26"/>
      <c r="AF124" s="26" t="str">
        <f>IF(Kopā!F124=$R$3,Kopā!A124,"")</f>
        <v/>
      </c>
      <c r="AG124" s="26" t="str">
        <f>_xlfn.IFNA(VLOOKUP(AF124,Kopā!$A$4:$G$203,7,),"")</f>
        <v/>
      </c>
      <c r="AH124" s="26" t="str">
        <f t="shared" si="44"/>
        <v/>
      </c>
      <c r="AI124" s="26" t="e" cm="1">
        <f t="array" ref="AI124">IFERROR(SMALL(IF((COUNTIF($AI$3:AI123, $AH$4:$AH$203)=0)*ISNUMBER($AH$4:$AH$203), $AH$4:$AH$203, "A"), 1),INDEX($AH$4:$AH$203, MATCH(SMALL(IF(ISTEXT($AH$4:$AH$203)*(COUNTIF(AI$3:$AI123,$AH$4:$AH$203)=0), COUNTIF($AH$4:$AH$203, "&lt;"&amp;$AH$4:$AH$203), ""),1),IF(ISTEXT($AH$4:$AH$203), COUNTIF($AH$4:$AH$203, "&lt;"&amp;$AH$4:$AH$203), ""), 0)))</f>
        <v>#NUM!</v>
      </c>
      <c r="AJ124" s="26"/>
      <c r="AK124" s="26"/>
      <c r="AL124" s="26" t="e">
        <f>#REF!</f>
        <v>#REF!</v>
      </c>
      <c r="AM124" s="26"/>
      <c r="AN124" s="26"/>
      <c r="AO124" s="26"/>
      <c r="AP124" s="26"/>
      <c r="AQ124" s="26"/>
      <c r="AR124" s="79" t="str">
        <f>_xlfn.IFNA(VLOOKUP(AM124,Kopā!$A$4:$Q$203,8,),"")</f>
        <v/>
      </c>
      <c r="AS124" s="80" t="str">
        <f>_xlfn.IFNA(VLOOKUP(AM124,Kopā!$A$4:$Q$203,9,),"")</f>
        <v/>
      </c>
      <c r="AT124" s="79" t="str">
        <f>_xlfn.IFNA(VLOOKUP(AM124,Kopā!$A$4:$Q$203,10,),"")</f>
        <v/>
      </c>
      <c r="AU124" s="80" t="str">
        <f>_xlfn.IFNA(VLOOKUP(AM124,Kopā!$A$4:$Q$203,11,),"")</f>
        <v/>
      </c>
      <c r="AV124" s="79" t="str">
        <f>_xlfn.IFNA(VLOOKUP(AM124,Kopā!$A$4:$Q$203,12,),"")</f>
        <v/>
      </c>
      <c r="AW124" s="80" t="str">
        <f>_xlfn.IFNA(VLOOKUP(AM124,Kopā!$A$4:$Q$203,13,),"")</f>
        <v/>
      </c>
      <c r="AX124" s="79" t="str">
        <f>_xlfn.IFNA(VLOOKUP(AM124,Kopā!$A$4:$Q$203,14,),"")</f>
        <v/>
      </c>
      <c r="AY124" s="80" t="str">
        <f>_xlfn.IFNA(VLOOKUP(AM124,Kopā!$A$4:$Q$203,15,),"")</f>
        <v/>
      </c>
      <c r="AZ124" s="26"/>
      <c r="BA124" s="26"/>
      <c r="BB124" s="26"/>
      <c r="BC124" s="26"/>
      <c r="BD124" s="26"/>
      <c r="BE124" s="26" t="e">
        <f>_xlfn.RANK.EQ(BB124,$BB$4:$BB$93,)+COUNTIF($BB$4:BB124,BB124)-1</f>
        <v>#N/A</v>
      </c>
    </row>
    <row r="125" spans="1:57" x14ac:dyDescent="0.25">
      <c r="A125" s="4"/>
      <c r="B125" s="4"/>
      <c r="C125" s="4"/>
      <c r="D125" s="4"/>
      <c r="E125" s="37"/>
      <c r="F125" s="37"/>
      <c r="G125" s="37"/>
      <c r="H125" s="37"/>
      <c r="I125" s="37"/>
      <c r="J125" s="37"/>
      <c r="K125" s="37"/>
      <c r="L125" s="37"/>
      <c r="M125" s="4"/>
      <c r="N125" s="4"/>
      <c r="O125" s="36"/>
      <c r="P125" s="4"/>
      <c r="Q125" s="4"/>
      <c r="AD125" s="26">
        <v>124</v>
      </c>
      <c r="AE125" s="26"/>
      <c r="AF125" s="26" t="str">
        <f>IF(Kopā!F125=$R$3,Kopā!A125,"")</f>
        <v/>
      </c>
      <c r="AG125" s="26" t="str">
        <f>_xlfn.IFNA(VLOOKUP(AF125,Kopā!$A$4:$G$203,7,),"")</f>
        <v/>
      </c>
      <c r="AH125" s="26" t="str">
        <f t="shared" si="44"/>
        <v/>
      </c>
      <c r="AI125" s="26" t="e" cm="1">
        <f t="array" ref="AI125">IFERROR(SMALL(IF((COUNTIF($AI$3:AI124, $AH$4:$AH$203)=0)*ISNUMBER($AH$4:$AH$203), $AH$4:$AH$203, "A"), 1),INDEX($AH$4:$AH$203, MATCH(SMALL(IF(ISTEXT($AH$4:$AH$203)*(COUNTIF(AI$3:$AI124,$AH$4:$AH$203)=0), COUNTIF($AH$4:$AH$203, "&lt;"&amp;$AH$4:$AH$203), ""),1),IF(ISTEXT($AH$4:$AH$203), COUNTIF($AH$4:$AH$203, "&lt;"&amp;$AH$4:$AH$203), ""), 0)))</f>
        <v>#NUM!</v>
      </c>
      <c r="AJ125" s="26"/>
      <c r="AK125" s="26"/>
      <c r="AL125" s="26" t="e">
        <f>#REF!</f>
        <v>#REF!</v>
      </c>
      <c r="AM125" s="26"/>
      <c r="AN125" s="26"/>
      <c r="AO125" s="26"/>
      <c r="AP125" s="26"/>
      <c r="AQ125" s="26"/>
      <c r="AR125" s="79" t="str">
        <f>_xlfn.IFNA(VLOOKUP(AM125,Kopā!$A$4:$Q$203,8,),"")</f>
        <v/>
      </c>
      <c r="AS125" s="80" t="str">
        <f>_xlfn.IFNA(VLOOKUP(AM125,Kopā!$A$4:$Q$203,9,),"")</f>
        <v/>
      </c>
      <c r="AT125" s="79" t="str">
        <f>_xlfn.IFNA(VLOOKUP(AM125,Kopā!$A$4:$Q$203,10,),"")</f>
        <v/>
      </c>
      <c r="AU125" s="80" t="str">
        <f>_xlfn.IFNA(VLOOKUP(AM125,Kopā!$A$4:$Q$203,11,),"")</f>
        <v/>
      </c>
      <c r="AV125" s="79" t="str">
        <f>_xlfn.IFNA(VLOOKUP(AM125,Kopā!$A$4:$Q$203,12,),"")</f>
        <v/>
      </c>
      <c r="AW125" s="80" t="str">
        <f>_xlfn.IFNA(VLOOKUP(AM125,Kopā!$A$4:$Q$203,13,),"")</f>
        <v/>
      </c>
      <c r="AX125" s="79" t="str">
        <f>_xlfn.IFNA(VLOOKUP(AM125,Kopā!$A$4:$Q$203,14,),"")</f>
        <v/>
      </c>
      <c r="AY125" s="80" t="str">
        <f>_xlfn.IFNA(VLOOKUP(AM125,Kopā!$A$4:$Q$203,15,),"")</f>
        <v/>
      </c>
      <c r="AZ125" s="26"/>
      <c r="BA125" s="26"/>
      <c r="BB125" s="26"/>
      <c r="BC125" s="26"/>
      <c r="BD125" s="26"/>
      <c r="BE125" s="26" t="e">
        <f>_xlfn.RANK.EQ(BB125,$BB$4:$BB$93,)+COUNTIF($BB$4:BB125,BB125)-1</f>
        <v>#N/A</v>
      </c>
    </row>
    <row r="126" spans="1:57" x14ac:dyDescent="0.25">
      <c r="A126" s="4"/>
      <c r="B126" s="4"/>
      <c r="C126" s="4"/>
      <c r="D126" s="4"/>
      <c r="E126" s="37"/>
      <c r="F126" s="37"/>
      <c r="G126" s="37"/>
      <c r="H126" s="37"/>
      <c r="I126" s="37"/>
      <c r="J126" s="37"/>
      <c r="K126" s="37"/>
      <c r="L126" s="37"/>
      <c r="M126" s="4"/>
      <c r="N126" s="4"/>
      <c r="O126" s="36"/>
      <c r="P126" s="4"/>
      <c r="Q126" s="4"/>
      <c r="AD126" s="26">
        <v>125</v>
      </c>
      <c r="AE126" s="26"/>
      <c r="AF126" s="26" t="str">
        <f>IF(Kopā!F126=$R$3,Kopā!A126,"")</f>
        <v/>
      </c>
      <c r="AG126" s="26" t="str">
        <f>_xlfn.IFNA(VLOOKUP(AF126,Kopā!$A$4:$G$203,7,),"")</f>
        <v/>
      </c>
      <c r="AH126" s="26" t="str">
        <f t="shared" si="44"/>
        <v/>
      </c>
      <c r="AI126" s="26" t="e" cm="1">
        <f t="array" ref="AI126">IFERROR(SMALL(IF((COUNTIF($AI$3:AI125, $AH$4:$AH$203)=0)*ISNUMBER($AH$4:$AH$203), $AH$4:$AH$203, "A"), 1),INDEX($AH$4:$AH$203, MATCH(SMALL(IF(ISTEXT($AH$4:$AH$203)*(COUNTIF(AI$3:$AI125,$AH$4:$AH$203)=0), COUNTIF($AH$4:$AH$203, "&lt;"&amp;$AH$4:$AH$203), ""),1),IF(ISTEXT($AH$4:$AH$203), COUNTIF($AH$4:$AH$203, "&lt;"&amp;$AH$4:$AH$203), ""), 0)))</f>
        <v>#NUM!</v>
      </c>
      <c r="AJ126" s="26"/>
      <c r="AK126" s="26"/>
      <c r="AL126" s="26" t="e">
        <f>#REF!</f>
        <v>#REF!</v>
      </c>
      <c r="AM126" s="26"/>
      <c r="AN126" s="26"/>
      <c r="AO126" s="26"/>
      <c r="AP126" s="26"/>
      <c r="AQ126" s="26"/>
      <c r="AR126" s="79" t="str">
        <f>_xlfn.IFNA(VLOOKUP(AM126,Kopā!$A$4:$Q$203,8,),"")</f>
        <v/>
      </c>
      <c r="AS126" s="80" t="str">
        <f>_xlfn.IFNA(VLOOKUP(AM126,Kopā!$A$4:$Q$203,9,),"")</f>
        <v/>
      </c>
      <c r="AT126" s="79" t="str">
        <f>_xlfn.IFNA(VLOOKUP(AM126,Kopā!$A$4:$Q$203,10,),"")</f>
        <v/>
      </c>
      <c r="AU126" s="80" t="str">
        <f>_xlfn.IFNA(VLOOKUP(AM126,Kopā!$A$4:$Q$203,11,),"")</f>
        <v/>
      </c>
      <c r="AV126" s="79" t="str">
        <f>_xlfn.IFNA(VLOOKUP(AM126,Kopā!$A$4:$Q$203,12,),"")</f>
        <v/>
      </c>
      <c r="AW126" s="80" t="str">
        <f>_xlfn.IFNA(VLOOKUP(AM126,Kopā!$A$4:$Q$203,13,),"")</f>
        <v/>
      </c>
      <c r="AX126" s="79" t="str">
        <f>_xlfn.IFNA(VLOOKUP(AM126,Kopā!$A$4:$Q$203,14,),"")</f>
        <v/>
      </c>
      <c r="AY126" s="80" t="str">
        <f>_xlfn.IFNA(VLOOKUP(AM126,Kopā!$A$4:$Q$203,15,),"")</f>
        <v/>
      </c>
      <c r="AZ126" s="26"/>
      <c r="BA126" s="26"/>
      <c r="BB126" s="26"/>
      <c r="BC126" s="26"/>
      <c r="BD126" s="26"/>
      <c r="BE126" s="26" t="e">
        <f>_xlfn.RANK.EQ(BB126,$BB$4:$BB$93,)+COUNTIF($BB$4:BB126,BB126)-1</f>
        <v>#N/A</v>
      </c>
    </row>
    <row r="127" spans="1:57" x14ac:dyDescent="0.25">
      <c r="A127" s="4"/>
      <c r="B127" s="4"/>
      <c r="C127" s="4"/>
      <c r="D127" s="4"/>
      <c r="E127" s="37"/>
      <c r="F127" s="37"/>
      <c r="G127" s="37"/>
      <c r="H127" s="37"/>
      <c r="I127" s="37"/>
      <c r="J127" s="37"/>
      <c r="K127" s="37"/>
      <c r="L127" s="37"/>
      <c r="M127" s="4"/>
      <c r="N127" s="4"/>
      <c r="O127" s="36"/>
      <c r="P127" s="4"/>
      <c r="Q127" s="4"/>
      <c r="AD127" s="26">
        <v>126</v>
      </c>
      <c r="AE127" s="26"/>
      <c r="AF127" s="26" t="str">
        <f>IF(Kopā!F127=$R$3,Kopā!A127,"")</f>
        <v/>
      </c>
      <c r="AG127" s="26" t="str">
        <f>_xlfn.IFNA(VLOOKUP(AF127,Kopā!$A$4:$G$203,7,),"")</f>
        <v/>
      </c>
      <c r="AH127" s="26" t="str">
        <f t="shared" si="44"/>
        <v/>
      </c>
      <c r="AI127" s="26" t="e" cm="1">
        <f t="array" ref="AI127">IFERROR(SMALL(IF((COUNTIF($AI$3:AI126, $AH$4:$AH$203)=0)*ISNUMBER($AH$4:$AH$203), $AH$4:$AH$203, "A"), 1),INDEX($AH$4:$AH$203, MATCH(SMALL(IF(ISTEXT($AH$4:$AH$203)*(COUNTIF(AI$3:$AI126,$AH$4:$AH$203)=0), COUNTIF($AH$4:$AH$203, "&lt;"&amp;$AH$4:$AH$203), ""),1),IF(ISTEXT($AH$4:$AH$203), COUNTIF($AH$4:$AH$203, "&lt;"&amp;$AH$4:$AH$203), ""), 0)))</f>
        <v>#NUM!</v>
      </c>
      <c r="AJ127" s="26"/>
      <c r="AK127" s="26"/>
      <c r="AL127" s="26" t="e">
        <f>#REF!</f>
        <v>#REF!</v>
      </c>
      <c r="AM127" s="26"/>
      <c r="AN127" s="26"/>
      <c r="AO127" s="26"/>
      <c r="AP127" s="26"/>
      <c r="AQ127" s="26"/>
      <c r="AR127" s="79" t="str">
        <f>_xlfn.IFNA(VLOOKUP(AM127,Kopā!$A$4:$Q$203,8,),"")</f>
        <v/>
      </c>
      <c r="AS127" s="80" t="str">
        <f>_xlfn.IFNA(VLOOKUP(AM127,Kopā!$A$4:$Q$203,9,),"")</f>
        <v/>
      </c>
      <c r="AT127" s="79" t="str">
        <f>_xlfn.IFNA(VLOOKUP(AM127,Kopā!$A$4:$Q$203,10,),"")</f>
        <v/>
      </c>
      <c r="AU127" s="80" t="str">
        <f>_xlfn.IFNA(VLOOKUP(AM127,Kopā!$A$4:$Q$203,11,),"")</f>
        <v/>
      </c>
      <c r="AV127" s="79" t="str">
        <f>_xlfn.IFNA(VLOOKUP(AM127,Kopā!$A$4:$Q$203,12,),"")</f>
        <v/>
      </c>
      <c r="AW127" s="80" t="str">
        <f>_xlfn.IFNA(VLOOKUP(AM127,Kopā!$A$4:$Q$203,13,),"")</f>
        <v/>
      </c>
      <c r="AX127" s="79" t="str">
        <f>_xlfn.IFNA(VLOOKUP(AM127,Kopā!$A$4:$Q$203,14,),"")</f>
        <v/>
      </c>
      <c r="AY127" s="80" t="str">
        <f>_xlfn.IFNA(VLOOKUP(AM127,Kopā!$A$4:$Q$203,15,),"")</f>
        <v/>
      </c>
      <c r="AZ127" s="26"/>
      <c r="BA127" s="26"/>
      <c r="BB127" s="26"/>
      <c r="BC127" s="26"/>
      <c r="BD127" s="26"/>
      <c r="BE127" s="26" t="e">
        <f>_xlfn.RANK.EQ(BB127,$BB$4:$BB$93,)+COUNTIF($BB$4:BB127,BB127)-1</f>
        <v>#N/A</v>
      </c>
    </row>
    <row r="128" spans="1:57" x14ac:dyDescent="0.25">
      <c r="A128" s="4"/>
      <c r="B128" s="4"/>
      <c r="C128" s="4"/>
      <c r="D128" s="4"/>
      <c r="E128" s="37"/>
      <c r="F128" s="37"/>
      <c r="G128" s="37"/>
      <c r="H128" s="37"/>
      <c r="I128" s="37"/>
      <c r="J128" s="37"/>
      <c r="K128" s="37"/>
      <c r="L128" s="37"/>
      <c r="M128" s="4"/>
      <c r="N128" s="4"/>
      <c r="O128" s="36"/>
      <c r="P128" s="4"/>
      <c r="Q128" s="4"/>
      <c r="AD128" s="26">
        <v>127</v>
      </c>
      <c r="AE128" s="26"/>
      <c r="AF128" s="26" t="str">
        <f>IF(Kopā!F128=$R$3,Kopā!A128,"")</f>
        <v/>
      </c>
      <c r="AG128" s="26" t="str">
        <f>_xlfn.IFNA(VLOOKUP(AF128,Kopā!$A$4:$G$203,7,),"")</f>
        <v/>
      </c>
      <c r="AH128" s="26" t="str">
        <f t="shared" si="44"/>
        <v/>
      </c>
      <c r="AI128" s="26" t="e" cm="1">
        <f t="array" ref="AI128">IFERROR(SMALL(IF((COUNTIF($AI$3:AI127, $AH$4:$AH$203)=0)*ISNUMBER($AH$4:$AH$203), $AH$4:$AH$203, "A"), 1),INDEX($AH$4:$AH$203, MATCH(SMALL(IF(ISTEXT($AH$4:$AH$203)*(COUNTIF(AI$3:$AI127,$AH$4:$AH$203)=0), COUNTIF($AH$4:$AH$203, "&lt;"&amp;$AH$4:$AH$203), ""),1),IF(ISTEXT($AH$4:$AH$203), COUNTIF($AH$4:$AH$203, "&lt;"&amp;$AH$4:$AH$203), ""), 0)))</f>
        <v>#NUM!</v>
      </c>
      <c r="AJ128" s="26"/>
      <c r="AK128" s="26"/>
      <c r="AL128" s="26" t="e">
        <f>#REF!</f>
        <v>#REF!</v>
      </c>
      <c r="AM128" s="26"/>
      <c r="AN128" s="26"/>
      <c r="AO128" s="26"/>
      <c r="AP128" s="26"/>
      <c r="AQ128" s="26"/>
      <c r="AR128" s="79" t="str">
        <f>_xlfn.IFNA(VLOOKUP(AM128,Kopā!$A$4:$Q$203,8,),"")</f>
        <v/>
      </c>
      <c r="AS128" s="80" t="str">
        <f>_xlfn.IFNA(VLOOKUP(AM128,Kopā!$A$4:$Q$203,9,),"")</f>
        <v/>
      </c>
      <c r="AT128" s="79" t="str">
        <f>_xlfn.IFNA(VLOOKUP(AM128,Kopā!$A$4:$Q$203,10,),"")</f>
        <v/>
      </c>
      <c r="AU128" s="80" t="str">
        <f>_xlfn.IFNA(VLOOKUP(AM128,Kopā!$A$4:$Q$203,11,),"")</f>
        <v/>
      </c>
      <c r="AV128" s="79" t="str">
        <f>_xlfn.IFNA(VLOOKUP(AM128,Kopā!$A$4:$Q$203,12,),"")</f>
        <v/>
      </c>
      <c r="AW128" s="80" t="str">
        <f>_xlfn.IFNA(VLOOKUP(AM128,Kopā!$A$4:$Q$203,13,),"")</f>
        <v/>
      </c>
      <c r="AX128" s="79" t="str">
        <f>_xlfn.IFNA(VLOOKUP(AM128,Kopā!$A$4:$Q$203,14,),"")</f>
        <v/>
      </c>
      <c r="AY128" s="80" t="str">
        <f>_xlfn.IFNA(VLOOKUP(AM128,Kopā!$A$4:$Q$203,15,),"")</f>
        <v/>
      </c>
      <c r="AZ128" s="26"/>
      <c r="BA128" s="26"/>
      <c r="BB128" s="26"/>
      <c r="BC128" s="26"/>
      <c r="BD128" s="26"/>
      <c r="BE128" s="26" t="e">
        <f>_xlfn.RANK.EQ(BB128,$BB$4:$BB$93,)+COUNTIF($BB$4:BB128,BB128)-1</f>
        <v>#N/A</v>
      </c>
    </row>
    <row r="129" spans="1:57" x14ac:dyDescent="0.25">
      <c r="A129" s="4"/>
      <c r="B129" s="4"/>
      <c r="C129" s="4"/>
      <c r="D129" s="4"/>
      <c r="E129" s="37"/>
      <c r="F129" s="37"/>
      <c r="G129" s="37"/>
      <c r="H129" s="37"/>
      <c r="I129" s="37"/>
      <c r="J129" s="37"/>
      <c r="K129" s="37"/>
      <c r="L129" s="37"/>
      <c r="M129" s="4"/>
      <c r="N129" s="4"/>
      <c r="O129" s="36"/>
      <c r="P129" s="4"/>
      <c r="Q129" s="4"/>
      <c r="AD129" s="26">
        <v>128</v>
      </c>
      <c r="AE129" s="26"/>
      <c r="AF129" s="26" t="str">
        <f>IF(Kopā!F129=$R$3,Kopā!A129,"")</f>
        <v/>
      </c>
      <c r="AG129" s="26" t="str">
        <f>_xlfn.IFNA(VLOOKUP(AF129,Kopā!$A$4:$G$203,7,),"")</f>
        <v/>
      </c>
      <c r="AH129" s="26" t="str">
        <f t="shared" si="44"/>
        <v/>
      </c>
      <c r="AI129" s="26" t="e" cm="1">
        <f t="array" ref="AI129">IFERROR(SMALL(IF((COUNTIF($AI$3:AI128, $AH$4:$AH$203)=0)*ISNUMBER($AH$4:$AH$203), $AH$4:$AH$203, "A"), 1),INDEX($AH$4:$AH$203, MATCH(SMALL(IF(ISTEXT($AH$4:$AH$203)*(COUNTIF(AI$3:$AI128,$AH$4:$AH$203)=0), COUNTIF($AH$4:$AH$203, "&lt;"&amp;$AH$4:$AH$203), ""),1),IF(ISTEXT($AH$4:$AH$203), COUNTIF($AH$4:$AH$203, "&lt;"&amp;$AH$4:$AH$203), ""), 0)))</f>
        <v>#NUM!</v>
      </c>
      <c r="AJ129" s="26"/>
      <c r="AK129" s="26"/>
      <c r="AL129" s="26" t="e">
        <f>#REF!</f>
        <v>#REF!</v>
      </c>
      <c r="AM129" s="26"/>
      <c r="AN129" s="26"/>
      <c r="AO129" s="26"/>
      <c r="AP129" s="26"/>
      <c r="AQ129" s="26"/>
      <c r="AR129" s="79" t="str">
        <f>_xlfn.IFNA(VLOOKUP(AM129,Kopā!$A$4:$Q$203,8,),"")</f>
        <v/>
      </c>
      <c r="AS129" s="80" t="str">
        <f>_xlfn.IFNA(VLOOKUP(AM129,Kopā!$A$4:$Q$203,9,),"")</f>
        <v/>
      </c>
      <c r="AT129" s="79" t="str">
        <f>_xlfn.IFNA(VLOOKUP(AM129,Kopā!$A$4:$Q$203,10,),"")</f>
        <v/>
      </c>
      <c r="AU129" s="80" t="str">
        <f>_xlfn.IFNA(VLOOKUP(AM129,Kopā!$A$4:$Q$203,11,),"")</f>
        <v/>
      </c>
      <c r="AV129" s="79" t="str">
        <f>_xlfn.IFNA(VLOOKUP(AM129,Kopā!$A$4:$Q$203,12,),"")</f>
        <v/>
      </c>
      <c r="AW129" s="80" t="str">
        <f>_xlfn.IFNA(VLOOKUP(AM129,Kopā!$A$4:$Q$203,13,),"")</f>
        <v/>
      </c>
      <c r="AX129" s="79" t="str">
        <f>_xlfn.IFNA(VLOOKUP(AM129,Kopā!$A$4:$Q$203,14,),"")</f>
        <v/>
      </c>
      <c r="AY129" s="80" t="str">
        <f>_xlfn.IFNA(VLOOKUP(AM129,Kopā!$A$4:$Q$203,15,),"")</f>
        <v/>
      </c>
      <c r="AZ129" s="26"/>
      <c r="BA129" s="26"/>
      <c r="BB129" s="26"/>
      <c r="BC129" s="26"/>
      <c r="BD129" s="26"/>
      <c r="BE129" s="26" t="e">
        <f>_xlfn.RANK.EQ(BB129,$BB$4:$BB$93,)+COUNTIF($BB$4:BB129,BB129)-1</f>
        <v>#N/A</v>
      </c>
    </row>
    <row r="130" spans="1:57" x14ac:dyDescent="0.25">
      <c r="A130" s="4"/>
      <c r="B130" s="4"/>
      <c r="C130" s="4"/>
      <c r="D130" s="4"/>
      <c r="E130" s="37"/>
      <c r="F130" s="37"/>
      <c r="G130" s="37"/>
      <c r="H130" s="37"/>
      <c r="I130" s="37"/>
      <c r="J130" s="37"/>
      <c r="K130" s="37"/>
      <c r="L130" s="37"/>
      <c r="M130" s="4"/>
      <c r="N130" s="4"/>
      <c r="O130" s="36"/>
      <c r="P130" s="4"/>
      <c r="Q130" s="4"/>
      <c r="AD130" s="26">
        <v>129</v>
      </c>
      <c r="AE130" s="26"/>
      <c r="AF130" s="26" t="str">
        <f>IF(Kopā!F130=$R$3,Kopā!A130,"")</f>
        <v/>
      </c>
      <c r="AG130" s="26" t="str">
        <f>_xlfn.IFNA(VLOOKUP(AF130,Kopā!$A$4:$G$203,7,),"")</f>
        <v/>
      </c>
      <c r="AH130" s="26" t="str">
        <f t="shared" si="44"/>
        <v/>
      </c>
      <c r="AI130" s="26" t="e" cm="1">
        <f t="array" ref="AI130">IFERROR(SMALL(IF((COUNTIF($AI$3:AI129, $AH$4:$AH$203)=0)*ISNUMBER($AH$4:$AH$203), $AH$4:$AH$203, "A"), 1),INDEX($AH$4:$AH$203, MATCH(SMALL(IF(ISTEXT($AH$4:$AH$203)*(COUNTIF(AI$3:$AI129,$AH$4:$AH$203)=0), COUNTIF($AH$4:$AH$203, "&lt;"&amp;$AH$4:$AH$203), ""),1),IF(ISTEXT($AH$4:$AH$203), COUNTIF($AH$4:$AH$203, "&lt;"&amp;$AH$4:$AH$203), ""), 0)))</f>
        <v>#NUM!</v>
      </c>
      <c r="AJ130" s="26"/>
      <c r="AK130" s="26"/>
      <c r="AL130" s="26" t="e">
        <f>#REF!</f>
        <v>#REF!</v>
      </c>
      <c r="AM130" s="26"/>
      <c r="AN130" s="26"/>
      <c r="AO130" s="26"/>
      <c r="AP130" s="26"/>
      <c r="AQ130" s="26"/>
      <c r="AR130" s="79" t="str">
        <f>_xlfn.IFNA(VLOOKUP(AM130,Kopā!$A$4:$Q$203,8,),"")</f>
        <v/>
      </c>
      <c r="AS130" s="80" t="str">
        <f>_xlfn.IFNA(VLOOKUP(AM130,Kopā!$A$4:$Q$203,9,),"")</f>
        <v/>
      </c>
      <c r="AT130" s="79" t="str">
        <f>_xlfn.IFNA(VLOOKUP(AM130,Kopā!$A$4:$Q$203,10,),"")</f>
        <v/>
      </c>
      <c r="AU130" s="80" t="str">
        <f>_xlfn.IFNA(VLOOKUP(AM130,Kopā!$A$4:$Q$203,11,),"")</f>
        <v/>
      </c>
      <c r="AV130" s="79" t="str">
        <f>_xlfn.IFNA(VLOOKUP(AM130,Kopā!$A$4:$Q$203,12,),"")</f>
        <v/>
      </c>
      <c r="AW130" s="80" t="str">
        <f>_xlfn.IFNA(VLOOKUP(AM130,Kopā!$A$4:$Q$203,13,),"")</f>
        <v/>
      </c>
      <c r="AX130" s="79" t="str">
        <f>_xlfn.IFNA(VLOOKUP(AM130,Kopā!$A$4:$Q$203,14,),"")</f>
        <v/>
      </c>
      <c r="AY130" s="80" t="str">
        <f>_xlfn.IFNA(VLOOKUP(AM130,Kopā!$A$4:$Q$203,15,),"")</f>
        <v/>
      </c>
      <c r="AZ130" s="26"/>
      <c r="BA130" s="26"/>
      <c r="BB130" s="26"/>
      <c r="BC130" s="26"/>
      <c r="BD130" s="26"/>
      <c r="BE130" s="26" t="e">
        <f>_xlfn.RANK.EQ(BB130,$BB$4:$BB$93,)+COUNTIF($BB$4:BB130,BB130)-1</f>
        <v>#N/A</v>
      </c>
    </row>
    <row r="131" spans="1:57" x14ac:dyDescent="0.25">
      <c r="A131" s="4"/>
      <c r="B131" s="4"/>
      <c r="C131" s="4"/>
      <c r="D131" s="4"/>
      <c r="E131" s="37"/>
      <c r="F131" s="37"/>
      <c r="G131" s="37"/>
      <c r="H131" s="37"/>
      <c r="I131" s="37"/>
      <c r="J131" s="37"/>
      <c r="K131" s="37"/>
      <c r="L131" s="37"/>
      <c r="M131" s="4"/>
      <c r="N131" s="4"/>
      <c r="O131" s="36"/>
      <c r="P131" s="4"/>
      <c r="Q131" s="4"/>
      <c r="AD131" s="26">
        <v>130</v>
      </c>
      <c r="AE131" s="26"/>
      <c r="AF131" s="26" t="str">
        <f>IF(Kopā!F131=$R$3,Kopā!A131,"")</f>
        <v/>
      </c>
      <c r="AG131" s="26" t="str">
        <f>_xlfn.IFNA(VLOOKUP(AF131,Kopā!$A$4:$G$203,7,),"")</f>
        <v/>
      </c>
      <c r="AH131" s="26" t="str">
        <f t="shared" si="44"/>
        <v/>
      </c>
      <c r="AI131" s="26" t="e" cm="1">
        <f t="array" ref="AI131">IFERROR(SMALL(IF((COUNTIF($AI$3:AI130, $AH$4:$AH$203)=0)*ISNUMBER($AH$4:$AH$203), $AH$4:$AH$203, "A"), 1),INDEX($AH$4:$AH$203, MATCH(SMALL(IF(ISTEXT($AH$4:$AH$203)*(COUNTIF(AI$3:$AI130,$AH$4:$AH$203)=0), COUNTIF($AH$4:$AH$203, "&lt;"&amp;$AH$4:$AH$203), ""),1),IF(ISTEXT($AH$4:$AH$203), COUNTIF($AH$4:$AH$203, "&lt;"&amp;$AH$4:$AH$203), ""), 0)))</f>
        <v>#NUM!</v>
      </c>
      <c r="AJ131" s="26"/>
      <c r="AK131" s="26"/>
      <c r="AL131" s="26" t="e">
        <f>#REF!</f>
        <v>#REF!</v>
      </c>
      <c r="AM131" s="26"/>
      <c r="AN131" s="26"/>
      <c r="AO131" s="26"/>
      <c r="AP131" s="26"/>
      <c r="AQ131" s="26"/>
      <c r="AR131" s="79" t="str">
        <f>_xlfn.IFNA(VLOOKUP(AM131,Kopā!$A$4:$Q$203,8,),"")</f>
        <v/>
      </c>
      <c r="AS131" s="80" t="str">
        <f>_xlfn.IFNA(VLOOKUP(AM131,Kopā!$A$4:$Q$203,9,),"")</f>
        <v/>
      </c>
      <c r="AT131" s="79" t="str">
        <f>_xlfn.IFNA(VLOOKUP(AM131,Kopā!$A$4:$Q$203,10,),"")</f>
        <v/>
      </c>
      <c r="AU131" s="80" t="str">
        <f>_xlfn.IFNA(VLOOKUP(AM131,Kopā!$A$4:$Q$203,11,),"")</f>
        <v/>
      </c>
      <c r="AV131" s="79" t="str">
        <f>_xlfn.IFNA(VLOOKUP(AM131,Kopā!$A$4:$Q$203,12,),"")</f>
        <v/>
      </c>
      <c r="AW131" s="80" t="str">
        <f>_xlfn.IFNA(VLOOKUP(AM131,Kopā!$A$4:$Q$203,13,),"")</f>
        <v/>
      </c>
      <c r="AX131" s="79" t="str">
        <f>_xlfn.IFNA(VLOOKUP(AM131,Kopā!$A$4:$Q$203,14,),"")</f>
        <v/>
      </c>
      <c r="AY131" s="80" t="str">
        <f>_xlfn.IFNA(VLOOKUP(AM131,Kopā!$A$4:$Q$203,15,),"")</f>
        <v/>
      </c>
      <c r="AZ131" s="26"/>
      <c r="BA131" s="26"/>
      <c r="BB131" s="26"/>
      <c r="BC131" s="26"/>
      <c r="BD131" s="26"/>
      <c r="BE131" s="26" t="e">
        <f>_xlfn.RANK.EQ(BB131,$BB$4:$BB$93,)+COUNTIF($BB$4:BB131,BB131)-1</f>
        <v>#N/A</v>
      </c>
    </row>
    <row r="132" spans="1:57" x14ac:dyDescent="0.25">
      <c r="A132" s="4"/>
      <c r="B132" s="4"/>
      <c r="C132" s="4"/>
      <c r="D132" s="4"/>
      <c r="E132" s="37"/>
      <c r="F132" s="37"/>
      <c r="G132" s="37"/>
      <c r="H132" s="37"/>
      <c r="I132" s="37"/>
      <c r="J132" s="37"/>
      <c r="K132" s="37"/>
      <c r="L132" s="37"/>
      <c r="M132" s="4"/>
      <c r="N132" s="4"/>
      <c r="O132" s="36"/>
      <c r="P132" s="4"/>
      <c r="Q132" s="4"/>
      <c r="AD132" s="26">
        <v>131</v>
      </c>
      <c r="AE132" s="26"/>
      <c r="AF132" s="26" t="str">
        <f>IF(Kopā!F132=$R$3,Kopā!A132,"")</f>
        <v/>
      </c>
      <c r="AG132" s="26" t="str">
        <f>_xlfn.IFNA(VLOOKUP(AF132,Kopā!$A$4:$G$203,7,),"")</f>
        <v/>
      </c>
      <c r="AH132" s="26" t="str">
        <f t="shared" ref="AH132:AH163" si="45">IF(AG132=$S$3,AF132,"")</f>
        <v/>
      </c>
      <c r="AI132" s="26" t="e" cm="1">
        <f t="array" ref="AI132">IFERROR(SMALL(IF((COUNTIF($AI$3:AI131, $AH$4:$AH$203)=0)*ISNUMBER($AH$4:$AH$203), $AH$4:$AH$203, "A"), 1),INDEX($AH$4:$AH$203, MATCH(SMALL(IF(ISTEXT($AH$4:$AH$203)*(COUNTIF(AI$3:$AI131,$AH$4:$AH$203)=0), COUNTIF($AH$4:$AH$203, "&lt;"&amp;$AH$4:$AH$203), ""),1),IF(ISTEXT($AH$4:$AH$203), COUNTIF($AH$4:$AH$203, "&lt;"&amp;$AH$4:$AH$203), ""), 0)))</f>
        <v>#NUM!</v>
      </c>
      <c r="AJ132" s="26"/>
      <c r="AK132" s="26"/>
      <c r="AL132" s="26" t="e">
        <f>#REF!</f>
        <v>#REF!</v>
      </c>
      <c r="AM132" s="26"/>
      <c r="AN132" s="26"/>
      <c r="AO132" s="26"/>
      <c r="AP132" s="26"/>
      <c r="AQ132" s="26"/>
      <c r="AR132" s="79" t="str">
        <f>_xlfn.IFNA(VLOOKUP(AM132,Kopā!$A$4:$Q$203,8,),"")</f>
        <v/>
      </c>
      <c r="AS132" s="80" t="str">
        <f>_xlfn.IFNA(VLOOKUP(AM132,Kopā!$A$4:$Q$203,9,),"")</f>
        <v/>
      </c>
      <c r="AT132" s="79" t="str">
        <f>_xlfn.IFNA(VLOOKUP(AM132,Kopā!$A$4:$Q$203,10,),"")</f>
        <v/>
      </c>
      <c r="AU132" s="80" t="str">
        <f>_xlfn.IFNA(VLOOKUP(AM132,Kopā!$A$4:$Q$203,11,),"")</f>
        <v/>
      </c>
      <c r="AV132" s="79" t="str">
        <f>_xlfn.IFNA(VLOOKUP(AM132,Kopā!$A$4:$Q$203,12,),"")</f>
        <v/>
      </c>
      <c r="AW132" s="80" t="str">
        <f>_xlfn.IFNA(VLOOKUP(AM132,Kopā!$A$4:$Q$203,13,),"")</f>
        <v/>
      </c>
      <c r="AX132" s="79" t="str">
        <f>_xlfn.IFNA(VLOOKUP(AM132,Kopā!$A$4:$Q$203,14,),"")</f>
        <v/>
      </c>
      <c r="AY132" s="80" t="str">
        <f>_xlfn.IFNA(VLOOKUP(AM132,Kopā!$A$4:$Q$203,15,),"")</f>
        <v/>
      </c>
      <c r="AZ132" s="26"/>
      <c r="BA132" s="26"/>
      <c r="BB132" s="26"/>
      <c r="BC132" s="26"/>
      <c r="BD132" s="26"/>
      <c r="BE132" s="26" t="e">
        <f>_xlfn.RANK.EQ(BB132,$BB$4:$BB$93,)+COUNTIF($BB$4:BB132,BB132)-1</f>
        <v>#N/A</v>
      </c>
    </row>
    <row r="133" spans="1:57" x14ac:dyDescent="0.25">
      <c r="A133" s="4"/>
      <c r="B133" s="4"/>
      <c r="C133" s="4"/>
      <c r="D133" s="4"/>
      <c r="E133" s="37"/>
      <c r="F133" s="37"/>
      <c r="G133" s="37"/>
      <c r="H133" s="37"/>
      <c r="I133" s="37"/>
      <c r="J133" s="37"/>
      <c r="K133" s="37"/>
      <c r="L133" s="37"/>
      <c r="M133" s="4"/>
      <c r="N133" s="4"/>
      <c r="O133" s="36"/>
      <c r="P133" s="4"/>
      <c r="Q133" s="4"/>
      <c r="AD133" s="26">
        <v>132</v>
      </c>
      <c r="AE133" s="26"/>
      <c r="AF133" s="26" t="str">
        <f>IF(Kopā!F133=$R$3,Kopā!A133,"")</f>
        <v/>
      </c>
      <c r="AG133" s="26" t="str">
        <f>_xlfn.IFNA(VLOOKUP(AF133,Kopā!$A$4:$G$203,7,),"")</f>
        <v/>
      </c>
      <c r="AH133" s="26" t="str">
        <f t="shared" si="45"/>
        <v/>
      </c>
      <c r="AI133" s="26" t="e" cm="1">
        <f t="array" ref="AI133">IFERROR(SMALL(IF((COUNTIF($AI$3:AI132, $AH$4:$AH$203)=0)*ISNUMBER($AH$4:$AH$203), $AH$4:$AH$203, "A"), 1),INDEX($AH$4:$AH$203, MATCH(SMALL(IF(ISTEXT($AH$4:$AH$203)*(COUNTIF(AI$3:$AI132,$AH$4:$AH$203)=0), COUNTIF($AH$4:$AH$203, "&lt;"&amp;$AH$4:$AH$203), ""),1),IF(ISTEXT($AH$4:$AH$203), COUNTIF($AH$4:$AH$203, "&lt;"&amp;$AH$4:$AH$203), ""), 0)))</f>
        <v>#NUM!</v>
      </c>
      <c r="AJ133" s="26"/>
      <c r="AK133" s="26"/>
      <c r="AL133" s="26" t="e">
        <f>#REF!</f>
        <v>#REF!</v>
      </c>
      <c r="AM133" s="26"/>
      <c r="AN133" s="26"/>
      <c r="AO133" s="26"/>
      <c r="AP133" s="26"/>
      <c r="AQ133" s="26"/>
      <c r="AR133" s="79" t="str">
        <f>_xlfn.IFNA(VLOOKUP(AM133,Kopā!$A$4:$Q$203,8,),"")</f>
        <v/>
      </c>
      <c r="AS133" s="80" t="str">
        <f>_xlfn.IFNA(VLOOKUP(AM133,Kopā!$A$4:$Q$203,9,),"")</f>
        <v/>
      </c>
      <c r="AT133" s="79" t="str">
        <f>_xlfn.IFNA(VLOOKUP(AM133,Kopā!$A$4:$Q$203,10,),"")</f>
        <v/>
      </c>
      <c r="AU133" s="80" t="str">
        <f>_xlfn.IFNA(VLOOKUP(AM133,Kopā!$A$4:$Q$203,11,),"")</f>
        <v/>
      </c>
      <c r="AV133" s="79" t="str">
        <f>_xlfn.IFNA(VLOOKUP(AM133,Kopā!$A$4:$Q$203,12,),"")</f>
        <v/>
      </c>
      <c r="AW133" s="80" t="str">
        <f>_xlfn.IFNA(VLOOKUP(AM133,Kopā!$A$4:$Q$203,13,),"")</f>
        <v/>
      </c>
      <c r="AX133" s="79" t="str">
        <f>_xlfn.IFNA(VLOOKUP(AM133,Kopā!$A$4:$Q$203,14,),"")</f>
        <v/>
      </c>
      <c r="AY133" s="80" t="str">
        <f>_xlfn.IFNA(VLOOKUP(AM133,Kopā!$A$4:$Q$203,15,),"")</f>
        <v/>
      </c>
      <c r="AZ133" s="26"/>
      <c r="BA133" s="26"/>
      <c r="BB133" s="26"/>
      <c r="BC133" s="26"/>
      <c r="BD133" s="26"/>
      <c r="BE133" s="26" t="e">
        <f>_xlfn.RANK.EQ(BB133,$BB$4:$BB$93,)+COUNTIF($BB$4:BB133,BB133)-1</f>
        <v>#N/A</v>
      </c>
    </row>
    <row r="134" spans="1:57" x14ac:dyDescent="0.25">
      <c r="A134" s="4"/>
      <c r="B134" s="4"/>
      <c r="C134" s="4"/>
      <c r="D134" s="4"/>
      <c r="E134" s="37"/>
      <c r="F134" s="37"/>
      <c r="G134" s="37"/>
      <c r="H134" s="37"/>
      <c r="I134" s="37"/>
      <c r="J134" s="37"/>
      <c r="K134" s="37"/>
      <c r="L134" s="37"/>
      <c r="M134" s="4"/>
      <c r="N134" s="4"/>
      <c r="O134" s="36"/>
      <c r="P134" s="4"/>
      <c r="Q134" s="4"/>
      <c r="AD134" s="26">
        <v>133</v>
      </c>
      <c r="AE134" s="26"/>
      <c r="AF134" s="26" t="str">
        <f>IF(Kopā!F134=$R$3,Kopā!A134,"")</f>
        <v/>
      </c>
      <c r="AG134" s="26" t="str">
        <f>_xlfn.IFNA(VLOOKUP(AF134,Kopā!$A$4:$G$203,7,),"")</f>
        <v/>
      </c>
      <c r="AH134" s="26" t="str">
        <f t="shared" si="45"/>
        <v/>
      </c>
      <c r="AI134" s="26" t="e" cm="1">
        <f t="array" ref="AI134">IFERROR(SMALL(IF((COUNTIF($AI$3:AI133, $AH$4:$AH$203)=0)*ISNUMBER($AH$4:$AH$203), $AH$4:$AH$203, "A"), 1),INDEX($AH$4:$AH$203, MATCH(SMALL(IF(ISTEXT($AH$4:$AH$203)*(COUNTIF(AI$3:$AI133,$AH$4:$AH$203)=0), COUNTIF($AH$4:$AH$203, "&lt;"&amp;$AH$4:$AH$203), ""),1),IF(ISTEXT($AH$4:$AH$203), COUNTIF($AH$4:$AH$203, "&lt;"&amp;$AH$4:$AH$203), ""), 0)))</f>
        <v>#NUM!</v>
      </c>
      <c r="AJ134" s="26"/>
      <c r="AK134" s="26"/>
      <c r="AL134" s="26" t="e">
        <f>#REF!</f>
        <v>#REF!</v>
      </c>
      <c r="AM134" s="26"/>
      <c r="AN134" s="26"/>
      <c r="AO134" s="26"/>
      <c r="AP134" s="26"/>
      <c r="AQ134" s="26"/>
      <c r="AR134" s="79" t="str">
        <f>_xlfn.IFNA(VLOOKUP(AM134,Kopā!$A$4:$Q$203,8,),"")</f>
        <v/>
      </c>
      <c r="AS134" s="80" t="str">
        <f>_xlfn.IFNA(VLOOKUP(AM134,Kopā!$A$4:$Q$203,9,),"")</f>
        <v/>
      </c>
      <c r="AT134" s="79" t="str">
        <f>_xlfn.IFNA(VLOOKUP(AM134,Kopā!$A$4:$Q$203,10,),"")</f>
        <v/>
      </c>
      <c r="AU134" s="80" t="str">
        <f>_xlfn.IFNA(VLOOKUP(AM134,Kopā!$A$4:$Q$203,11,),"")</f>
        <v/>
      </c>
      <c r="AV134" s="79" t="str">
        <f>_xlfn.IFNA(VLOOKUP(AM134,Kopā!$A$4:$Q$203,12,),"")</f>
        <v/>
      </c>
      <c r="AW134" s="80" t="str">
        <f>_xlfn.IFNA(VLOOKUP(AM134,Kopā!$A$4:$Q$203,13,),"")</f>
        <v/>
      </c>
      <c r="AX134" s="79" t="str">
        <f>_xlfn.IFNA(VLOOKUP(AM134,Kopā!$A$4:$Q$203,14,),"")</f>
        <v/>
      </c>
      <c r="AY134" s="80" t="str">
        <f>_xlfn.IFNA(VLOOKUP(AM134,Kopā!$A$4:$Q$203,15,),"")</f>
        <v/>
      </c>
      <c r="AZ134" s="26"/>
      <c r="BA134" s="26"/>
      <c r="BB134" s="26"/>
      <c r="BC134" s="26"/>
      <c r="BD134" s="26"/>
      <c r="BE134" s="26" t="e">
        <f>_xlfn.RANK.EQ(BB134,$BB$4:$BB$93,)+COUNTIF($BB$4:BB134,BB134)-1</f>
        <v>#N/A</v>
      </c>
    </row>
    <row r="135" spans="1:57" x14ac:dyDescent="0.25">
      <c r="A135" s="4"/>
      <c r="B135" s="4"/>
      <c r="C135" s="4"/>
      <c r="D135" s="4"/>
      <c r="E135" s="37"/>
      <c r="F135" s="37"/>
      <c r="G135" s="37"/>
      <c r="H135" s="37"/>
      <c r="I135" s="37"/>
      <c r="J135" s="37"/>
      <c r="K135" s="37"/>
      <c r="L135" s="37"/>
      <c r="M135" s="4"/>
      <c r="N135" s="4"/>
      <c r="O135" s="36"/>
      <c r="P135" s="4"/>
      <c r="Q135" s="4"/>
      <c r="AD135" s="26">
        <v>134</v>
      </c>
      <c r="AE135" s="26"/>
      <c r="AF135" s="26" t="str">
        <f>IF(Kopā!F135=$R$3,Kopā!A135,"")</f>
        <v/>
      </c>
      <c r="AG135" s="26" t="str">
        <f>_xlfn.IFNA(VLOOKUP(AF135,Kopā!$A$4:$G$203,7,),"")</f>
        <v/>
      </c>
      <c r="AH135" s="26" t="str">
        <f t="shared" si="45"/>
        <v/>
      </c>
      <c r="AI135" s="26" t="e" cm="1">
        <f t="array" ref="AI135">IFERROR(SMALL(IF((COUNTIF($AI$3:AI134, $AH$4:$AH$203)=0)*ISNUMBER($AH$4:$AH$203), $AH$4:$AH$203, "A"), 1),INDEX($AH$4:$AH$203, MATCH(SMALL(IF(ISTEXT($AH$4:$AH$203)*(COUNTIF(AI$3:$AI134,$AH$4:$AH$203)=0), COUNTIF($AH$4:$AH$203, "&lt;"&amp;$AH$4:$AH$203), ""),1),IF(ISTEXT($AH$4:$AH$203), COUNTIF($AH$4:$AH$203, "&lt;"&amp;$AH$4:$AH$203), ""), 0)))</f>
        <v>#NUM!</v>
      </c>
      <c r="AJ135" s="26"/>
      <c r="AK135" s="26"/>
      <c r="AL135" s="26" t="e">
        <f>#REF!</f>
        <v>#REF!</v>
      </c>
      <c r="AM135" s="26"/>
      <c r="AN135" s="26"/>
      <c r="AO135" s="26"/>
      <c r="AP135" s="26"/>
      <c r="AQ135" s="26"/>
      <c r="AR135" s="79" t="str">
        <f>_xlfn.IFNA(VLOOKUP(AM135,Kopā!$A$4:$Q$203,8,),"")</f>
        <v/>
      </c>
      <c r="AS135" s="80" t="str">
        <f>_xlfn.IFNA(VLOOKUP(AM135,Kopā!$A$4:$Q$203,9,),"")</f>
        <v/>
      </c>
      <c r="AT135" s="79" t="str">
        <f>_xlfn.IFNA(VLOOKUP(AM135,Kopā!$A$4:$Q$203,10,),"")</f>
        <v/>
      </c>
      <c r="AU135" s="80" t="str">
        <f>_xlfn.IFNA(VLOOKUP(AM135,Kopā!$A$4:$Q$203,11,),"")</f>
        <v/>
      </c>
      <c r="AV135" s="79" t="str">
        <f>_xlfn.IFNA(VLOOKUP(AM135,Kopā!$A$4:$Q$203,12,),"")</f>
        <v/>
      </c>
      <c r="AW135" s="80" t="str">
        <f>_xlfn.IFNA(VLOOKUP(AM135,Kopā!$A$4:$Q$203,13,),"")</f>
        <v/>
      </c>
      <c r="AX135" s="79" t="str">
        <f>_xlfn.IFNA(VLOOKUP(AM135,Kopā!$A$4:$Q$203,14,),"")</f>
        <v/>
      </c>
      <c r="AY135" s="80" t="str">
        <f>_xlfn.IFNA(VLOOKUP(AM135,Kopā!$A$4:$Q$203,15,),"")</f>
        <v/>
      </c>
      <c r="AZ135" s="26"/>
      <c r="BA135" s="26"/>
      <c r="BB135" s="26"/>
      <c r="BC135" s="26"/>
      <c r="BD135" s="26"/>
      <c r="BE135" s="26" t="e">
        <f>_xlfn.RANK.EQ(BB135,$BB$4:$BB$93,)+COUNTIF($BB$4:BB135,BB135)-1</f>
        <v>#N/A</v>
      </c>
    </row>
    <row r="136" spans="1:57" x14ac:dyDescent="0.25">
      <c r="A136" s="4"/>
      <c r="B136" s="4"/>
      <c r="C136" s="4"/>
      <c r="D136" s="4"/>
      <c r="E136" s="37"/>
      <c r="F136" s="37"/>
      <c r="G136" s="37"/>
      <c r="H136" s="37"/>
      <c r="I136" s="37"/>
      <c r="J136" s="37"/>
      <c r="K136" s="37"/>
      <c r="L136" s="37"/>
      <c r="M136" s="4"/>
      <c r="N136" s="4"/>
      <c r="O136" s="36"/>
      <c r="P136" s="4"/>
      <c r="Q136" s="4"/>
      <c r="AD136" s="26">
        <v>135</v>
      </c>
      <c r="AE136" s="26"/>
      <c r="AF136" s="26" t="str">
        <f>IF(Kopā!F136=$R$3,Kopā!A136,"")</f>
        <v/>
      </c>
      <c r="AG136" s="26" t="str">
        <f>_xlfn.IFNA(VLOOKUP(AF136,Kopā!$A$4:$G$203,7,),"")</f>
        <v/>
      </c>
      <c r="AH136" s="26" t="str">
        <f t="shared" si="45"/>
        <v/>
      </c>
      <c r="AI136" s="26" t="e" cm="1">
        <f t="array" ref="AI136">IFERROR(SMALL(IF((COUNTIF($AI$3:AI135, $AH$4:$AH$203)=0)*ISNUMBER($AH$4:$AH$203), $AH$4:$AH$203, "A"), 1),INDEX($AH$4:$AH$203, MATCH(SMALL(IF(ISTEXT($AH$4:$AH$203)*(COUNTIF(AI$3:$AI135,$AH$4:$AH$203)=0), COUNTIF($AH$4:$AH$203, "&lt;"&amp;$AH$4:$AH$203), ""),1),IF(ISTEXT($AH$4:$AH$203), COUNTIF($AH$4:$AH$203, "&lt;"&amp;$AH$4:$AH$203), ""), 0)))</f>
        <v>#NUM!</v>
      </c>
      <c r="AJ136" s="26"/>
      <c r="AK136" s="26"/>
      <c r="AL136" s="26" t="e">
        <f>#REF!</f>
        <v>#REF!</v>
      </c>
      <c r="AM136" s="26"/>
      <c r="AN136" s="26"/>
      <c r="AO136" s="26"/>
      <c r="AP136" s="26"/>
      <c r="AQ136" s="26"/>
      <c r="AR136" s="79" t="str">
        <f>_xlfn.IFNA(VLOOKUP(AM136,Kopā!$A$4:$Q$203,8,),"")</f>
        <v/>
      </c>
      <c r="AS136" s="80" t="str">
        <f>_xlfn.IFNA(VLOOKUP(AM136,Kopā!$A$4:$Q$203,9,),"")</f>
        <v/>
      </c>
      <c r="AT136" s="79" t="str">
        <f>_xlfn.IFNA(VLOOKUP(AM136,Kopā!$A$4:$Q$203,10,),"")</f>
        <v/>
      </c>
      <c r="AU136" s="80" t="str">
        <f>_xlfn.IFNA(VLOOKUP(AM136,Kopā!$A$4:$Q$203,11,),"")</f>
        <v/>
      </c>
      <c r="AV136" s="79" t="str">
        <f>_xlfn.IFNA(VLOOKUP(AM136,Kopā!$A$4:$Q$203,12,),"")</f>
        <v/>
      </c>
      <c r="AW136" s="80" t="str">
        <f>_xlfn.IFNA(VLOOKUP(AM136,Kopā!$A$4:$Q$203,13,),"")</f>
        <v/>
      </c>
      <c r="AX136" s="79" t="str">
        <f>_xlfn.IFNA(VLOOKUP(AM136,Kopā!$A$4:$Q$203,14,),"")</f>
        <v/>
      </c>
      <c r="AY136" s="80" t="str">
        <f>_xlfn.IFNA(VLOOKUP(AM136,Kopā!$A$4:$Q$203,15,),"")</f>
        <v/>
      </c>
      <c r="AZ136" s="26"/>
      <c r="BA136" s="26"/>
      <c r="BB136" s="26"/>
      <c r="BC136" s="26"/>
      <c r="BD136" s="26"/>
      <c r="BE136" s="26" t="e">
        <f>_xlfn.RANK.EQ(BB136,$BB$4:$BB$93,)+COUNTIF($BB$4:BB136,BB136)-1</f>
        <v>#N/A</v>
      </c>
    </row>
    <row r="137" spans="1:57" x14ac:dyDescent="0.25">
      <c r="A137" s="4"/>
      <c r="B137" s="4"/>
      <c r="C137" s="4"/>
      <c r="D137" s="4"/>
      <c r="E137" s="37"/>
      <c r="F137" s="37"/>
      <c r="G137" s="37"/>
      <c r="H137" s="37"/>
      <c r="I137" s="37"/>
      <c r="J137" s="37"/>
      <c r="K137" s="37"/>
      <c r="L137" s="37"/>
      <c r="M137" s="4"/>
      <c r="N137" s="4"/>
      <c r="O137" s="36"/>
      <c r="P137" s="4"/>
      <c r="Q137" s="4"/>
      <c r="AD137" s="26">
        <v>136</v>
      </c>
      <c r="AE137" s="26"/>
      <c r="AF137" s="26" t="str">
        <f>IF(Kopā!F137=$R$3,Kopā!A137,"")</f>
        <v/>
      </c>
      <c r="AG137" s="26" t="str">
        <f>_xlfn.IFNA(VLOOKUP(AF137,Kopā!$A$4:$G$203,7,),"")</f>
        <v/>
      </c>
      <c r="AH137" s="26" t="str">
        <f t="shared" si="45"/>
        <v/>
      </c>
      <c r="AI137" s="26" t="e" cm="1">
        <f t="array" ref="AI137">IFERROR(SMALL(IF((COUNTIF($AI$3:AI136, $AH$4:$AH$203)=0)*ISNUMBER($AH$4:$AH$203), $AH$4:$AH$203, "A"), 1),INDEX($AH$4:$AH$203, MATCH(SMALL(IF(ISTEXT($AH$4:$AH$203)*(COUNTIF(AI$3:$AI136,$AH$4:$AH$203)=0), COUNTIF($AH$4:$AH$203, "&lt;"&amp;$AH$4:$AH$203), ""),1),IF(ISTEXT($AH$4:$AH$203), COUNTIF($AH$4:$AH$203, "&lt;"&amp;$AH$4:$AH$203), ""), 0)))</f>
        <v>#NUM!</v>
      </c>
      <c r="AJ137" s="26"/>
      <c r="AK137" s="26"/>
      <c r="AL137" s="26" t="e">
        <f>#REF!</f>
        <v>#REF!</v>
      </c>
      <c r="AM137" s="26"/>
      <c r="AN137" s="26"/>
      <c r="AO137" s="26"/>
      <c r="AP137" s="26"/>
      <c r="AQ137" s="26"/>
      <c r="AR137" s="79" t="str">
        <f>_xlfn.IFNA(VLOOKUP(AM137,Kopā!$A$4:$Q$203,8,),"")</f>
        <v/>
      </c>
      <c r="AS137" s="80" t="str">
        <f>_xlfn.IFNA(VLOOKUP(AM137,Kopā!$A$4:$Q$203,9,),"")</f>
        <v/>
      </c>
      <c r="AT137" s="79" t="str">
        <f>_xlfn.IFNA(VLOOKUP(AM137,Kopā!$A$4:$Q$203,10,),"")</f>
        <v/>
      </c>
      <c r="AU137" s="80" t="str">
        <f>_xlfn.IFNA(VLOOKUP(AM137,Kopā!$A$4:$Q$203,11,),"")</f>
        <v/>
      </c>
      <c r="AV137" s="79" t="str">
        <f>_xlfn.IFNA(VLOOKUP(AM137,Kopā!$A$4:$Q$203,12,),"")</f>
        <v/>
      </c>
      <c r="AW137" s="80" t="str">
        <f>_xlfn.IFNA(VLOOKUP(AM137,Kopā!$A$4:$Q$203,13,),"")</f>
        <v/>
      </c>
      <c r="AX137" s="79" t="str">
        <f>_xlfn.IFNA(VLOOKUP(AM137,Kopā!$A$4:$Q$203,14,),"")</f>
        <v/>
      </c>
      <c r="AY137" s="80" t="str">
        <f>_xlfn.IFNA(VLOOKUP(AM137,Kopā!$A$4:$Q$203,15,),"")</f>
        <v/>
      </c>
      <c r="AZ137" s="26"/>
      <c r="BA137" s="26"/>
      <c r="BB137" s="26"/>
      <c r="BC137" s="26"/>
      <c r="BD137" s="26"/>
      <c r="BE137" s="26" t="e">
        <f>_xlfn.RANK.EQ(BB137,$BB$4:$BB$93,)+COUNTIF($BB$4:BB137,BB137)-1</f>
        <v>#N/A</v>
      </c>
    </row>
    <row r="138" spans="1:57" x14ac:dyDescent="0.25">
      <c r="A138" s="4"/>
      <c r="B138" s="4"/>
      <c r="C138" s="4"/>
      <c r="D138" s="4"/>
      <c r="E138" s="37"/>
      <c r="F138" s="37"/>
      <c r="G138" s="37"/>
      <c r="H138" s="37"/>
      <c r="I138" s="37"/>
      <c r="J138" s="37"/>
      <c r="K138" s="37"/>
      <c r="L138" s="37"/>
      <c r="M138" s="4"/>
      <c r="N138" s="4"/>
      <c r="O138" s="36"/>
      <c r="P138" s="4"/>
      <c r="Q138" s="4"/>
      <c r="AD138" s="26">
        <v>137</v>
      </c>
      <c r="AE138" s="26"/>
      <c r="AF138" s="26" t="str">
        <f>IF(Kopā!F138=$R$3,Kopā!A138,"")</f>
        <v/>
      </c>
      <c r="AG138" s="26" t="str">
        <f>_xlfn.IFNA(VLOOKUP(AF138,Kopā!$A$4:$G$203,7,),"")</f>
        <v/>
      </c>
      <c r="AH138" s="26" t="str">
        <f t="shared" si="45"/>
        <v/>
      </c>
      <c r="AI138" s="26" t="e" cm="1">
        <f t="array" ref="AI138">IFERROR(SMALL(IF((COUNTIF($AI$3:AI137, $AH$4:$AH$203)=0)*ISNUMBER($AH$4:$AH$203), $AH$4:$AH$203, "A"), 1),INDEX($AH$4:$AH$203, MATCH(SMALL(IF(ISTEXT($AH$4:$AH$203)*(COUNTIF(AI$3:$AI137,$AH$4:$AH$203)=0), COUNTIF($AH$4:$AH$203, "&lt;"&amp;$AH$4:$AH$203), ""),1),IF(ISTEXT($AH$4:$AH$203), COUNTIF($AH$4:$AH$203, "&lt;"&amp;$AH$4:$AH$203), ""), 0)))</f>
        <v>#NUM!</v>
      </c>
      <c r="AJ138" s="26"/>
      <c r="AK138" s="26"/>
      <c r="AL138" s="26" t="e">
        <f>#REF!</f>
        <v>#REF!</v>
      </c>
      <c r="AM138" s="26"/>
      <c r="AN138" s="26"/>
      <c r="AO138" s="26"/>
      <c r="AP138" s="26"/>
      <c r="AQ138" s="26"/>
      <c r="AR138" s="79" t="str">
        <f>_xlfn.IFNA(VLOOKUP(AM138,Kopā!$A$4:$Q$203,8,),"")</f>
        <v/>
      </c>
      <c r="AS138" s="80" t="str">
        <f>_xlfn.IFNA(VLOOKUP(AM138,Kopā!$A$4:$Q$203,9,),"")</f>
        <v/>
      </c>
      <c r="AT138" s="79" t="str">
        <f>_xlfn.IFNA(VLOOKUP(AM138,Kopā!$A$4:$Q$203,10,),"")</f>
        <v/>
      </c>
      <c r="AU138" s="80" t="str">
        <f>_xlfn.IFNA(VLOOKUP(AM138,Kopā!$A$4:$Q$203,11,),"")</f>
        <v/>
      </c>
      <c r="AV138" s="79" t="str">
        <f>_xlfn.IFNA(VLOOKUP(AM138,Kopā!$A$4:$Q$203,12,),"")</f>
        <v/>
      </c>
      <c r="AW138" s="80" t="str">
        <f>_xlfn.IFNA(VLOOKUP(AM138,Kopā!$A$4:$Q$203,13,),"")</f>
        <v/>
      </c>
      <c r="AX138" s="79" t="str">
        <f>_xlfn.IFNA(VLOOKUP(AM138,Kopā!$A$4:$Q$203,14,),"")</f>
        <v/>
      </c>
      <c r="AY138" s="80" t="str">
        <f>_xlfn.IFNA(VLOOKUP(AM138,Kopā!$A$4:$Q$203,15,),"")</f>
        <v/>
      </c>
      <c r="AZ138" s="26"/>
      <c r="BA138" s="26"/>
      <c r="BB138" s="26"/>
      <c r="BC138" s="26"/>
      <c r="BD138" s="26"/>
      <c r="BE138" s="26" t="e">
        <f>_xlfn.RANK.EQ(BB138,$BB$4:$BB$93,)+COUNTIF($BB$4:BB138,BB138)-1</f>
        <v>#N/A</v>
      </c>
    </row>
    <row r="139" spans="1:57" x14ac:dyDescent="0.25">
      <c r="A139" s="4"/>
      <c r="B139" s="4"/>
      <c r="C139" s="4"/>
      <c r="D139" s="4"/>
      <c r="E139" s="37"/>
      <c r="F139" s="37"/>
      <c r="G139" s="37"/>
      <c r="H139" s="37"/>
      <c r="I139" s="37"/>
      <c r="J139" s="37"/>
      <c r="K139" s="37"/>
      <c r="L139" s="37"/>
      <c r="M139" s="4"/>
      <c r="N139" s="4"/>
      <c r="O139" s="36"/>
      <c r="P139" s="4"/>
      <c r="Q139" s="4"/>
      <c r="AD139" s="26">
        <v>138</v>
      </c>
      <c r="AE139" s="26"/>
      <c r="AF139" s="26" t="str">
        <f>IF(Kopā!F139=$R$3,Kopā!A139,"")</f>
        <v/>
      </c>
      <c r="AG139" s="26" t="str">
        <f>_xlfn.IFNA(VLOOKUP(AF139,Kopā!$A$4:$G$203,7,),"")</f>
        <v/>
      </c>
      <c r="AH139" s="26" t="str">
        <f t="shared" si="45"/>
        <v/>
      </c>
      <c r="AI139" s="26" t="e" cm="1">
        <f t="array" ref="AI139">IFERROR(SMALL(IF((COUNTIF($AI$3:AI138, $AH$4:$AH$203)=0)*ISNUMBER($AH$4:$AH$203), $AH$4:$AH$203, "A"), 1),INDEX($AH$4:$AH$203, MATCH(SMALL(IF(ISTEXT($AH$4:$AH$203)*(COUNTIF(AI$3:$AI138,$AH$4:$AH$203)=0), COUNTIF($AH$4:$AH$203, "&lt;"&amp;$AH$4:$AH$203), ""),1),IF(ISTEXT($AH$4:$AH$203), COUNTIF($AH$4:$AH$203, "&lt;"&amp;$AH$4:$AH$203), ""), 0)))</f>
        <v>#NUM!</v>
      </c>
      <c r="AJ139" s="26"/>
      <c r="AK139" s="26"/>
      <c r="AL139" s="26" t="e">
        <f>#REF!</f>
        <v>#REF!</v>
      </c>
      <c r="AM139" s="26"/>
      <c r="AN139" s="26"/>
      <c r="AO139" s="26"/>
      <c r="AP139" s="26"/>
      <c r="AQ139" s="26"/>
      <c r="AR139" s="79" t="str">
        <f>_xlfn.IFNA(VLOOKUP(AM139,Kopā!$A$4:$Q$203,8,),"")</f>
        <v/>
      </c>
      <c r="AS139" s="80" t="str">
        <f>_xlfn.IFNA(VLOOKUP(AM139,Kopā!$A$4:$Q$203,9,),"")</f>
        <v/>
      </c>
      <c r="AT139" s="79" t="str">
        <f>_xlfn.IFNA(VLOOKUP(AM139,Kopā!$A$4:$Q$203,10,),"")</f>
        <v/>
      </c>
      <c r="AU139" s="80" t="str">
        <f>_xlfn.IFNA(VLOOKUP(AM139,Kopā!$A$4:$Q$203,11,),"")</f>
        <v/>
      </c>
      <c r="AV139" s="79" t="str">
        <f>_xlfn.IFNA(VLOOKUP(AM139,Kopā!$A$4:$Q$203,12,),"")</f>
        <v/>
      </c>
      <c r="AW139" s="80" t="str">
        <f>_xlfn.IFNA(VLOOKUP(AM139,Kopā!$A$4:$Q$203,13,),"")</f>
        <v/>
      </c>
      <c r="AX139" s="79" t="str">
        <f>_xlfn.IFNA(VLOOKUP(AM139,Kopā!$A$4:$Q$203,14,),"")</f>
        <v/>
      </c>
      <c r="AY139" s="80" t="str">
        <f>_xlfn.IFNA(VLOOKUP(AM139,Kopā!$A$4:$Q$203,15,),"")</f>
        <v/>
      </c>
      <c r="AZ139" s="26"/>
      <c r="BA139" s="26"/>
      <c r="BB139" s="26"/>
      <c r="BC139" s="26"/>
      <c r="BD139" s="26"/>
      <c r="BE139" s="26" t="e">
        <f>_xlfn.RANK.EQ(BB139,$BB$4:$BB$93,)+COUNTIF($BB$4:BB139,BB139)-1</f>
        <v>#N/A</v>
      </c>
    </row>
    <row r="140" spans="1:57" x14ac:dyDescent="0.25">
      <c r="A140" s="4"/>
      <c r="B140" s="4"/>
      <c r="C140" s="4"/>
      <c r="D140" s="4"/>
      <c r="E140" s="37"/>
      <c r="F140" s="37"/>
      <c r="G140" s="37"/>
      <c r="H140" s="37"/>
      <c r="I140" s="37"/>
      <c r="J140" s="37"/>
      <c r="K140" s="37"/>
      <c r="L140" s="37"/>
      <c r="M140" s="4"/>
      <c r="N140" s="4"/>
      <c r="O140" s="36"/>
      <c r="P140" s="4"/>
      <c r="Q140" s="4"/>
      <c r="AD140" s="26">
        <v>139</v>
      </c>
      <c r="AE140" s="26"/>
      <c r="AF140" s="26" t="str">
        <f>IF(Kopā!F140=$R$3,Kopā!A140,"")</f>
        <v/>
      </c>
      <c r="AG140" s="26" t="str">
        <f>_xlfn.IFNA(VLOOKUP(AF140,Kopā!$A$4:$G$203,7,),"")</f>
        <v/>
      </c>
      <c r="AH140" s="26" t="str">
        <f t="shared" si="45"/>
        <v/>
      </c>
      <c r="AI140" s="26" t="e" cm="1">
        <f t="array" ref="AI140">IFERROR(SMALL(IF((COUNTIF($AI$3:AI139, $AH$4:$AH$203)=0)*ISNUMBER($AH$4:$AH$203), $AH$4:$AH$203, "A"), 1),INDEX($AH$4:$AH$203, MATCH(SMALL(IF(ISTEXT($AH$4:$AH$203)*(COUNTIF(AI$3:$AI139,$AH$4:$AH$203)=0), COUNTIF($AH$4:$AH$203, "&lt;"&amp;$AH$4:$AH$203), ""),1),IF(ISTEXT($AH$4:$AH$203), COUNTIF($AH$4:$AH$203, "&lt;"&amp;$AH$4:$AH$203), ""), 0)))</f>
        <v>#NUM!</v>
      </c>
      <c r="AJ140" s="26"/>
      <c r="AK140" s="26"/>
      <c r="AL140" s="26" t="e">
        <f>#REF!</f>
        <v>#REF!</v>
      </c>
      <c r="AM140" s="26"/>
      <c r="AN140" s="26"/>
      <c r="AO140" s="26"/>
      <c r="AP140" s="26"/>
      <c r="AQ140" s="26"/>
      <c r="AR140" s="79" t="str">
        <f>_xlfn.IFNA(VLOOKUP(AM140,Kopā!$A$4:$Q$203,8,),"")</f>
        <v/>
      </c>
      <c r="AS140" s="80" t="str">
        <f>_xlfn.IFNA(VLOOKUP(AM140,Kopā!$A$4:$Q$203,9,),"")</f>
        <v/>
      </c>
      <c r="AT140" s="79" t="str">
        <f>_xlfn.IFNA(VLOOKUP(AM140,Kopā!$A$4:$Q$203,10,),"")</f>
        <v/>
      </c>
      <c r="AU140" s="80" t="str">
        <f>_xlfn.IFNA(VLOOKUP(AM140,Kopā!$A$4:$Q$203,11,),"")</f>
        <v/>
      </c>
      <c r="AV140" s="79" t="str">
        <f>_xlfn.IFNA(VLOOKUP(AM140,Kopā!$A$4:$Q$203,12,),"")</f>
        <v/>
      </c>
      <c r="AW140" s="80" t="str">
        <f>_xlfn.IFNA(VLOOKUP(AM140,Kopā!$A$4:$Q$203,13,),"")</f>
        <v/>
      </c>
      <c r="AX140" s="79" t="str">
        <f>_xlfn.IFNA(VLOOKUP(AM140,Kopā!$A$4:$Q$203,14,),"")</f>
        <v/>
      </c>
      <c r="AY140" s="80" t="str">
        <f>_xlfn.IFNA(VLOOKUP(AM140,Kopā!$A$4:$Q$203,15,),"")</f>
        <v/>
      </c>
      <c r="AZ140" s="26"/>
      <c r="BA140" s="26"/>
      <c r="BB140" s="26"/>
      <c r="BC140" s="26"/>
      <c r="BD140" s="26"/>
      <c r="BE140" s="26" t="e">
        <f>_xlfn.RANK.EQ(BB140,$BB$4:$BB$93,)+COUNTIF($BB$4:BB140,BB140)-1</f>
        <v>#N/A</v>
      </c>
    </row>
    <row r="141" spans="1:57" x14ac:dyDescent="0.25">
      <c r="A141" s="4"/>
      <c r="B141" s="4"/>
      <c r="C141" s="4"/>
      <c r="D141" s="4"/>
      <c r="E141" s="37"/>
      <c r="F141" s="37"/>
      <c r="G141" s="37"/>
      <c r="H141" s="37"/>
      <c r="I141" s="37"/>
      <c r="J141" s="37"/>
      <c r="K141" s="37"/>
      <c r="L141" s="37"/>
      <c r="M141" s="4"/>
      <c r="N141" s="4"/>
      <c r="O141" s="36"/>
      <c r="P141" s="4"/>
      <c r="Q141" s="4"/>
      <c r="AD141" s="26">
        <v>140</v>
      </c>
      <c r="AE141" s="26"/>
      <c r="AF141" s="26" t="str">
        <f>IF(Kopā!F141=$R$3,Kopā!A141,"")</f>
        <v/>
      </c>
      <c r="AG141" s="26" t="str">
        <f>_xlfn.IFNA(VLOOKUP(AF141,Kopā!$A$4:$G$203,7,),"")</f>
        <v/>
      </c>
      <c r="AH141" s="26" t="str">
        <f t="shared" si="45"/>
        <v/>
      </c>
      <c r="AI141" s="26" t="e" cm="1">
        <f t="array" ref="AI141">IFERROR(SMALL(IF((COUNTIF($AI$3:AI140, $AH$4:$AH$203)=0)*ISNUMBER($AH$4:$AH$203), $AH$4:$AH$203, "A"), 1),INDEX($AH$4:$AH$203, MATCH(SMALL(IF(ISTEXT($AH$4:$AH$203)*(COUNTIF(AI$3:$AI140,$AH$4:$AH$203)=0), COUNTIF($AH$4:$AH$203, "&lt;"&amp;$AH$4:$AH$203), ""),1),IF(ISTEXT($AH$4:$AH$203), COUNTIF($AH$4:$AH$203, "&lt;"&amp;$AH$4:$AH$203), ""), 0)))</f>
        <v>#NUM!</v>
      </c>
      <c r="AJ141" s="26"/>
      <c r="AK141" s="26"/>
      <c r="AL141" s="26" t="e">
        <f>#REF!</f>
        <v>#REF!</v>
      </c>
      <c r="AM141" s="26"/>
      <c r="AN141" s="26"/>
      <c r="AO141" s="26"/>
      <c r="AP141" s="26"/>
      <c r="AQ141" s="26"/>
      <c r="AR141" s="79" t="str">
        <f>_xlfn.IFNA(VLOOKUP(AM141,Kopā!$A$4:$Q$203,8,),"")</f>
        <v/>
      </c>
      <c r="AS141" s="80" t="str">
        <f>_xlfn.IFNA(VLOOKUP(AM141,Kopā!$A$4:$Q$203,9,),"")</f>
        <v/>
      </c>
      <c r="AT141" s="79" t="str">
        <f>_xlfn.IFNA(VLOOKUP(AM141,Kopā!$A$4:$Q$203,10,),"")</f>
        <v/>
      </c>
      <c r="AU141" s="80" t="str">
        <f>_xlfn.IFNA(VLOOKUP(AM141,Kopā!$A$4:$Q$203,11,),"")</f>
        <v/>
      </c>
      <c r="AV141" s="79" t="str">
        <f>_xlfn.IFNA(VLOOKUP(AM141,Kopā!$A$4:$Q$203,12,),"")</f>
        <v/>
      </c>
      <c r="AW141" s="80" t="str">
        <f>_xlfn.IFNA(VLOOKUP(AM141,Kopā!$A$4:$Q$203,13,),"")</f>
        <v/>
      </c>
      <c r="AX141" s="79" t="str">
        <f>_xlfn.IFNA(VLOOKUP(AM141,Kopā!$A$4:$Q$203,14,),"")</f>
        <v/>
      </c>
      <c r="AY141" s="80" t="str">
        <f>_xlfn.IFNA(VLOOKUP(AM141,Kopā!$A$4:$Q$203,15,),"")</f>
        <v/>
      </c>
      <c r="AZ141" s="26"/>
      <c r="BA141" s="26"/>
      <c r="BB141" s="26"/>
      <c r="BC141" s="26"/>
      <c r="BD141" s="26"/>
      <c r="BE141" s="26" t="e">
        <f>_xlfn.RANK.EQ(BB141,$BB$4:$BB$93,)+COUNTIF($BB$4:BB141,BB141)-1</f>
        <v>#N/A</v>
      </c>
    </row>
    <row r="142" spans="1:57" x14ac:dyDescent="0.25">
      <c r="A142" s="4"/>
      <c r="B142" s="4"/>
      <c r="C142" s="4"/>
      <c r="D142" s="4"/>
      <c r="E142" s="37"/>
      <c r="F142" s="37"/>
      <c r="G142" s="37"/>
      <c r="H142" s="37"/>
      <c r="I142" s="37"/>
      <c r="J142" s="37"/>
      <c r="K142" s="37"/>
      <c r="L142" s="37"/>
      <c r="M142" s="4"/>
      <c r="N142" s="4"/>
      <c r="O142" s="36"/>
      <c r="P142" s="4"/>
      <c r="Q142" s="4"/>
      <c r="AD142" s="26">
        <v>141</v>
      </c>
      <c r="AE142" s="26"/>
      <c r="AF142" s="26" t="str">
        <f>IF(Kopā!F142=$R$3,Kopā!A142,"")</f>
        <v/>
      </c>
      <c r="AG142" s="26" t="str">
        <f>_xlfn.IFNA(VLOOKUP(AF142,Kopā!$A$4:$G$203,7,),"")</f>
        <v/>
      </c>
      <c r="AH142" s="26" t="str">
        <f t="shared" si="45"/>
        <v/>
      </c>
      <c r="AI142" s="26" t="e" cm="1">
        <f t="array" ref="AI142">IFERROR(SMALL(IF((COUNTIF($AI$3:AI141, $AH$4:$AH$203)=0)*ISNUMBER($AH$4:$AH$203), $AH$4:$AH$203, "A"), 1),INDEX($AH$4:$AH$203, MATCH(SMALL(IF(ISTEXT($AH$4:$AH$203)*(COUNTIF(AI$3:$AI141,$AH$4:$AH$203)=0), COUNTIF($AH$4:$AH$203, "&lt;"&amp;$AH$4:$AH$203), ""),1),IF(ISTEXT($AH$4:$AH$203), COUNTIF($AH$4:$AH$203, "&lt;"&amp;$AH$4:$AH$203), ""), 0)))</f>
        <v>#NUM!</v>
      </c>
      <c r="AJ142" s="26"/>
      <c r="AK142" s="26"/>
      <c r="AL142" s="26" t="e">
        <f>#REF!</f>
        <v>#REF!</v>
      </c>
      <c r="AM142" s="26"/>
      <c r="AN142" s="26"/>
      <c r="AO142" s="26"/>
      <c r="AP142" s="26"/>
      <c r="AQ142" s="26"/>
      <c r="AR142" s="79" t="str">
        <f>_xlfn.IFNA(VLOOKUP(AM142,Kopā!$A$4:$Q$203,8,),"")</f>
        <v/>
      </c>
      <c r="AS142" s="80" t="str">
        <f>_xlfn.IFNA(VLOOKUP(AM142,Kopā!$A$4:$Q$203,9,),"")</f>
        <v/>
      </c>
      <c r="AT142" s="79" t="str">
        <f>_xlfn.IFNA(VLOOKUP(AM142,Kopā!$A$4:$Q$203,10,),"")</f>
        <v/>
      </c>
      <c r="AU142" s="80" t="str">
        <f>_xlfn.IFNA(VLOOKUP(AM142,Kopā!$A$4:$Q$203,11,),"")</f>
        <v/>
      </c>
      <c r="AV142" s="79" t="str">
        <f>_xlfn.IFNA(VLOOKUP(AM142,Kopā!$A$4:$Q$203,12,),"")</f>
        <v/>
      </c>
      <c r="AW142" s="80" t="str">
        <f>_xlfn.IFNA(VLOOKUP(AM142,Kopā!$A$4:$Q$203,13,),"")</f>
        <v/>
      </c>
      <c r="AX142" s="79" t="str">
        <f>_xlfn.IFNA(VLOOKUP(AM142,Kopā!$A$4:$Q$203,14,),"")</f>
        <v/>
      </c>
      <c r="AY142" s="80" t="str">
        <f>_xlfn.IFNA(VLOOKUP(AM142,Kopā!$A$4:$Q$203,15,),"")</f>
        <v/>
      </c>
      <c r="AZ142" s="26"/>
      <c r="BA142" s="26"/>
      <c r="BB142" s="26"/>
      <c r="BC142" s="26"/>
      <c r="BD142" s="26"/>
      <c r="BE142" s="26" t="e">
        <f>_xlfn.RANK.EQ(BB142,$BB$4:$BB$93,)+COUNTIF($BB$4:BB142,BB142)-1</f>
        <v>#N/A</v>
      </c>
    </row>
    <row r="143" spans="1:57" x14ac:dyDescent="0.25">
      <c r="A143" s="4"/>
      <c r="B143" s="4"/>
      <c r="C143" s="4"/>
      <c r="D143" s="4"/>
      <c r="E143" s="37"/>
      <c r="F143" s="37"/>
      <c r="G143" s="37"/>
      <c r="H143" s="37"/>
      <c r="I143" s="37"/>
      <c r="J143" s="37"/>
      <c r="K143" s="37"/>
      <c r="L143" s="37"/>
      <c r="M143" s="4"/>
      <c r="N143" s="4"/>
      <c r="O143" s="36"/>
      <c r="P143" s="4"/>
      <c r="Q143" s="4"/>
      <c r="AD143" s="26">
        <v>142</v>
      </c>
      <c r="AE143" s="26"/>
      <c r="AF143" s="26" t="str">
        <f>IF(Kopā!F143=$R$3,Kopā!A143,"")</f>
        <v/>
      </c>
      <c r="AG143" s="26" t="str">
        <f>_xlfn.IFNA(VLOOKUP(AF143,Kopā!$A$4:$G$203,7,),"")</f>
        <v/>
      </c>
      <c r="AH143" s="26" t="str">
        <f t="shared" si="45"/>
        <v/>
      </c>
      <c r="AI143" s="26" t="e" cm="1">
        <f t="array" ref="AI143">IFERROR(SMALL(IF((COUNTIF($AI$3:AI142, $AH$4:$AH$203)=0)*ISNUMBER($AH$4:$AH$203), $AH$4:$AH$203, "A"), 1),INDEX($AH$4:$AH$203, MATCH(SMALL(IF(ISTEXT($AH$4:$AH$203)*(COUNTIF(AI$3:$AI142,$AH$4:$AH$203)=0), COUNTIF($AH$4:$AH$203, "&lt;"&amp;$AH$4:$AH$203), ""),1),IF(ISTEXT($AH$4:$AH$203), COUNTIF($AH$4:$AH$203, "&lt;"&amp;$AH$4:$AH$203), ""), 0)))</f>
        <v>#NUM!</v>
      </c>
      <c r="AJ143" s="26"/>
      <c r="AK143" s="26"/>
      <c r="AL143" s="26" t="e">
        <f>#REF!</f>
        <v>#REF!</v>
      </c>
      <c r="AM143" s="26"/>
      <c r="AN143" s="26"/>
      <c r="AO143" s="26"/>
      <c r="AP143" s="26"/>
      <c r="AQ143" s="26"/>
      <c r="AR143" s="79" t="str">
        <f>_xlfn.IFNA(VLOOKUP(AM143,Kopā!$A$4:$Q$203,8,),"")</f>
        <v/>
      </c>
      <c r="AS143" s="80" t="str">
        <f>_xlfn.IFNA(VLOOKUP(AM143,Kopā!$A$4:$Q$203,9,),"")</f>
        <v/>
      </c>
      <c r="AT143" s="79" t="str">
        <f>_xlfn.IFNA(VLOOKUP(AM143,Kopā!$A$4:$Q$203,10,),"")</f>
        <v/>
      </c>
      <c r="AU143" s="80" t="str">
        <f>_xlfn.IFNA(VLOOKUP(AM143,Kopā!$A$4:$Q$203,11,),"")</f>
        <v/>
      </c>
      <c r="AV143" s="79" t="str">
        <f>_xlfn.IFNA(VLOOKUP(AM143,Kopā!$A$4:$Q$203,12,),"")</f>
        <v/>
      </c>
      <c r="AW143" s="80" t="str">
        <f>_xlfn.IFNA(VLOOKUP(AM143,Kopā!$A$4:$Q$203,13,),"")</f>
        <v/>
      </c>
      <c r="AX143" s="79" t="str">
        <f>_xlfn.IFNA(VLOOKUP(AM143,Kopā!$A$4:$Q$203,14,),"")</f>
        <v/>
      </c>
      <c r="AY143" s="80" t="str">
        <f>_xlfn.IFNA(VLOOKUP(AM143,Kopā!$A$4:$Q$203,15,),"")</f>
        <v/>
      </c>
      <c r="AZ143" s="26"/>
      <c r="BA143" s="26"/>
      <c r="BB143" s="26"/>
      <c r="BC143" s="26"/>
      <c r="BD143" s="26"/>
      <c r="BE143" s="26" t="e">
        <f>_xlfn.RANK.EQ(BB143,$BB$4:$BB$93,)+COUNTIF($BB$4:BB143,BB143)-1</f>
        <v>#N/A</v>
      </c>
    </row>
    <row r="144" spans="1:57" x14ac:dyDescent="0.25">
      <c r="A144" s="4"/>
      <c r="B144" s="4"/>
      <c r="C144" s="4"/>
      <c r="D144" s="4"/>
      <c r="E144" s="37"/>
      <c r="F144" s="37"/>
      <c r="G144" s="37"/>
      <c r="H144" s="37"/>
      <c r="I144" s="37"/>
      <c r="J144" s="37"/>
      <c r="K144" s="37"/>
      <c r="L144" s="37"/>
      <c r="M144" s="4"/>
      <c r="N144" s="4"/>
      <c r="O144" s="36"/>
      <c r="P144" s="4"/>
      <c r="Q144" s="4"/>
      <c r="AD144" s="26">
        <v>143</v>
      </c>
      <c r="AE144" s="26"/>
      <c r="AF144" s="26" t="str">
        <f>IF(Kopā!F144=$R$3,Kopā!A144,"")</f>
        <v/>
      </c>
      <c r="AG144" s="26" t="str">
        <f>_xlfn.IFNA(VLOOKUP(AF144,Kopā!$A$4:$G$203,7,),"")</f>
        <v/>
      </c>
      <c r="AH144" s="26" t="str">
        <f t="shared" si="45"/>
        <v/>
      </c>
      <c r="AI144" s="26" t="e" cm="1">
        <f t="array" ref="AI144">IFERROR(SMALL(IF((COUNTIF($AI$3:AI143, $AH$4:$AH$203)=0)*ISNUMBER($AH$4:$AH$203), $AH$4:$AH$203, "A"), 1),INDEX($AH$4:$AH$203, MATCH(SMALL(IF(ISTEXT($AH$4:$AH$203)*(COUNTIF(AI$3:$AI143,$AH$4:$AH$203)=0), COUNTIF($AH$4:$AH$203, "&lt;"&amp;$AH$4:$AH$203), ""),1),IF(ISTEXT($AH$4:$AH$203), COUNTIF($AH$4:$AH$203, "&lt;"&amp;$AH$4:$AH$203), ""), 0)))</f>
        <v>#NUM!</v>
      </c>
      <c r="AJ144" s="26"/>
      <c r="AK144" s="26"/>
      <c r="AL144" s="26" t="e">
        <f>#REF!</f>
        <v>#REF!</v>
      </c>
      <c r="AM144" s="26"/>
      <c r="AN144" s="26"/>
      <c r="AO144" s="26"/>
      <c r="AP144" s="26"/>
      <c r="AQ144" s="26"/>
      <c r="AR144" s="79" t="str">
        <f>_xlfn.IFNA(VLOOKUP(AM144,Kopā!$A$4:$Q$203,8,),"")</f>
        <v/>
      </c>
      <c r="AS144" s="80" t="str">
        <f>_xlfn.IFNA(VLOOKUP(AM144,Kopā!$A$4:$Q$203,9,),"")</f>
        <v/>
      </c>
      <c r="AT144" s="79" t="str">
        <f>_xlfn.IFNA(VLOOKUP(AM144,Kopā!$A$4:$Q$203,10,),"")</f>
        <v/>
      </c>
      <c r="AU144" s="80" t="str">
        <f>_xlfn.IFNA(VLOOKUP(AM144,Kopā!$A$4:$Q$203,11,),"")</f>
        <v/>
      </c>
      <c r="AV144" s="79" t="str">
        <f>_xlfn.IFNA(VLOOKUP(AM144,Kopā!$A$4:$Q$203,12,),"")</f>
        <v/>
      </c>
      <c r="AW144" s="80" t="str">
        <f>_xlfn.IFNA(VLOOKUP(AM144,Kopā!$A$4:$Q$203,13,),"")</f>
        <v/>
      </c>
      <c r="AX144" s="79" t="str">
        <f>_xlfn.IFNA(VLOOKUP(AM144,Kopā!$A$4:$Q$203,14,),"")</f>
        <v/>
      </c>
      <c r="AY144" s="80" t="str">
        <f>_xlfn.IFNA(VLOOKUP(AM144,Kopā!$A$4:$Q$203,15,),"")</f>
        <v/>
      </c>
      <c r="AZ144" s="26"/>
      <c r="BA144" s="26"/>
      <c r="BB144" s="26"/>
      <c r="BC144" s="26"/>
      <c r="BD144" s="26"/>
      <c r="BE144" s="26" t="e">
        <f>_xlfn.RANK.EQ(BB144,$BB$4:$BB$93,)+COUNTIF($BB$4:BB144,BB144)-1</f>
        <v>#N/A</v>
      </c>
    </row>
    <row r="145" spans="1:57" x14ac:dyDescent="0.25">
      <c r="A145" s="4"/>
      <c r="B145" s="4"/>
      <c r="C145" s="4"/>
      <c r="D145" s="4"/>
      <c r="E145" s="37"/>
      <c r="F145" s="37"/>
      <c r="G145" s="37"/>
      <c r="H145" s="37"/>
      <c r="I145" s="37"/>
      <c r="J145" s="37"/>
      <c r="K145" s="37"/>
      <c r="L145" s="37"/>
      <c r="M145" s="4"/>
      <c r="N145" s="4"/>
      <c r="O145" s="36"/>
      <c r="P145" s="4"/>
      <c r="Q145" s="4"/>
      <c r="AD145" s="26">
        <v>144</v>
      </c>
      <c r="AE145" s="26"/>
      <c r="AF145" s="26" t="str">
        <f>IF(Kopā!F145=$R$3,Kopā!A145,"")</f>
        <v/>
      </c>
      <c r="AG145" s="26" t="str">
        <f>_xlfn.IFNA(VLOOKUP(AF145,Kopā!$A$4:$G$203,7,),"")</f>
        <v/>
      </c>
      <c r="AH145" s="26" t="str">
        <f t="shared" si="45"/>
        <v/>
      </c>
      <c r="AI145" s="26" t="e" cm="1">
        <f t="array" ref="AI145">IFERROR(SMALL(IF((COUNTIF($AI$3:AI144, $AH$4:$AH$203)=0)*ISNUMBER($AH$4:$AH$203), $AH$4:$AH$203, "A"), 1),INDEX($AH$4:$AH$203, MATCH(SMALL(IF(ISTEXT($AH$4:$AH$203)*(COUNTIF(AI$3:$AI144,$AH$4:$AH$203)=0), COUNTIF($AH$4:$AH$203, "&lt;"&amp;$AH$4:$AH$203), ""),1),IF(ISTEXT($AH$4:$AH$203), COUNTIF($AH$4:$AH$203, "&lt;"&amp;$AH$4:$AH$203), ""), 0)))</f>
        <v>#NUM!</v>
      </c>
      <c r="AJ145" s="26"/>
      <c r="AK145" s="26"/>
      <c r="AL145" s="26" t="e">
        <f>#REF!</f>
        <v>#REF!</v>
      </c>
      <c r="AM145" s="26"/>
      <c r="AN145" s="26"/>
      <c r="AO145" s="26"/>
      <c r="AP145" s="26"/>
      <c r="AQ145" s="26"/>
      <c r="AR145" s="79" t="str">
        <f>_xlfn.IFNA(VLOOKUP(AM145,Kopā!$A$4:$Q$203,8,),"")</f>
        <v/>
      </c>
      <c r="AS145" s="80" t="str">
        <f>_xlfn.IFNA(VLOOKUP(AM145,Kopā!$A$4:$Q$203,9,),"")</f>
        <v/>
      </c>
      <c r="AT145" s="79" t="str">
        <f>_xlfn.IFNA(VLOOKUP(AM145,Kopā!$A$4:$Q$203,10,),"")</f>
        <v/>
      </c>
      <c r="AU145" s="80" t="str">
        <f>_xlfn.IFNA(VLOOKUP(AM145,Kopā!$A$4:$Q$203,11,),"")</f>
        <v/>
      </c>
      <c r="AV145" s="79" t="str">
        <f>_xlfn.IFNA(VLOOKUP(AM145,Kopā!$A$4:$Q$203,12,),"")</f>
        <v/>
      </c>
      <c r="AW145" s="80" t="str">
        <f>_xlfn.IFNA(VLOOKUP(AM145,Kopā!$A$4:$Q$203,13,),"")</f>
        <v/>
      </c>
      <c r="AX145" s="79" t="str">
        <f>_xlfn.IFNA(VLOOKUP(AM145,Kopā!$A$4:$Q$203,14,),"")</f>
        <v/>
      </c>
      <c r="AY145" s="80" t="str">
        <f>_xlfn.IFNA(VLOOKUP(AM145,Kopā!$A$4:$Q$203,15,),"")</f>
        <v/>
      </c>
      <c r="AZ145" s="26"/>
      <c r="BA145" s="26"/>
      <c r="BB145" s="26"/>
      <c r="BC145" s="26"/>
      <c r="BD145" s="26"/>
      <c r="BE145" s="26" t="e">
        <f>_xlfn.RANK.EQ(BB145,$BB$4:$BB$93,)+COUNTIF($BB$4:BB145,BB145)-1</f>
        <v>#N/A</v>
      </c>
    </row>
    <row r="146" spans="1:57" x14ac:dyDescent="0.25">
      <c r="A146" s="4"/>
      <c r="B146" s="4"/>
      <c r="C146" s="4"/>
      <c r="D146" s="4"/>
      <c r="E146" s="37"/>
      <c r="F146" s="37"/>
      <c r="G146" s="37"/>
      <c r="H146" s="37"/>
      <c r="I146" s="37"/>
      <c r="J146" s="37"/>
      <c r="K146" s="37"/>
      <c r="L146" s="37"/>
      <c r="M146" s="4"/>
      <c r="N146" s="4"/>
      <c r="O146" s="36"/>
      <c r="P146" s="4"/>
      <c r="Q146" s="4"/>
      <c r="AD146" s="26">
        <v>145</v>
      </c>
      <c r="AE146" s="26"/>
      <c r="AF146" s="26" t="str">
        <f>IF(Kopā!F146=$R$3,Kopā!A146,"")</f>
        <v/>
      </c>
      <c r="AG146" s="26" t="str">
        <f>_xlfn.IFNA(VLOOKUP(AF146,Kopā!$A$4:$G$203,7,),"")</f>
        <v/>
      </c>
      <c r="AH146" s="26" t="str">
        <f t="shared" si="45"/>
        <v/>
      </c>
      <c r="AI146" s="26" t="e" cm="1">
        <f t="array" ref="AI146">IFERROR(SMALL(IF((COUNTIF($AI$3:AI145, $AH$4:$AH$203)=0)*ISNUMBER($AH$4:$AH$203), $AH$4:$AH$203, "A"), 1),INDEX($AH$4:$AH$203, MATCH(SMALL(IF(ISTEXT($AH$4:$AH$203)*(COUNTIF(AI$3:$AI145,$AH$4:$AH$203)=0), COUNTIF($AH$4:$AH$203, "&lt;"&amp;$AH$4:$AH$203), ""),1),IF(ISTEXT($AH$4:$AH$203), COUNTIF($AH$4:$AH$203, "&lt;"&amp;$AH$4:$AH$203), ""), 0)))</f>
        <v>#NUM!</v>
      </c>
      <c r="AJ146" s="26"/>
      <c r="AK146" s="26"/>
      <c r="AL146" s="26" t="e">
        <f>#REF!</f>
        <v>#REF!</v>
      </c>
      <c r="AM146" s="26"/>
      <c r="AN146" s="26"/>
      <c r="AO146" s="26"/>
      <c r="AP146" s="26"/>
      <c r="AQ146" s="26"/>
      <c r="AR146" s="79" t="str">
        <f>_xlfn.IFNA(VLOOKUP(AM146,Kopā!$A$4:$Q$203,8,),"")</f>
        <v/>
      </c>
      <c r="AS146" s="80" t="str">
        <f>_xlfn.IFNA(VLOOKUP(AM146,Kopā!$A$4:$Q$203,9,),"")</f>
        <v/>
      </c>
      <c r="AT146" s="79" t="str">
        <f>_xlfn.IFNA(VLOOKUP(AM146,Kopā!$A$4:$Q$203,10,),"")</f>
        <v/>
      </c>
      <c r="AU146" s="80" t="str">
        <f>_xlfn.IFNA(VLOOKUP(AM146,Kopā!$A$4:$Q$203,11,),"")</f>
        <v/>
      </c>
      <c r="AV146" s="79" t="str">
        <f>_xlfn.IFNA(VLOOKUP(AM146,Kopā!$A$4:$Q$203,12,),"")</f>
        <v/>
      </c>
      <c r="AW146" s="80" t="str">
        <f>_xlfn.IFNA(VLOOKUP(AM146,Kopā!$A$4:$Q$203,13,),"")</f>
        <v/>
      </c>
      <c r="AX146" s="79" t="str">
        <f>_xlfn.IFNA(VLOOKUP(AM146,Kopā!$A$4:$Q$203,14,),"")</f>
        <v/>
      </c>
      <c r="AY146" s="80" t="str">
        <f>_xlfn.IFNA(VLOOKUP(AM146,Kopā!$A$4:$Q$203,15,),"")</f>
        <v/>
      </c>
      <c r="AZ146" s="26"/>
      <c r="BA146" s="26"/>
      <c r="BB146" s="26"/>
      <c r="BC146" s="26"/>
      <c r="BD146" s="26"/>
      <c r="BE146" s="26" t="e">
        <f>_xlfn.RANK.EQ(BB146,$BB$4:$BB$93,)+COUNTIF($BB$4:BB146,BB146)-1</f>
        <v>#N/A</v>
      </c>
    </row>
    <row r="147" spans="1:57" x14ac:dyDescent="0.25">
      <c r="A147" s="4"/>
      <c r="B147" s="4"/>
      <c r="C147" s="4"/>
      <c r="D147" s="4"/>
      <c r="E147" s="37"/>
      <c r="F147" s="37"/>
      <c r="G147" s="37"/>
      <c r="H147" s="37"/>
      <c r="I147" s="37"/>
      <c r="J147" s="37"/>
      <c r="K147" s="37"/>
      <c r="L147" s="37"/>
      <c r="M147" s="4"/>
      <c r="N147" s="4"/>
      <c r="O147" s="36"/>
      <c r="P147" s="4"/>
      <c r="Q147" s="4"/>
      <c r="AD147" s="26">
        <v>146</v>
      </c>
      <c r="AE147" s="26"/>
      <c r="AF147" s="26" t="str">
        <f>IF(Kopā!F147=$R$3,Kopā!A147,"")</f>
        <v/>
      </c>
      <c r="AG147" s="26" t="str">
        <f>_xlfn.IFNA(VLOOKUP(AF147,Kopā!$A$4:$G$203,7,),"")</f>
        <v/>
      </c>
      <c r="AH147" s="26" t="str">
        <f t="shared" si="45"/>
        <v/>
      </c>
      <c r="AI147" s="26" t="e" cm="1">
        <f t="array" ref="AI147">IFERROR(SMALL(IF((COUNTIF($AI$3:AI146, $AH$4:$AH$203)=0)*ISNUMBER($AH$4:$AH$203), $AH$4:$AH$203, "A"), 1),INDEX($AH$4:$AH$203, MATCH(SMALL(IF(ISTEXT($AH$4:$AH$203)*(COUNTIF(AI$3:$AI146,$AH$4:$AH$203)=0), COUNTIF($AH$4:$AH$203, "&lt;"&amp;$AH$4:$AH$203), ""),1),IF(ISTEXT($AH$4:$AH$203), COUNTIF($AH$4:$AH$203, "&lt;"&amp;$AH$4:$AH$203), ""), 0)))</f>
        <v>#NUM!</v>
      </c>
      <c r="AJ147" s="26"/>
      <c r="AK147" s="26"/>
      <c r="AL147" s="26" t="e">
        <f>#REF!</f>
        <v>#REF!</v>
      </c>
      <c r="AM147" s="26"/>
      <c r="AN147" s="26"/>
      <c r="AO147" s="26"/>
      <c r="AP147" s="26"/>
      <c r="AQ147" s="26"/>
      <c r="AR147" s="79" t="str">
        <f>_xlfn.IFNA(VLOOKUP(AM147,Kopā!$A$4:$Q$203,8,),"")</f>
        <v/>
      </c>
      <c r="AS147" s="80" t="str">
        <f>_xlfn.IFNA(VLOOKUP(AM147,Kopā!$A$4:$Q$203,9,),"")</f>
        <v/>
      </c>
      <c r="AT147" s="79" t="str">
        <f>_xlfn.IFNA(VLOOKUP(AM147,Kopā!$A$4:$Q$203,10,),"")</f>
        <v/>
      </c>
      <c r="AU147" s="80" t="str">
        <f>_xlfn.IFNA(VLOOKUP(AM147,Kopā!$A$4:$Q$203,11,),"")</f>
        <v/>
      </c>
      <c r="AV147" s="79" t="str">
        <f>_xlfn.IFNA(VLOOKUP(AM147,Kopā!$A$4:$Q$203,12,),"")</f>
        <v/>
      </c>
      <c r="AW147" s="80" t="str">
        <f>_xlfn.IFNA(VLOOKUP(AM147,Kopā!$A$4:$Q$203,13,),"")</f>
        <v/>
      </c>
      <c r="AX147" s="79" t="str">
        <f>_xlfn.IFNA(VLOOKUP(AM147,Kopā!$A$4:$Q$203,14,),"")</f>
        <v/>
      </c>
      <c r="AY147" s="80" t="str">
        <f>_xlfn.IFNA(VLOOKUP(AM147,Kopā!$A$4:$Q$203,15,),"")</f>
        <v/>
      </c>
      <c r="AZ147" s="26"/>
      <c r="BA147" s="26"/>
      <c r="BB147" s="26"/>
      <c r="BC147" s="26"/>
      <c r="BD147" s="26"/>
      <c r="BE147" s="26" t="e">
        <f>_xlfn.RANK.EQ(BB147,$BB$4:$BB$93,)+COUNTIF($BB$4:BB147,BB147)-1</f>
        <v>#N/A</v>
      </c>
    </row>
    <row r="148" spans="1:57" x14ac:dyDescent="0.25">
      <c r="A148" s="4"/>
      <c r="B148" s="4"/>
      <c r="C148" s="4"/>
      <c r="D148" s="4"/>
      <c r="E148" s="37"/>
      <c r="F148" s="37"/>
      <c r="G148" s="37"/>
      <c r="H148" s="37"/>
      <c r="I148" s="37"/>
      <c r="J148" s="37"/>
      <c r="K148" s="37"/>
      <c r="L148" s="37"/>
      <c r="M148" s="4"/>
      <c r="N148" s="4"/>
      <c r="O148" s="36"/>
      <c r="P148" s="4"/>
      <c r="Q148" s="4"/>
      <c r="AD148" s="26">
        <v>147</v>
      </c>
      <c r="AE148" s="26"/>
      <c r="AF148" s="26" t="str">
        <f>IF(Kopā!F148=$R$3,Kopā!A148,"")</f>
        <v/>
      </c>
      <c r="AG148" s="26" t="str">
        <f>_xlfn.IFNA(VLOOKUP(AF148,Kopā!$A$4:$G$203,7,),"")</f>
        <v/>
      </c>
      <c r="AH148" s="26" t="str">
        <f t="shared" si="45"/>
        <v/>
      </c>
      <c r="AI148" s="26" t="e" cm="1">
        <f t="array" ref="AI148">IFERROR(SMALL(IF((COUNTIF($AI$3:AI147, $AH$4:$AH$203)=0)*ISNUMBER($AH$4:$AH$203), $AH$4:$AH$203, "A"), 1),INDEX($AH$4:$AH$203, MATCH(SMALL(IF(ISTEXT($AH$4:$AH$203)*(COUNTIF(AI$3:$AI147,$AH$4:$AH$203)=0), COUNTIF($AH$4:$AH$203, "&lt;"&amp;$AH$4:$AH$203), ""),1),IF(ISTEXT($AH$4:$AH$203), COUNTIF($AH$4:$AH$203, "&lt;"&amp;$AH$4:$AH$203), ""), 0)))</f>
        <v>#NUM!</v>
      </c>
      <c r="AJ148" s="26"/>
      <c r="AK148" s="26"/>
      <c r="AL148" s="26" t="e">
        <f>#REF!</f>
        <v>#REF!</v>
      </c>
      <c r="AM148" s="26"/>
      <c r="AN148" s="26"/>
      <c r="AO148" s="26"/>
      <c r="AP148" s="26"/>
      <c r="AQ148" s="26"/>
      <c r="AR148" s="79" t="str">
        <f>_xlfn.IFNA(VLOOKUP(AM148,Kopā!$A$4:$Q$203,8,),"")</f>
        <v/>
      </c>
      <c r="AS148" s="80" t="str">
        <f>_xlfn.IFNA(VLOOKUP(AM148,Kopā!$A$4:$Q$203,9,),"")</f>
        <v/>
      </c>
      <c r="AT148" s="79" t="str">
        <f>_xlfn.IFNA(VLOOKUP(AM148,Kopā!$A$4:$Q$203,10,),"")</f>
        <v/>
      </c>
      <c r="AU148" s="80" t="str">
        <f>_xlfn.IFNA(VLOOKUP(AM148,Kopā!$A$4:$Q$203,11,),"")</f>
        <v/>
      </c>
      <c r="AV148" s="79" t="str">
        <f>_xlfn.IFNA(VLOOKUP(AM148,Kopā!$A$4:$Q$203,12,),"")</f>
        <v/>
      </c>
      <c r="AW148" s="80" t="str">
        <f>_xlfn.IFNA(VLOOKUP(AM148,Kopā!$A$4:$Q$203,13,),"")</f>
        <v/>
      </c>
      <c r="AX148" s="79" t="str">
        <f>_xlfn.IFNA(VLOOKUP(AM148,Kopā!$A$4:$Q$203,14,),"")</f>
        <v/>
      </c>
      <c r="AY148" s="80" t="str">
        <f>_xlfn.IFNA(VLOOKUP(AM148,Kopā!$A$4:$Q$203,15,),"")</f>
        <v/>
      </c>
      <c r="AZ148" s="26"/>
      <c r="BA148" s="26"/>
      <c r="BB148" s="26"/>
      <c r="BC148" s="26"/>
      <c r="BD148" s="26"/>
      <c r="BE148" s="26" t="e">
        <f>_xlfn.RANK.EQ(BB148,$BB$4:$BB$93,)+COUNTIF($BB$4:BB148,BB148)-1</f>
        <v>#N/A</v>
      </c>
    </row>
    <row r="149" spans="1:57" x14ac:dyDescent="0.25">
      <c r="A149" s="4"/>
      <c r="B149" s="4"/>
      <c r="C149" s="4"/>
      <c r="D149" s="4"/>
      <c r="E149" s="37"/>
      <c r="F149" s="37"/>
      <c r="G149" s="37"/>
      <c r="H149" s="37"/>
      <c r="I149" s="37"/>
      <c r="J149" s="37"/>
      <c r="K149" s="37"/>
      <c r="L149" s="37"/>
      <c r="M149" s="4"/>
      <c r="N149" s="4"/>
      <c r="O149" s="36"/>
      <c r="P149" s="4"/>
      <c r="Q149" s="4"/>
      <c r="AD149" s="26">
        <v>148</v>
      </c>
      <c r="AE149" s="26"/>
      <c r="AF149" s="26" t="str">
        <f>IF(Kopā!F149=$R$3,Kopā!A149,"")</f>
        <v/>
      </c>
      <c r="AG149" s="26" t="str">
        <f>_xlfn.IFNA(VLOOKUP(AF149,Kopā!$A$4:$G$203,7,),"")</f>
        <v/>
      </c>
      <c r="AH149" s="26" t="str">
        <f t="shared" si="45"/>
        <v/>
      </c>
      <c r="AI149" s="26" t="e" cm="1">
        <f t="array" ref="AI149">IFERROR(SMALL(IF((COUNTIF($AI$3:AI148, $AH$4:$AH$203)=0)*ISNUMBER($AH$4:$AH$203), $AH$4:$AH$203, "A"), 1),INDEX($AH$4:$AH$203, MATCH(SMALL(IF(ISTEXT($AH$4:$AH$203)*(COUNTIF(AI$3:$AI148,$AH$4:$AH$203)=0), COUNTIF($AH$4:$AH$203, "&lt;"&amp;$AH$4:$AH$203), ""),1),IF(ISTEXT($AH$4:$AH$203), COUNTIF($AH$4:$AH$203, "&lt;"&amp;$AH$4:$AH$203), ""), 0)))</f>
        <v>#NUM!</v>
      </c>
      <c r="AJ149" s="26"/>
      <c r="AK149" s="26"/>
      <c r="AL149" s="26" t="e">
        <f>#REF!</f>
        <v>#REF!</v>
      </c>
      <c r="AM149" s="26"/>
      <c r="AN149" s="26"/>
      <c r="AO149" s="26"/>
      <c r="AP149" s="26"/>
      <c r="AQ149" s="26"/>
      <c r="AR149" s="79" t="str">
        <f>_xlfn.IFNA(VLOOKUP(AM149,Kopā!$A$4:$Q$203,8,),"")</f>
        <v/>
      </c>
      <c r="AS149" s="80" t="str">
        <f>_xlfn.IFNA(VLOOKUP(AM149,Kopā!$A$4:$Q$203,9,),"")</f>
        <v/>
      </c>
      <c r="AT149" s="79" t="str">
        <f>_xlfn.IFNA(VLOOKUP(AM149,Kopā!$A$4:$Q$203,10,),"")</f>
        <v/>
      </c>
      <c r="AU149" s="80" t="str">
        <f>_xlfn.IFNA(VLOOKUP(AM149,Kopā!$A$4:$Q$203,11,),"")</f>
        <v/>
      </c>
      <c r="AV149" s="79" t="str">
        <f>_xlfn.IFNA(VLOOKUP(AM149,Kopā!$A$4:$Q$203,12,),"")</f>
        <v/>
      </c>
      <c r="AW149" s="80" t="str">
        <f>_xlfn.IFNA(VLOOKUP(AM149,Kopā!$A$4:$Q$203,13,),"")</f>
        <v/>
      </c>
      <c r="AX149" s="79" t="str">
        <f>_xlfn.IFNA(VLOOKUP(AM149,Kopā!$A$4:$Q$203,14,),"")</f>
        <v/>
      </c>
      <c r="AY149" s="80" t="str">
        <f>_xlfn.IFNA(VLOOKUP(AM149,Kopā!$A$4:$Q$203,15,),"")</f>
        <v/>
      </c>
      <c r="AZ149" s="26"/>
      <c r="BA149" s="26"/>
      <c r="BB149" s="26"/>
      <c r="BC149" s="26"/>
      <c r="BD149" s="26"/>
      <c r="BE149" s="26" t="e">
        <f>_xlfn.RANK.EQ(BB149,$BB$4:$BB$93,)+COUNTIF($BB$4:BB149,BB149)-1</f>
        <v>#N/A</v>
      </c>
    </row>
    <row r="150" spans="1:57" x14ac:dyDescent="0.25">
      <c r="A150" s="4"/>
      <c r="B150" s="4"/>
      <c r="C150" s="4"/>
      <c r="D150" s="4"/>
      <c r="E150" s="37"/>
      <c r="F150" s="37"/>
      <c r="G150" s="37"/>
      <c r="H150" s="37"/>
      <c r="I150" s="37"/>
      <c r="J150" s="37"/>
      <c r="K150" s="37"/>
      <c r="L150" s="37"/>
      <c r="M150" s="4"/>
      <c r="N150" s="4"/>
      <c r="O150" s="36"/>
      <c r="P150" s="4"/>
      <c r="Q150" s="4"/>
      <c r="AD150" s="26">
        <v>149</v>
      </c>
      <c r="AE150" s="26"/>
      <c r="AF150" s="26" t="str">
        <f>IF(Kopā!F150=$R$3,Kopā!A150,"")</f>
        <v/>
      </c>
      <c r="AG150" s="26" t="str">
        <f>_xlfn.IFNA(VLOOKUP(AF150,Kopā!$A$4:$G$203,7,),"")</f>
        <v/>
      </c>
      <c r="AH150" s="26" t="str">
        <f t="shared" si="45"/>
        <v/>
      </c>
      <c r="AI150" s="26" t="e" cm="1">
        <f t="array" ref="AI150">IFERROR(SMALL(IF((COUNTIF($AI$3:AI149, $AH$4:$AH$203)=0)*ISNUMBER($AH$4:$AH$203), $AH$4:$AH$203, "A"), 1),INDEX($AH$4:$AH$203, MATCH(SMALL(IF(ISTEXT($AH$4:$AH$203)*(COUNTIF(AI$3:$AI149,$AH$4:$AH$203)=0), COUNTIF($AH$4:$AH$203, "&lt;"&amp;$AH$4:$AH$203), ""),1),IF(ISTEXT($AH$4:$AH$203), COUNTIF($AH$4:$AH$203, "&lt;"&amp;$AH$4:$AH$203), ""), 0)))</f>
        <v>#NUM!</v>
      </c>
      <c r="AJ150" s="26"/>
      <c r="AK150" s="26"/>
      <c r="AL150" s="26" t="e">
        <f>#REF!</f>
        <v>#REF!</v>
      </c>
      <c r="AM150" s="26"/>
      <c r="AN150" s="26"/>
      <c r="AO150" s="26"/>
      <c r="AP150" s="26"/>
      <c r="AQ150" s="26"/>
      <c r="AR150" s="79" t="str">
        <f>_xlfn.IFNA(VLOOKUP(AM150,Kopā!$A$4:$Q$203,8,),"")</f>
        <v/>
      </c>
      <c r="AS150" s="80" t="str">
        <f>_xlfn.IFNA(VLOOKUP(AM150,Kopā!$A$4:$Q$203,9,),"")</f>
        <v/>
      </c>
      <c r="AT150" s="79" t="str">
        <f>_xlfn.IFNA(VLOOKUP(AM150,Kopā!$A$4:$Q$203,10,),"")</f>
        <v/>
      </c>
      <c r="AU150" s="80" t="str">
        <f>_xlfn.IFNA(VLOOKUP(AM150,Kopā!$A$4:$Q$203,11,),"")</f>
        <v/>
      </c>
      <c r="AV150" s="79" t="str">
        <f>_xlfn.IFNA(VLOOKUP(AM150,Kopā!$A$4:$Q$203,12,),"")</f>
        <v/>
      </c>
      <c r="AW150" s="80" t="str">
        <f>_xlfn.IFNA(VLOOKUP(AM150,Kopā!$A$4:$Q$203,13,),"")</f>
        <v/>
      </c>
      <c r="AX150" s="79" t="str">
        <f>_xlfn.IFNA(VLOOKUP(AM150,Kopā!$A$4:$Q$203,14,),"")</f>
        <v/>
      </c>
      <c r="AY150" s="80" t="str">
        <f>_xlfn.IFNA(VLOOKUP(AM150,Kopā!$A$4:$Q$203,15,),"")</f>
        <v/>
      </c>
      <c r="AZ150" s="26"/>
      <c r="BA150" s="26"/>
      <c r="BB150" s="26"/>
      <c r="BC150" s="26"/>
      <c r="BD150" s="26"/>
      <c r="BE150" s="26" t="e">
        <f>_xlfn.RANK.EQ(BB150,$BB$4:$BB$93,)+COUNTIF($BB$4:BB150,BB150)-1</f>
        <v>#N/A</v>
      </c>
    </row>
    <row r="151" spans="1:57" x14ac:dyDescent="0.25">
      <c r="A151" s="4"/>
      <c r="B151" s="4"/>
      <c r="C151" s="4"/>
      <c r="D151" s="4"/>
      <c r="E151" s="37"/>
      <c r="F151" s="37"/>
      <c r="G151" s="37"/>
      <c r="H151" s="37"/>
      <c r="I151" s="37"/>
      <c r="J151" s="37"/>
      <c r="K151" s="37"/>
      <c r="L151" s="37"/>
      <c r="M151" s="4"/>
      <c r="N151" s="4"/>
      <c r="O151" s="36"/>
      <c r="P151" s="4"/>
      <c r="Q151" s="4"/>
      <c r="AD151" s="26">
        <v>150</v>
      </c>
      <c r="AE151" s="26"/>
      <c r="AF151" s="26" t="str">
        <f>IF(Kopā!F151=$R$3,Kopā!A151,"")</f>
        <v/>
      </c>
      <c r="AG151" s="26" t="str">
        <f>_xlfn.IFNA(VLOOKUP(AF151,Kopā!$A$4:$G$203,7,),"")</f>
        <v/>
      </c>
      <c r="AH151" s="26" t="str">
        <f t="shared" si="45"/>
        <v/>
      </c>
      <c r="AI151" s="26" t="e" cm="1">
        <f t="array" ref="AI151">IFERROR(SMALL(IF((COUNTIF($AI$3:AI150, $AH$4:$AH$203)=0)*ISNUMBER($AH$4:$AH$203), $AH$4:$AH$203, "A"), 1),INDEX($AH$4:$AH$203, MATCH(SMALL(IF(ISTEXT($AH$4:$AH$203)*(COUNTIF(AI$3:$AI150,$AH$4:$AH$203)=0), COUNTIF($AH$4:$AH$203, "&lt;"&amp;$AH$4:$AH$203), ""),1),IF(ISTEXT($AH$4:$AH$203), COUNTIF($AH$4:$AH$203, "&lt;"&amp;$AH$4:$AH$203), ""), 0)))</f>
        <v>#NUM!</v>
      </c>
      <c r="AJ151" s="26"/>
      <c r="AK151" s="26"/>
      <c r="AL151" s="26" t="e">
        <f>#REF!</f>
        <v>#REF!</v>
      </c>
      <c r="AM151" s="26"/>
      <c r="AN151" s="26"/>
      <c r="AO151" s="26"/>
      <c r="AP151" s="26"/>
      <c r="AQ151" s="26"/>
      <c r="AR151" s="79" t="str">
        <f>_xlfn.IFNA(VLOOKUP(AM151,Kopā!$A$4:$Q$203,8,),"")</f>
        <v/>
      </c>
      <c r="AS151" s="80" t="str">
        <f>_xlfn.IFNA(VLOOKUP(AM151,Kopā!$A$4:$Q$203,9,),"")</f>
        <v/>
      </c>
      <c r="AT151" s="79" t="str">
        <f>_xlfn.IFNA(VLOOKUP(AM151,Kopā!$A$4:$Q$203,10,),"")</f>
        <v/>
      </c>
      <c r="AU151" s="80" t="str">
        <f>_xlfn.IFNA(VLOOKUP(AM151,Kopā!$A$4:$Q$203,11,),"")</f>
        <v/>
      </c>
      <c r="AV151" s="79" t="str">
        <f>_xlfn.IFNA(VLOOKUP(AM151,Kopā!$A$4:$Q$203,12,),"")</f>
        <v/>
      </c>
      <c r="AW151" s="80" t="str">
        <f>_xlfn.IFNA(VLOOKUP(AM151,Kopā!$A$4:$Q$203,13,),"")</f>
        <v/>
      </c>
      <c r="AX151" s="79" t="str">
        <f>_xlfn.IFNA(VLOOKUP(AM151,Kopā!$A$4:$Q$203,14,),"")</f>
        <v/>
      </c>
      <c r="AY151" s="80" t="str">
        <f>_xlfn.IFNA(VLOOKUP(AM151,Kopā!$A$4:$Q$203,15,),"")</f>
        <v/>
      </c>
      <c r="AZ151" s="26"/>
      <c r="BA151" s="26"/>
      <c r="BB151" s="26"/>
      <c r="BC151" s="26"/>
      <c r="BD151" s="26"/>
      <c r="BE151" s="26" t="e">
        <f>_xlfn.RANK.EQ(BB151,$BB$4:$BB$93,)+COUNTIF($BB$4:BB151,BB151)-1</f>
        <v>#N/A</v>
      </c>
    </row>
    <row r="152" spans="1:57" x14ac:dyDescent="0.25">
      <c r="A152" s="4"/>
      <c r="B152" s="4"/>
      <c r="C152" s="4"/>
      <c r="D152" s="4"/>
      <c r="E152" s="37"/>
      <c r="F152" s="37"/>
      <c r="G152" s="37"/>
      <c r="H152" s="37"/>
      <c r="I152" s="37"/>
      <c r="J152" s="37"/>
      <c r="K152" s="37"/>
      <c r="L152" s="37"/>
      <c r="M152" s="4"/>
      <c r="N152" s="4"/>
      <c r="O152" s="36"/>
      <c r="P152" s="4"/>
      <c r="Q152" s="4"/>
      <c r="AD152" s="26">
        <v>151</v>
      </c>
      <c r="AE152" s="26"/>
      <c r="AF152" s="26" t="str">
        <f>IF(Kopā!F152=$R$3,Kopā!A152,"")</f>
        <v/>
      </c>
      <c r="AG152" s="26" t="str">
        <f>_xlfn.IFNA(VLOOKUP(AF152,Kopā!$A$4:$G$203,7,),"")</f>
        <v/>
      </c>
      <c r="AH152" s="26" t="str">
        <f t="shared" si="45"/>
        <v/>
      </c>
      <c r="AI152" s="26" t="e" cm="1">
        <f t="array" ref="AI152">IFERROR(SMALL(IF((COUNTIF($AI$3:AI151, $AH$4:$AH$203)=0)*ISNUMBER($AH$4:$AH$203), $AH$4:$AH$203, "A"), 1),INDEX($AH$4:$AH$203, MATCH(SMALL(IF(ISTEXT($AH$4:$AH$203)*(COUNTIF(AI$3:$AI151,$AH$4:$AH$203)=0), COUNTIF($AH$4:$AH$203, "&lt;"&amp;$AH$4:$AH$203), ""),1),IF(ISTEXT($AH$4:$AH$203), COUNTIF($AH$4:$AH$203, "&lt;"&amp;$AH$4:$AH$203), ""), 0)))</f>
        <v>#NUM!</v>
      </c>
      <c r="AJ152" s="26"/>
      <c r="AK152" s="26"/>
      <c r="AL152" s="26" t="e">
        <f>#REF!</f>
        <v>#REF!</v>
      </c>
      <c r="AM152" s="26"/>
      <c r="AN152" s="26"/>
      <c r="AO152" s="26"/>
      <c r="AP152" s="26"/>
      <c r="AQ152" s="26"/>
      <c r="AR152" s="79" t="str">
        <f>_xlfn.IFNA(VLOOKUP(AM152,Kopā!$A$4:$Q$203,8,),"")</f>
        <v/>
      </c>
      <c r="AS152" s="80" t="str">
        <f>_xlfn.IFNA(VLOOKUP(AM152,Kopā!$A$4:$Q$203,9,),"")</f>
        <v/>
      </c>
      <c r="AT152" s="79" t="str">
        <f>_xlfn.IFNA(VLOOKUP(AM152,Kopā!$A$4:$Q$203,10,),"")</f>
        <v/>
      </c>
      <c r="AU152" s="80" t="str">
        <f>_xlfn.IFNA(VLOOKUP(AM152,Kopā!$A$4:$Q$203,11,),"")</f>
        <v/>
      </c>
      <c r="AV152" s="79" t="str">
        <f>_xlfn.IFNA(VLOOKUP(AM152,Kopā!$A$4:$Q$203,12,),"")</f>
        <v/>
      </c>
      <c r="AW152" s="80" t="str">
        <f>_xlfn.IFNA(VLOOKUP(AM152,Kopā!$A$4:$Q$203,13,),"")</f>
        <v/>
      </c>
      <c r="AX152" s="79" t="str">
        <f>_xlfn.IFNA(VLOOKUP(AM152,Kopā!$A$4:$Q$203,14,),"")</f>
        <v/>
      </c>
      <c r="AY152" s="80" t="str">
        <f>_xlfn.IFNA(VLOOKUP(AM152,Kopā!$A$4:$Q$203,15,),"")</f>
        <v/>
      </c>
      <c r="AZ152" s="26"/>
      <c r="BA152" s="26"/>
      <c r="BB152" s="26"/>
      <c r="BC152" s="26"/>
      <c r="BD152" s="26"/>
      <c r="BE152" s="26" t="e">
        <f>_xlfn.RANK.EQ(BB152,$BB$4:$BB$93,)+COUNTIF($BB$4:BB152,BB152)-1</f>
        <v>#N/A</v>
      </c>
    </row>
    <row r="153" spans="1:57" x14ac:dyDescent="0.25">
      <c r="A153" s="4"/>
      <c r="B153" s="4"/>
      <c r="C153" s="4"/>
      <c r="D153" s="4"/>
      <c r="E153" s="37"/>
      <c r="F153" s="37"/>
      <c r="G153" s="37"/>
      <c r="H153" s="37"/>
      <c r="I153" s="37"/>
      <c r="J153" s="37"/>
      <c r="K153" s="37"/>
      <c r="L153" s="37"/>
      <c r="M153" s="4"/>
      <c r="N153" s="4"/>
      <c r="O153" s="36"/>
      <c r="P153" s="4"/>
      <c r="Q153" s="4"/>
      <c r="AD153" s="26">
        <v>152</v>
      </c>
      <c r="AE153" s="26"/>
      <c r="AF153" s="26" t="str">
        <f>IF(Kopā!F153=$R$3,Kopā!A153,"")</f>
        <v/>
      </c>
      <c r="AG153" s="26" t="str">
        <f>_xlfn.IFNA(VLOOKUP(AF153,Kopā!$A$4:$G$203,7,),"")</f>
        <v/>
      </c>
      <c r="AH153" s="26" t="str">
        <f t="shared" si="45"/>
        <v/>
      </c>
      <c r="AI153" s="26" t="e" cm="1">
        <f t="array" ref="AI153">IFERROR(SMALL(IF((COUNTIF($AI$3:AI152, $AH$4:$AH$203)=0)*ISNUMBER($AH$4:$AH$203), $AH$4:$AH$203, "A"), 1),INDEX($AH$4:$AH$203, MATCH(SMALL(IF(ISTEXT($AH$4:$AH$203)*(COUNTIF(AI$3:$AI152,$AH$4:$AH$203)=0), COUNTIF($AH$4:$AH$203, "&lt;"&amp;$AH$4:$AH$203), ""),1),IF(ISTEXT($AH$4:$AH$203), COUNTIF($AH$4:$AH$203, "&lt;"&amp;$AH$4:$AH$203), ""), 0)))</f>
        <v>#NUM!</v>
      </c>
      <c r="AJ153" s="26"/>
      <c r="AK153" s="26"/>
      <c r="AL153" s="26" t="e">
        <f>#REF!</f>
        <v>#REF!</v>
      </c>
      <c r="AM153" s="26"/>
      <c r="AN153" s="26"/>
      <c r="AO153" s="26"/>
      <c r="AP153" s="26"/>
      <c r="AQ153" s="26"/>
      <c r="AR153" s="79" t="str">
        <f>_xlfn.IFNA(VLOOKUP(AM153,Kopā!$A$4:$Q$203,8,),"")</f>
        <v/>
      </c>
      <c r="AS153" s="80" t="str">
        <f>_xlfn.IFNA(VLOOKUP(AM153,Kopā!$A$4:$Q$203,9,),"")</f>
        <v/>
      </c>
      <c r="AT153" s="79" t="str">
        <f>_xlfn.IFNA(VLOOKUP(AM153,Kopā!$A$4:$Q$203,10,),"")</f>
        <v/>
      </c>
      <c r="AU153" s="80" t="str">
        <f>_xlfn.IFNA(VLOOKUP(AM153,Kopā!$A$4:$Q$203,11,),"")</f>
        <v/>
      </c>
      <c r="AV153" s="79" t="str">
        <f>_xlfn.IFNA(VLOOKUP(AM153,Kopā!$A$4:$Q$203,12,),"")</f>
        <v/>
      </c>
      <c r="AW153" s="80" t="str">
        <f>_xlfn.IFNA(VLOOKUP(AM153,Kopā!$A$4:$Q$203,13,),"")</f>
        <v/>
      </c>
      <c r="AX153" s="79" t="str">
        <f>_xlfn.IFNA(VLOOKUP(AM153,Kopā!$A$4:$Q$203,14,),"")</f>
        <v/>
      </c>
      <c r="AY153" s="80" t="str">
        <f>_xlfn.IFNA(VLOOKUP(AM153,Kopā!$A$4:$Q$203,15,),"")</f>
        <v/>
      </c>
      <c r="AZ153" s="26"/>
      <c r="BA153" s="26"/>
      <c r="BB153" s="26"/>
      <c r="BC153" s="26"/>
      <c r="BD153" s="26"/>
      <c r="BE153" s="26" t="e">
        <f>_xlfn.RANK.EQ(BB153,$BB$4:$BB$93,)+COUNTIF($BB$4:BB153,BB153)-1</f>
        <v>#N/A</v>
      </c>
    </row>
    <row r="154" spans="1:57" x14ac:dyDescent="0.25">
      <c r="A154" s="4"/>
      <c r="B154" s="4"/>
      <c r="C154" s="4"/>
      <c r="D154" s="4"/>
      <c r="E154" s="37"/>
      <c r="F154" s="37"/>
      <c r="G154" s="37"/>
      <c r="H154" s="37"/>
      <c r="I154" s="37"/>
      <c r="J154" s="37"/>
      <c r="K154" s="37"/>
      <c r="L154" s="37"/>
      <c r="M154" s="4"/>
      <c r="N154" s="4"/>
      <c r="O154" s="36"/>
      <c r="P154" s="4"/>
      <c r="Q154" s="4"/>
      <c r="AD154" s="26">
        <v>153</v>
      </c>
      <c r="AE154" s="26"/>
      <c r="AF154" s="26" t="str">
        <f>IF(Kopā!F154=$R$3,Kopā!A154,"")</f>
        <v/>
      </c>
      <c r="AG154" s="26" t="str">
        <f>_xlfn.IFNA(VLOOKUP(AF154,Kopā!$A$4:$G$203,7,),"")</f>
        <v/>
      </c>
      <c r="AH154" s="26" t="str">
        <f t="shared" si="45"/>
        <v/>
      </c>
      <c r="AI154" s="26" t="e" cm="1">
        <f t="array" ref="AI154">IFERROR(SMALL(IF((COUNTIF($AI$3:AI153, $AH$4:$AH$203)=0)*ISNUMBER($AH$4:$AH$203), $AH$4:$AH$203, "A"), 1),INDEX($AH$4:$AH$203, MATCH(SMALL(IF(ISTEXT($AH$4:$AH$203)*(COUNTIF(AI$3:$AI153,$AH$4:$AH$203)=0), COUNTIF($AH$4:$AH$203, "&lt;"&amp;$AH$4:$AH$203), ""),1),IF(ISTEXT($AH$4:$AH$203), COUNTIF($AH$4:$AH$203, "&lt;"&amp;$AH$4:$AH$203), ""), 0)))</f>
        <v>#NUM!</v>
      </c>
      <c r="AJ154" s="26"/>
      <c r="AK154" s="26"/>
      <c r="AL154" s="26" t="e">
        <f>#REF!</f>
        <v>#REF!</v>
      </c>
      <c r="AM154" s="26"/>
      <c r="AN154" s="26"/>
      <c r="AO154" s="26"/>
      <c r="AP154" s="26"/>
      <c r="AQ154" s="26"/>
      <c r="AR154" s="79" t="str">
        <f>_xlfn.IFNA(VLOOKUP(AM154,Kopā!$A$4:$Q$203,8,),"")</f>
        <v/>
      </c>
      <c r="AS154" s="80" t="str">
        <f>_xlfn.IFNA(VLOOKUP(AM154,Kopā!$A$4:$Q$203,9,),"")</f>
        <v/>
      </c>
      <c r="AT154" s="79" t="str">
        <f>_xlfn.IFNA(VLOOKUP(AM154,Kopā!$A$4:$Q$203,10,),"")</f>
        <v/>
      </c>
      <c r="AU154" s="80" t="str">
        <f>_xlfn.IFNA(VLOOKUP(AM154,Kopā!$A$4:$Q$203,11,),"")</f>
        <v/>
      </c>
      <c r="AV154" s="79" t="str">
        <f>_xlfn.IFNA(VLOOKUP(AM154,Kopā!$A$4:$Q$203,12,),"")</f>
        <v/>
      </c>
      <c r="AW154" s="80" t="str">
        <f>_xlfn.IFNA(VLOOKUP(AM154,Kopā!$A$4:$Q$203,13,),"")</f>
        <v/>
      </c>
      <c r="AX154" s="79" t="str">
        <f>_xlfn.IFNA(VLOOKUP(AM154,Kopā!$A$4:$Q$203,14,),"")</f>
        <v/>
      </c>
      <c r="AY154" s="80" t="str">
        <f>_xlfn.IFNA(VLOOKUP(AM154,Kopā!$A$4:$Q$203,15,),"")</f>
        <v/>
      </c>
      <c r="AZ154" s="26"/>
      <c r="BA154" s="26"/>
      <c r="BB154" s="26"/>
      <c r="BC154" s="26"/>
      <c r="BD154" s="26"/>
      <c r="BE154" s="26" t="e">
        <f>_xlfn.RANK.EQ(BB154,$BB$4:$BB$93,)+COUNTIF($BB$4:BB154,BB154)-1</f>
        <v>#N/A</v>
      </c>
    </row>
    <row r="155" spans="1:57" x14ac:dyDescent="0.25">
      <c r="A155" s="4"/>
      <c r="B155" s="4"/>
      <c r="C155" s="4"/>
      <c r="D155" s="4"/>
      <c r="E155" s="37"/>
      <c r="F155" s="37"/>
      <c r="G155" s="37"/>
      <c r="H155" s="37"/>
      <c r="I155" s="37"/>
      <c r="J155" s="37"/>
      <c r="K155" s="37"/>
      <c r="L155" s="37"/>
      <c r="M155" s="4"/>
      <c r="N155" s="4"/>
      <c r="O155" s="36"/>
      <c r="P155" s="4"/>
      <c r="Q155" s="4"/>
      <c r="AD155" s="26">
        <v>154</v>
      </c>
      <c r="AE155" s="26"/>
      <c r="AF155" s="26" t="str">
        <f>IF(Kopā!F155=$R$3,Kopā!A155,"")</f>
        <v/>
      </c>
      <c r="AG155" s="26" t="str">
        <f>_xlfn.IFNA(VLOOKUP(AF155,Kopā!$A$4:$G$203,7,),"")</f>
        <v/>
      </c>
      <c r="AH155" s="26" t="str">
        <f t="shared" si="45"/>
        <v/>
      </c>
      <c r="AI155" s="26" t="e" cm="1">
        <f t="array" ref="AI155">IFERROR(SMALL(IF((COUNTIF($AI$3:AI154, $AH$4:$AH$203)=0)*ISNUMBER($AH$4:$AH$203), $AH$4:$AH$203, "A"), 1),INDEX($AH$4:$AH$203, MATCH(SMALL(IF(ISTEXT($AH$4:$AH$203)*(COUNTIF(AI$3:$AI154,$AH$4:$AH$203)=0), COUNTIF($AH$4:$AH$203, "&lt;"&amp;$AH$4:$AH$203), ""),1),IF(ISTEXT($AH$4:$AH$203), COUNTIF($AH$4:$AH$203, "&lt;"&amp;$AH$4:$AH$203), ""), 0)))</f>
        <v>#NUM!</v>
      </c>
      <c r="AJ155" s="26"/>
      <c r="AK155" s="26"/>
      <c r="AL155" s="26" t="e">
        <f>#REF!</f>
        <v>#REF!</v>
      </c>
      <c r="AM155" s="26"/>
      <c r="AN155" s="26"/>
      <c r="AO155" s="26"/>
      <c r="AP155" s="26"/>
      <c r="AQ155" s="26"/>
      <c r="AR155" s="79" t="str">
        <f>_xlfn.IFNA(VLOOKUP(AM155,Kopā!$A$4:$Q$203,8,),"")</f>
        <v/>
      </c>
      <c r="AS155" s="80" t="str">
        <f>_xlfn.IFNA(VLOOKUP(AM155,Kopā!$A$4:$Q$203,9,),"")</f>
        <v/>
      </c>
      <c r="AT155" s="79" t="str">
        <f>_xlfn.IFNA(VLOOKUP(AM155,Kopā!$A$4:$Q$203,10,),"")</f>
        <v/>
      </c>
      <c r="AU155" s="80" t="str">
        <f>_xlfn.IFNA(VLOOKUP(AM155,Kopā!$A$4:$Q$203,11,),"")</f>
        <v/>
      </c>
      <c r="AV155" s="79" t="str">
        <f>_xlfn.IFNA(VLOOKUP(AM155,Kopā!$A$4:$Q$203,12,),"")</f>
        <v/>
      </c>
      <c r="AW155" s="80" t="str">
        <f>_xlfn.IFNA(VLOOKUP(AM155,Kopā!$A$4:$Q$203,13,),"")</f>
        <v/>
      </c>
      <c r="AX155" s="79" t="str">
        <f>_xlfn.IFNA(VLOOKUP(AM155,Kopā!$A$4:$Q$203,14,),"")</f>
        <v/>
      </c>
      <c r="AY155" s="80" t="str">
        <f>_xlfn.IFNA(VLOOKUP(AM155,Kopā!$A$4:$Q$203,15,),"")</f>
        <v/>
      </c>
      <c r="AZ155" s="26"/>
      <c r="BA155" s="26"/>
      <c r="BB155" s="26"/>
      <c r="BC155" s="26"/>
      <c r="BD155" s="26"/>
      <c r="BE155" s="26" t="e">
        <f>_xlfn.RANK.EQ(BB155,$BB$4:$BB$93,)+COUNTIF($BB$4:BB155,BB155)-1</f>
        <v>#N/A</v>
      </c>
    </row>
    <row r="156" spans="1:57" x14ac:dyDescent="0.25">
      <c r="A156" s="4"/>
      <c r="B156" s="4"/>
      <c r="C156" s="4"/>
      <c r="D156" s="4"/>
      <c r="E156" s="37"/>
      <c r="F156" s="37"/>
      <c r="G156" s="37"/>
      <c r="H156" s="37"/>
      <c r="I156" s="37"/>
      <c r="J156" s="37"/>
      <c r="K156" s="37"/>
      <c r="L156" s="37"/>
      <c r="M156" s="4"/>
      <c r="N156" s="4"/>
      <c r="O156" s="36"/>
      <c r="P156" s="4"/>
      <c r="Q156" s="4"/>
      <c r="AD156" s="26">
        <v>155</v>
      </c>
      <c r="AE156" s="26"/>
      <c r="AF156" s="26" t="str">
        <f>IF(Kopā!F156=$R$3,Kopā!A156,"")</f>
        <v/>
      </c>
      <c r="AG156" s="26" t="str">
        <f>_xlfn.IFNA(VLOOKUP(AF156,Kopā!$A$4:$G$203,7,),"")</f>
        <v/>
      </c>
      <c r="AH156" s="26" t="str">
        <f t="shared" si="45"/>
        <v/>
      </c>
      <c r="AI156" s="26" t="e" cm="1">
        <f t="array" ref="AI156">IFERROR(SMALL(IF((COUNTIF($AI$3:AI155, $AH$4:$AH$203)=0)*ISNUMBER($AH$4:$AH$203), $AH$4:$AH$203, "A"), 1),INDEX($AH$4:$AH$203, MATCH(SMALL(IF(ISTEXT($AH$4:$AH$203)*(COUNTIF(AI$3:$AI155,$AH$4:$AH$203)=0), COUNTIF($AH$4:$AH$203, "&lt;"&amp;$AH$4:$AH$203), ""),1),IF(ISTEXT($AH$4:$AH$203), COUNTIF($AH$4:$AH$203, "&lt;"&amp;$AH$4:$AH$203), ""), 0)))</f>
        <v>#NUM!</v>
      </c>
      <c r="AJ156" s="26"/>
      <c r="AK156" s="26"/>
      <c r="AL156" s="26" t="e">
        <f>#REF!</f>
        <v>#REF!</v>
      </c>
      <c r="AM156" s="26"/>
      <c r="AN156" s="26"/>
      <c r="AO156" s="26"/>
      <c r="AP156" s="26"/>
      <c r="AQ156" s="26"/>
      <c r="AR156" s="79" t="str">
        <f>_xlfn.IFNA(VLOOKUP(AM156,Kopā!$A$4:$Q$203,8,),"")</f>
        <v/>
      </c>
      <c r="AS156" s="80" t="str">
        <f>_xlfn.IFNA(VLOOKUP(AM156,Kopā!$A$4:$Q$203,9,),"")</f>
        <v/>
      </c>
      <c r="AT156" s="79" t="str">
        <f>_xlfn.IFNA(VLOOKUP(AM156,Kopā!$A$4:$Q$203,10,),"")</f>
        <v/>
      </c>
      <c r="AU156" s="80" t="str">
        <f>_xlfn.IFNA(VLOOKUP(AM156,Kopā!$A$4:$Q$203,11,),"")</f>
        <v/>
      </c>
      <c r="AV156" s="79" t="str">
        <f>_xlfn.IFNA(VLOOKUP(AM156,Kopā!$A$4:$Q$203,12,),"")</f>
        <v/>
      </c>
      <c r="AW156" s="80" t="str">
        <f>_xlfn.IFNA(VLOOKUP(AM156,Kopā!$A$4:$Q$203,13,),"")</f>
        <v/>
      </c>
      <c r="AX156" s="79" t="str">
        <f>_xlfn.IFNA(VLOOKUP(AM156,Kopā!$A$4:$Q$203,14,),"")</f>
        <v/>
      </c>
      <c r="AY156" s="80" t="str">
        <f>_xlfn.IFNA(VLOOKUP(AM156,Kopā!$A$4:$Q$203,15,),"")</f>
        <v/>
      </c>
      <c r="AZ156" s="26"/>
      <c r="BA156" s="26"/>
      <c r="BB156" s="26"/>
      <c r="BC156" s="26"/>
      <c r="BD156" s="26"/>
      <c r="BE156" s="26" t="e">
        <f>_xlfn.RANK.EQ(BB156,$BB$4:$BB$93,)+COUNTIF($BB$4:BB156,BB156)-1</f>
        <v>#N/A</v>
      </c>
    </row>
    <row r="157" spans="1:57" x14ac:dyDescent="0.25">
      <c r="A157" s="4"/>
      <c r="B157" s="4"/>
      <c r="C157" s="4"/>
      <c r="D157" s="4"/>
      <c r="E157" s="37"/>
      <c r="F157" s="37"/>
      <c r="G157" s="37"/>
      <c r="H157" s="37"/>
      <c r="I157" s="37"/>
      <c r="J157" s="37"/>
      <c r="K157" s="37"/>
      <c r="L157" s="37"/>
      <c r="M157" s="4"/>
      <c r="N157" s="4"/>
      <c r="O157" s="36"/>
      <c r="P157" s="4"/>
      <c r="Q157" s="4"/>
      <c r="AD157" s="26">
        <v>156</v>
      </c>
      <c r="AE157" s="26"/>
      <c r="AF157" s="26" t="str">
        <f>IF(Kopā!F157=$R$3,Kopā!A157,"")</f>
        <v/>
      </c>
      <c r="AG157" s="26" t="str">
        <f>_xlfn.IFNA(VLOOKUP(AF157,Kopā!$A$4:$G$203,7,),"")</f>
        <v/>
      </c>
      <c r="AH157" s="26" t="str">
        <f t="shared" si="45"/>
        <v/>
      </c>
      <c r="AI157" s="26" t="e" cm="1">
        <f t="array" ref="AI157">IFERROR(SMALL(IF((COUNTIF($AI$3:AI156, $AH$4:$AH$203)=0)*ISNUMBER($AH$4:$AH$203), $AH$4:$AH$203, "A"), 1),INDEX($AH$4:$AH$203, MATCH(SMALL(IF(ISTEXT($AH$4:$AH$203)*(COUNTIF(AI$3:$AI156,$AH$4:$AH$203)=0), COUNTIF($AH$4:$AH$203, "&lt;"&amp;$AH$4:$AH$203), ""),1),IF(ISTEXT($AH$4:$AH$203), COUNTIF($AH$4:$AH$203, "&lt;"&amp;$AH$4:$AH$203), ""), 0)))</f>
        <v>#NUM!</v>
      </c>
      <c r="AJ157" s="26"/>
      <c r="AK157" s="26"/>
      <c r="AL157" s="26" t="e">
        <f>#REF!</f>
        <v>#REF!</v>
      </c>
      <c r="AM157" s="26"/>
      <c r="AN157" s="26"/>
      <c r="AO157" s="26"/>
      <c r="AP157" s="26"/>
      <c r="AQ157" s="26"/>
      <c r="AR157" s="79" t="str">
        <f>_xlfn.IFNA(VLOOKUP(AM157,Kopā!$A$4:$Q$203,8,),"")</f>
        <v/>
      </c>
      <c r="AS157" s="80" t="str">
        <f>_xlfn.IFNA(VLOOKUP(AM157,Kopā!$A$4:$Q$203,9,),"")</f>
        <v/>
      </c>
      <c r="AT157" s="79" t="str">
        <f>_xlfn.IFNA(VLOOKUP(AM157,Kopā!$A$4:$Q$203,10,),"")</f>
        <v/>
      </c>
      <c r="AU157" s="80" t="str">
        <f>_xlfn.IFNA(VLOOKUP(AM157,Kopā!$A$4:$Q$203,11,),"")</f>
        <v/>
      </c>
      <c r="AV157" s="79" t="str">
        <f>_xlfn.IFNA(VLOOKUP(AM157,Kopā!$A$4:$Q$203,12,),"")</f>
        <v/>
      </c>
      <c r="AW157" s="80" t="str">
        <f>_xlfn.IFNA(VLOOKUP(AM157,Kopā!$A$4:$Q$203,13,),"")</f>
        <v/>
      </c>
      <c r="AX157" s="79" t="str">
        <f>_xlfn.IFNA(VLOOKUP(AM157,Kopā!$A$4:$Q$203,14,),"")</f>
        <v/>
      </c>
      <c r="AY157" s="80" t="str">
        <f>_xlfn.IFNA(VLOOKUP(AM157,Kopā!$A$4:$Q$203,15,),"")</f>
        <v/>
      </c>
      <c r="AZ157" s="26"/>
      <c r="BA157" s="26"/>
      <c r="BB157" s="26"/>
      <c r="BC157" s="26"/>
      <c r="BD157" s="26"/>
      <c r="BE157" s="26" t="e">
        <f>_xlfn.RANK.EQ(BB157,$BB$4:$BB$93,)+COUNTIF($BB$4:BB157,BB157)-1</f>
        <v>#N/A</v>
      </c>
    </row>
    <row r="158" spans="1:57" x14ac:dyDescent="0.25">
      <c r="A158" s="4"/>
      <c r="B158" s="4"/>
      <c r="C158" s="4"/>
      <c r="D158" s="4"/>
      <c r="E158" s="37"/>
      <c r="F158" s="37"/>
      <c r="G158" s="37"/>
      <c r="H158" s="37"/>
      <c r="I158" s="37"/>
      <c r="J158" s="37"/>
      <c r="K158" s="37"/>
      <c r="L158" s="37"/>
      <c r="M158" s="4"/>
      <c r="N158" s="4"/>
      <c r="O158" s="36"/>
      <c r="P158" s="4"/>
      <c r="Q158" s="4"/>
      <c r="AD158" s="26">
        <v>157</v>
      </c>
      <c r="AE158" s="26"/>
      <c r="AF158" s="26" t="str">
        <f>IF(Kopā!F158=$R$3,Kopā!A158,"")</f>
        <v/>
      </c>
      <c r="AG158" s="26" t="str">
        <f>_xlfn.IFNA(VLOOKUP(AF158,Kopā!$A$4:$G$203,7,),"")</f>
        <v/>
      </c>
      <c r="AH158" s="26" t="str">
        <f t="shared" si="45"/>
        <v/>
      </c>
      <c r="AI158" s="26" t="e" cm="1">
        <f t="array" ref="AI158">IFERROR(SMALL(IF((COUNTIF($AI$3:AI157, $AH$4:$AH$203)=0)*ISNUMBER($AH$4:$AH$203), $AH$4:$AH$203, "A"), 1),INDEX($AH$4:$AH$203, MATCH(SMALL(IF(ISTEXT($AH$4:$AH$203)*(COUNTIF(AI$3:$AI157,$AH$4:$AH$203)=0), COUNTIF($AH$4:$AH$203, "&lt;"&amp;$AH$4:$AH$203), ""),1),IF(ISTEXT($AH$4:$AH$203), COUNTIF($AH$4:$AH$203, "&lt;"&amp;$AH$4:$AH$203), ""), 0)))</f>
        <v>#NUM!</v>
      </c>
      <c r="AJ158" s="26"/>
      <c r="AK158" s="26"/>
      <c r="AL158" s="26" t="e">
        <f>#REF!</f>
        <v>#REF!</v>
      </c>
      <c r="AM158" s="26"/>
      <c r="AN158" s="26"/>
      <c r="AO158" s="26"/>
      <c r="AP158" s="26"/>
      <c r="AQ158" s="26"/>
      <c r="AR158" s="79" t="str">
        <f>_xlfn.IFNA(VLOOKUP(AM158,Kopā!$A$4:$Q$203,8,),"")</f>
        <v/>
      </c>
      <c r="AS158" s="80" t="str">
        <f>_xlfn.IFNA(VLOOKUP(AM158,Kopā!$A$4:$Q$203,9,),"")</f>
        <v/>
      </c>
      <c r="AT158" s="79" t="str">
        <f>_xlfn.IFNA(VLOOKUP(AM158,Kopā!$A$4:$Q$203,10,),"")</f>
        <v/>
      </c>
      <c r="AU158" s="80" t="str">
        <f>_xlfn.IFNA(VLOOKUP(AM158,Kopā!$A$4:$Q$203,11,),"")</f>
        <v/>
      </c>
      <c r="AV158" s="79" t="str">
        <f>_xlfn.IFNA(VLOOKUP(AM158,Kopā!$A$4:$Q$203,12,),"")</f>
        <v/>
      </c>
      <c r="AW158" s="80" t="str">
        <f>_xlfn.IFNA(VLOOKUP(AM158,Kopā!$A$4:$Q$203,13,),"")</f>
        <v/>
      </c>
      <c r="AX158" s="79" t="str">
        <f>_xlfn.IFNA(VLOOKUP(AM158,Kopā!$A$4:$Q$203,14,),"")</f>
        <v/>
      </c>
      <c r="AY158" s="80" t="str">
        <f>_xlfn.IFNA(VLOOKUP(AM158,Kopā!$A$4:$Q$203,15,),"")</f>
        <v/>
      </c>
      <c r="AZ158" s="26"/>
      <c r="BA158" s="26"/>
      <c r="BB158" s="26"/>
      <c r="BC158" s="26"/>
      <c r="BD158" s="26"/>
      <c r="BE158" s="26" t="e">
        <f>_xlfn.RANK.EQ(BB158,$BB$4:$BB$93,)+COUNTIF($BB$4:BB158,BB158)-1</f>
        <v>#N/A</v>
      </c>
    </row>
    <row r="159" spans="1:57" x14ac:dyDescent="0.25">
      <c r="A159" s="4"/>
      <c r="B159" s="4"/>
      <c r="C159" s="4"/>
      <c r="D159" s="4"/>
      <c r="E159" s="37"/>
      <c r="F159" s="37"/>
      <c r="G159" s="37"/>
      <c r="H159" s="37"/>
      <c r="I159" s="37"/>
      <c r="J159" s="37"/>
      <c r="K159" s="37"/>
      <c r="L159" s="37"/>
      <c r="M159" s="4"/>
      <c r="N159" s="4"/>
      <c r="O159" s="36"/>
      <c r="P159" s="4"/>
      <c r="Q159" s="4"/>
      <c r="AD159" s="26">
        <v>158</v>
      </c>
      <c r="AE159" s="26"/>
      <c r="AF159" s="26" t="str">
        <f>IF(Kopā!F159=$R$3,Kopā!A159,"")</f>
        <v/>
      </c>
      <c r="AG159" s="26" t="str">
        <f>_xlfn.IFNA(VLOOKUP(AF159,Kopā!$A$4:$G$203,7,),"")</f>
        <v/>
      </c>
      <c r="AH159" s="26" t="str">
        <f t="shared" si="45"/>
        <v/>
      </c>
      <c r="AI159" s="26" t="e" cm="1">
        <f t="array" ref="AI159">IFERROR(SMALL(IF((COUNTIF($AI$3:AI158, $AH$4:$AH$203)=0)*ISNUMBER($AH$4:$AH$203), $AH$4:$AH$203, "A"), 1),INDEX($AH$4:$AH$203, MATCH(SMALL(IF(ISTEXT($AH$4:$AH$203)*(COUNTIF(AI$3:$AI158,$AH$4:$AH$203)=0), COUNTIF($AH$4:$AH$203, "&lt;"&amp;$AH$4:$AH$203), ""),1),IF(ISTEXT($AH$4:$AH$203), COUNTIF($AH$4:$AH$203, "&lt;"&amp;$AH$4:$AH$203), ""), 0)))</f>
        <v>#NUM!</v>
      </c>
      <c r="AJ159" s="26"/>
      <c r="AK159" s="26"/>
      <c r="AL159" s="26" t="e">
        <f>#REF!</f>
        <v>#REF!</v>
      </c>
      <c r="AM159" s="26"/>
      <c r="AN159" s="26"/>
      <c r="AO159" s="26"/>
      <c r="AP159" s="26"/>
      <c r="AQ159" s="26"/>
      <c r="AR159" s="79" t="str">
        <f>_xlfn.IFNA(VLOOKUP(AM159,Kopā!$A$4:$Q$203,8,),"")</f>
        <v/>
      </c>
      <c r="AS159" s="80" t="str">
        <f>_xlfn.IFNA(VLOOKUP(AM159,Kopā!$A$4:$Q$203,9,),"")</f>
        <v/>
      </c>
      <c r="AT159" s="79" t="str">
        <f>_xlfn.IFNA(VLOOKUP(AM159,Kopā!$A$4:$Q$203,10,),"")</f>
        <v/>
      </c>
      <c r="AU159" s="80" t="str">
        <f>_xlfn.IFNA(VLOOKUP(AM159,Kopā!$A$4:$Q$203,11,),"")</f>
        <v/>
      </c>
      <c r="AV159" s="79" t="str">
        <f>_xlfn.IFNA(VLOOKUP(AM159,Kopā!$A$4:$Q$203,12,),"")</f>
        <v/>
      </c>
      <c r="AW159" s="80" t="str">
        <f>_xlfn.IFNA(VLOOKUP(AM159,Kopā!$A$4:$Q$203,13,),"")</f>
        <v/>
      </c>
      <c r="AX159" s="79" t="str">
        <f>_xlfn.IFNA(VLOOKUP(AM159,Kopā!$A$4:$Q$203,14,),"")</f>
        <v/>
      </c>
      <c r="AY159" s="80" t="str">
        <f>_xlfn.IFNA(VLOOKUP(AM159,Kopā!$A$4:$Q$203,15,),"")</f>
        <v/>
      </c>
      <c r="AZ159" s="26"/>
      <c r="BA159" s="26"/>
      <c r="BB159" s="26"/>
      <c r="BC159" s="26"/>
      <c r="BD159" s="26"/>
      <c r="BE159" s="26" t="e">
        <f>_xlfn.RANK.EQ(BB159,$BB$4:$BB$93,)+COUNTIF($BB$4:BB159,BB159)-1</f>
        <v>#N/A</v>
      </c>
    </row>
    <row r="160" spans="1:57" x14ac:dyDescent="0.25">
      <c r="A160" s="4"/>
      <c r="B160" s="4"/>
      <c r="C160" s="4"/>
      <c r="D160" s="4"/>
      <c r="E160" s="37"/>
      <c r="F160" s="37"/>
      <c r="G160" s="37"/>
      <c r="H160" s="37"/>
      <c r="I160" s="37"/>
      <c r="J160" s="37"/>
      <c r="K160" s="37"/>
      <c r="L160" s="37"/>
      <c r="M160" s="4"/>
      <c r="N160" s="4"/>
      <c r="O160" s="36"/>
      <c r="P160" s="4"/>
      <c r="Q160" s="4"/>
      <c r="AD160" s="26">
        <v>159</v>
      </c>
      <c r="AE160" s="26"/>
      <c r="AF160" s="26" t="str">
        <f>IF(Kopā!F160=$R$3,Kopā!A160,"")</f>
        <v/>
      </c>
      <c r="AG160" s="26" t="str">
        <f>_xlfn.IFNA(VLOOKUP(AF160,Kopā!$A$4:$G$203,7,),"")</f>
        <v/>
      </c>
      <c r="AH160" s="26" t="str">
        <f t="shared" si="45"/>
        <v/>
      </c>
      <c r="AI160" s="26" t="e" cm="1">
        <f t="array" ref="AI160">IFERROR(SMALL(IF((COUNTIF($AI$3:AI159, $AH$4:$AH$203)=0)*ISNUMBER($AH$4:$AH$203), $AH$4:$AH$203, "A"), 1),INDEX($AH$4:$AH$203, MATCH(SMALL(IF(ISTEXT($AH$4:$AH$203)*(COUNTIF(AI$3:$AI159,$AH$4:$AH$203)=0), COUNTIF($AH$4:$AH$203, "&lt;"&amp;$AH$4:$AH$203), ""),1),IF(ISTEXT($AH$4:$AH$203), COUNTIF($AH$4:$AH$203, "&lt;"&amp;$AH$4:$AH$203), ""), 0)))</f>
        <v>#NUM!</v>
      </c>
      <c r="AJ160" s="26"/>
      <c r="AK160" s="26"/>
      <c r="AL160" s="26" t="e">
        <f>#REF!</f>
        <v>#REF!</v>
      </c>
      <c r="AM160" s="26"/>
      <c r="AN160" s="26"/>
      <c r="AO160" s="26"/>
      <c r="AP160" s="26"/>
      <c r="AQ160" s="26"/>
      <c r="AR160" s="79" t="str">
        <f>_xlfn.IFNA(VLOOKUP(AM160,Kopā!$A$4:$Q$203,8,),"")</f>
        <v/>
      </c>
      <c r="AS160" s="80" t="str">
        <f>_xlfn.IFNA(VLOOKUP(AM160,Kopā!$A$4:$Q$203,9,),"")</f>
        <v/>
      </c>
      <c r="AT160" s="79" t="str">
        <f>_xlfn.IFNA(VLOOKUP(AM160,Kopā!$A$4:$Q$203,10,),"")</f>
        <v/>
      </c>
      <c r="AU160" s="80" t="str">
        <f>_xlfn.IFNA(VLOOKUP(AM160,Kopā!$A$4:$Q$203,11,),"")</f>
        <v/>
      </c>
      <c r="AV160" s="79" t="str">
        <f>_xlfn.IFNA(VLOOKUP(AM160,Kopā!$A$4:$Q$203,12,),"")</f>
        <v/>
      </c>
      <c r="AW160" s="80" t="str">
        <f>_xlfn.IFNA(VLOOKUP(AM160,Kopā!$A$4:$Q$203,13,),"")</f>
        <v/>
      </c>
      <c r="AX160" s="79" t="str">
        <f>_xlfn.IFNA(VLOOKUP(AM160,Kopā!$A$4:$Q$203,14,),"")</f>
        <v/>
      </c>
      <c r="AY160" s="80" t="str">
        <f>_xlfn.IFNA(VLOOKUP(AM160,Kopā!$A$4:$Q$203,15,),"")</f>
        <v/>
      </c>
      <c r="AZ160" s="26"/>
      <c r="BA160" s="26"/>
      <c r="BB160" s="26"/>
      <c r="BC160" s="26"/>
      <c r="BD160" s="26"/>
      <c r="BE160" s="26" t="e">
        <f>_xlfn.RANK.EQ(BB160,$BB$4:$BB$93,)+COUNTIF($BB$4:BB160,BB160)-1</f>
        <v>#N/A</v>
      </c>
    </row>
    <row r="161" spans="1:57" x14ac:dyDescent="0.25">
      <c r="A161" s="4"/>
      <c r="B161" s="4"/>
      <c r="C161" s="4"/>
      <c r="D161" s="4"/>
      <c r="E161" s="37"/>
      <c r="F161" s="37"/>
      <c r="G161" s="37"/>
      <c r="H161" s="37"/>
      <c r="I161" s="37"/>
      <c r="J161" s="37"/>
      <c r="K161" s="37"/>
      <c r="L161" s="37"/>
      <c r="M161" s="4"/>
      <c r="N161" s="4"/>
      <c r="O161" s="36"/>
      <c r="P161" s="4"/>
      <c r="Q161" s="4"/>
      <c r="AD161" s="26">
        <v>160</v>
      </c>
      <c r="AE161" s="26"/>
      <c r="AF161" s="26" t="str">
        <f>IF(Kopā!F161=$R$3,Kopā!A161,"")</f>
        <v/>
      </c>
      <c r="AG161" s="26" t="str">
        <f>_xlfn.IFNA(VLOOKUP(AF161,Kopā!$A$4:$G$203,7,),"")</f>
        <v/>
      </c>
      <c r="AH161" s="26" t="str">
        <f t="shared" si="45"/>
        <v/>
      </c>
      <c r="AI161" s="26" t="e" cm="1">
        <f t="array" ref="AI161">IFERROR(SMALL(IF((COUNTIF($AI$3:AI160, $AH$4:$AH$203)=0)*ISNUMBER($AH$4:$AH$203), $AH$4:$AH$203, "A"), 1),INDEX($AH$4:$AH$203, MATCH(SMALL(IF(ISTEXT($AH$4:$AH$203)*(COUNTIF(AI$3:$AI160,$AH$4:$AH$203)=0), COUNTIF($AH$4:$AH$203, "&lt;"&amp;$AH$4:$AH$203), ""),1),IF(ISTEXT($AH$4:$AH$203), COUNTIF($AH$4:$AH$203, "&lt;"&amp;$AH$4:$AH$203), ""), 0)))</f>
        <v>#NUM!</v>
      </c>
      <c r="AJ161" s="26"/>
      <c r="AK161" s="26"/>
      <c r="AL161" s="26" t="e">
        <f>#REF!</f>
        <v>#REF!</v>
      </c>
      <c r="AM161" s="26"/>
      <c r="AN161" s="26"/>
      <c r="AO161" s="26"/>
      <c r="AP161" s="26"/>
      <c r="AQ161" s="26"/>
      <c r="AR161" s="79" t="str">
        <f>_xlfn.IFNA(VLOOKUP(AM161,Kopā!$A$4:$Q$203,8,),"")</f>
        <v/>
      </c>
      <c r="AS161" s="80" t="str">
        <f>_xlfn.IFNA(VLOOKUP(AM161,Kopā!$A$4:$Q$203,9,),"")</f>
        <v/>
      </c>
      <c r="AT161" s="79" t="str">
        <f>_xlfn.IFNA(VLOOKUP(AM161,Kopā!$A$4:$Q$203,10,),"")</f>
        <v/>
      </c>
      <c r="AU161" s="80" t="str">
        <f>_xlfn.IFNA(VLOOKUP(AM161,Kopā!$A$4:$Q$203,11,),"")</f>
        <v/>
      </c>
      <c r="AV161" s="79" t="str">
        <f>_xlfn.IFNA(VLOOKUP(AM161,Kopā!$A$4:$Q$203,12,),"")</f>
        <v/>
      </c>
      <c r="AW161" s="80" t="str">
        <f>_xlfn.IFNA(VLOOKUP(AM161,Kopā!$A$4:$Q$203,13,),"")</f>
        <v/>
      </c>
      <c r="AX161" s="79" t="str">
        <f>_xlfn.IFNA(VLOOKUP(AM161,Kopā!$A$4:$Q$203,14,),"")</f>
        <v/>
      </c>
      <c r="AY161" s="80" t="str">
        <f>_xlfn.IFNA(VLOOKUP(AM161,Kopā!$A$4:$Q$203,15,),"")</f>
        <v/>
      </c>
      <c r="AZ161" s="26"/>
      <c r="BA161" s="26"/>
      <c r="BB161" s="26"/>
      <c r="BC161" s="26"/>
      <c r="BD161" s="26"/>
      <c r="BE161" s="26" t="e">
        <f>_xlfn.RANK.EQ(BB161,$BB$4:$BB$93,)+COUNTIF($BB$4:BB161,BB161)-1</f>
        <v>#N/A</v>
      </c>
    </row>
    <row r="162" spans="1:57" x14ac:dyDescent="0.25">
      <c r="A162" s="4"/>
      <c r="B162" s="4"/>
      <c r="C162" s="4"/>
      <c r="D162" s="4"/>
      <c r="E162" s="37"/>
      <c r="F162" s="37"/>
      <c r="G162" s="37"/>
      <c r="H162" s="37"/>
      <c r="I162" s="37"/>
      <c r="J162" s="37"/>
      <c r="K162" s="37"/>
      <c r="L162" s="37"/>
      <c r="M162" s="4"/>
      <c r="N162" s="4"/>
      <c r="O162" s="36"/>
      <c r="P162" s="4"/>
      <c r="Q162" s="4"/>
      <c r="AD162" s="26">
        <v>161</v>
      </c>
      <c r="AE162" s="26"/>
      <c r="AF162" s="26" t="str">
        <f>IF(Kopā!F162=$R$3,Kopā!A162,"")</f>
        <v/>
      </c>
      <c r="AG162" s="26" t="str">
        <f>_xlfn.IFNA(VLOOKUP(AF162,Kopā!$A$4:$G$203,7,),"")</f>
        <v/>
      </c>
      <c r="AH162" s="26" t="str">
        <f t="shared" si="45"/>
        <v/>
      </c>
      <c r="AI162" s="26" t="e" cm="1">
        <f t="array" ref="AI162">IFERROR(SMALL(IF((COUNTIF($AI$3:AI161, $AH$4:$AH$203)=0)*ISNUMBER($AH$4:$AH$203), $AH$4:$AH$203, "A"), 1),INDEX($AH$4:$AH$203, MATCH(SMALL(IF(ISTEXT($AH$4:$AH$203)*(COUNTIF(AI$3:$AI161,$AH$4:$AH$203)=0), COUNTIF($AH$4:$AH$203, "&lt;"&amp;$AH$4:$AH$203), ""),1),IF(ISTEXT($AH$4:$AH$203), COUNTIF($AH$4:$AH$203, "&lt;"&amp;$AH$4:$AH$203), ""), 0)))</f>
        <v>#NUM!</v>
      </c>
      <c r="AJ162" s="26"/>
      <c r="AK162" s="26"/>
      <c r="AL162" s="26" t="e">
        <f>#REF!</f>
        <v>#REF!</v>
      </c>
      <c r="AM162" s="26"/>
      <c r="AN162" s="26"/>
      <c r="AO162" s="26"/>
      <c r="AP162" s="26"/>
      <c r="AQ162" s="26"/>
      <c r="AR162" s="79" t="str">
        <f>_xlfn.IFNA(VLOOKUP(AM162,Kopā!$A$4:$Q$203,8,),"")</f>
        <v/>
      </c>
      <c r="AS162" s="80" t="str">
        <f>_xlfn.IFNA(VLOOKUP(AM162,Kopā!$A$4:$Q$203,9,),"")</f>
        <v/>
      </c>
      <c r="AT162" s="79" t="str">
        <f>_xlfn.IFNA(VLOOKUP(AM162,Kopā!$A$4:$Q$203,10,),"")</f>
        <v/>
      </c>
      <c r="AU162" s="80" t="str">
        <f>_xlfn.IFNA(VLOOKUP(AM162,Kopā!$A$4:$Q$203,11,),"")</f>
        <v/>
      </c>
      <c r="AV162" s="79" t="str">
        <f>_xlfn.IFNA(VLOOKUP(AM162,Kopā!$A$4:$Q$203,12,),"")</f>
        <v/>
      </c>
      <c r="AW162" s="80" t="str">
        <f>_xlfn.IFNA(VLOOKUP(AM162,Kopā!$A$4:$Q$203,13,),"")</f>
        <v/>
      </c>
      <c r="AX162" s="79" t="str">
        <f>_xlfn.IFNA(VLOOKUP(AM162,Kopā!$A$4:$Q$203,14,),"")</f>
        <v/>
      </c>
      <c r="AY162" s="80" t="str">
        <f>_xlfn.IFNA(VLOOKUP(AM162,Kopā!$A$4:$Q$203,15,),"")</f>
        <v/>
      </c>
      <c r="AZ162" s="26"/>
      <c r="BA162" s="26"/>
      <c r="BB162" s="26"/>
      <c r="BC162" s="26"/>
      <c r="BD162" s="26"/>
      <c r="BE162" s="26" t="e">
        <f>_xlfn.RANK.EQ(BB162,$BB$4:$BB$93,)+COUNTIF($BB$4:BB162,BB162)-1</f>
        <v>#N/A</v>
      </c>
    </row>
    <row r="163" spans="1:57" x14ac:dyDescent="0.25">
      <c r="A163" s="4"/>
      <c r="B163" s="4"/>
      <c r="C163" s="4"/>
      <c r="D163" s="4"/>
      <c r="E163" s="37"/>
      <c r="F163" s="37"/>
      <c r="G163" s="37"/>
      <c r="H163" s="37"/>
      <c r="I163" s="37"/>
      <c r="J163" s="37"/>
      <c r="K163" s="37"/>
      <c r="L163" s="37"/>
      <c r="M163" s="4"/>
      <c r="N163" s="4"/>
      <c r="O163" s="36"/>
      <c r="P163" s="4"/>
      <c r="Q163" s="4"/>
      <c r="AD163" s="26">
        <v>162</v>
      </c>
      <c r="AE163" s="26"/>
      <c r="AF163" s="26" t="str">
        <f>IF(Kopā!F163=$R$3,Kopā!A163,"")</f>
        <v/>
      </c>
      <c r="AG163" s="26" t="str">
        <f>_xlfn.IFNA(VLOOKUP(AF163,Kopā!$A$4:$G$203,7,),"")</f>
        <v/>
      </c>
      <c r="AH163" s="26" t="str">
        <f t="shared" si="45"/>
        <v/>
      </c>
      <c r="AI163" s="26" t="e" cm="1">
        <f t="array" ref="AI163">IFERROR(SMALL(IF((COUNTIF($AI$3:AI162, $AH$4:$AH$203)=0)*ISNUMBER($AH$4:$AH$203), $AH$4:$AH$203, "A"), 1),INDEX($AH$4:$AH$203, MATCH(SMALL(IF(ISTEXT($AH$4:$AH$203)*(COUNTIF(AI$3:$AI162,$AH$4:$AH$203)=0), COUNTIF($AH$4:$AH$203, "&lt;"&amp;$AH$4:$AH$203), ""),1),IF(ISTEXT($AH$4:$AH$203), COUNTIF($AH$4:$AH$203, "&lt;"&amp;$AH$4:$AH$203), ""), 0)))</f>
        <v>#NUM!</v>
      </c>
      <c r="AJ163" s="26"/>
      <c r="AK163" s="26"/>
      <c r="AL163" s="26" t="e">
        <f>#REF!</f>
        <v>#REF!</v>
      </c>
      <c r="AM163" s="26"/>
      <c r="AN163" s="26"/>
      <c r="AO163" s="26"/>
      <c r="AP163" s="26"/>
      <c r="AQ163" s="26"/>
      <c r="AR163" s="79" t="str">
        <f>_xlfn.IFNA(VLOOKUP(AM163,Kopā!$A$4:$Q$203,8,),"")</f>
        <v/>
      </c>
      <c r="AS163" s="80" t="str">
        <f>_xlfn.IFNA(VLOOKUP(AM163,Kopā!$A$4:$Q$203,9,),"")</f>
        <v/>
      </c>
      <c r="AT163" s="79" t="str">
        <f>_xlfn.IFNA(VLOOKUP(AM163,Kopā!$A$4:$Q$203,10,),"")</f>
        <v/>
      </c>
      <c r="AU163" s="80" t="str">
        <f>_xlfn.IFNA(VLOOKUP(AM163,Kopā!$A$4:$Q$203,11,),"")</f>
        <v/>
      </c>
      <c r="AV163" s="79" t="str">
        <f>_xlfn.IFNA(VLOOKUP(AM163,Kopā!$A$4:$Q$203,12,),"")</f>
        <v/>
      </c>
      <c r="AW163" s="80" t="str">
        <f>_xlfn.IFNA(VLOOKUP(AM163,Kopā!$A$4:$Q$203,13,),"")</f>
        <v/>
      </c>
      <c r="AX163" s="79" t="str">
        <f>_xlfn.IFNA(VLOOKUP(AM163,Kopā!$A$4:$Q$203,14,),"")</f>
        <v/>
      </c>
      <c r="AY163" s="80" t="str">
        <f>_xlfn.IFNA(VLOOKUP(AM163,Kopā!$A$4:$Q$203,15,),"")</f>
        <v/>
      </c>
      <c r="AZ163" s="26"/>
      <c r="BA163" s="26"/>
      <c r="BB163" s="26"/>
      <c r="BC163" s="26"/>
      <c r="BD163" s="26"/>
      <c r="BE163" s="26" t="e">
        <f>_xlfn.RANK.EQ(BB163,$BB$4:$BB$93,)+COUNTIF($BB$4:BB163,BB163)-1</f>
        <v>#N/A</v>
      </c>
    </row>
    <row r="164" spans="1:57" x14ac:dyDescent="0.25">
      <c r="A164" s="4"/>
      <c r="B164" s="4"/>
      <c r="C164" s="4"/>
      <c r="D164" s="4"/>
      <c r="E164" s="37"/>
      <c r="F164" s="37"/>
      <c r="G164" s="37"/>
      <c r="H164" s="37"/>
      <c r="I164" s="37"/>
      <c r="J164" s="37"/>
      <c r="K164" s="37"/>
      <c r="L164" s="37"/>
      <c r="M164" s="4"/>
      <c r="N164" s="4"/>
      <c r="O164" s="36"/>
      <c r="P164" s="4"/>
      <c r="Q164" s="4"/>
      <c r="AD164" s="26">
        <v>163</v>
      </c>
      <c r="AE164" s="26"/>
      <c r="AF164" s="26" t="str">
        <f>IF(Kopā!F164=$R$3,Kopā!A164,"")</f>
        <v/>
      </c>
      <c r="AG164" s="26" t="str">
        <f>_xlfn.IFNA(VLOOKUP(AF164,Kopā!$A$4:$G$203,7,),"")</f>
        <v/>
      </c>
      <c r="AH164" s="26" t="str">
        <f t="shared" ref="AH164:AH195" si="46">IF(AG164=$S$3,AF164,"")</f>
        <v/>
      </c>
      <c r="AI164" s="26" t="e" cm="1">
        <f t="array" ref="AI164">IFERROR(SMALL(IF((COUNTIF($AI$3:AI163, $AH$4:$AH$203)=0)*ISNUMBER($AH$4:$AH$203), $AH$4:$AH$203, "A"), 1),INDEX($AH$4:$AH$203, MATCH(SMALL(IF(ISTEXT($AH$4:$AH$203)*(COUNTIF(AI$3:$AI163,$AH$4:$AH$203)=0), COUNTIF($AH$4:$AH$203, "&lt;"&amp;$AH$4:$AH$203), ""),1),IF(ISTEXT($AH$4:$AH$203), COUNTIF($AH$4:$AH$203, "&lt;"&amp;$AH$4:$AH$203), ""), 0)))</f>
        <v>#NUM!</v>
      </c>
      <c r="AJ164" s="26"/>
      <c r="AK164" s="26"/>
      <c r="AL164" s="26" t="e">
        <f>#REF!</f>
        <v>#REF!</v>
      </c>
      <c r="AM164" s="26"/>
      <c r="AN164" s="26"/>
      <c r="AO164" s="26"/>
      <c r="AP164" s="26"/>
      <c r="AQ164" s="26"/>
      <c r="AR164" s="79" t="str">
        <f>_xlfn.IFNA(VLOOKUP(AM164,Kopā!$A$4:$Q$203,8,),"")</f>
        <v/>
      </c>
      <c r="AS164" s="80" t="str">
        <f>_xlfn.IFNA(VLOOKUP(AM164,Kopā!$A$4:$Q$203,9,),"")</f>
        <v/>
      </c>
      <c r="AT164" s="79" t="str">
        <f>_xlfn.IFNA(VLOOKUP(AM164,Kopā!$A$4:$Q$203,10,),"")</f>
        <v/>
      </c>
      <c r="AU164" s="80" t="str">
        <f>_xlfn.IFNA(VLOOKUP(AM164,Kopā!$A$4:$Q$203,11,),"")</f>
        <v/>
      </c>
      <c r="AV164" s="79" t="str">
        <f>_xlfn.IFNA(VLOOKUP(AM164,Kopā!$A$4:$Q$203,12,),"")</f>
        <v/>
      </c>
      <c r="AW164" s="80" t="str">
        <f>_xlfn.IFNA(VLOOKUP(AM164,Kopā!$A$4:$Q$203,13,),"")</f>
        <v/>
      </c>
      <c r="AX164" s="79" t="str">
        <f>_xlfn.IFNA(VLOOKUP(AM164,Kopā!$A$4:$Q$203,14,),"")</f>
        <v/>
      </c>
      <c r="AY164" s="80" t="str">
        <f>_xlfn.IFNA(VLOOKUP(AM164,Kopā!$A$4:$Q$203,15,),"")</f>
        <v/>
      </c>
      <c r="AZ164" s="26"/>
      <c r="BA164" s="26"/>
      <c r="BB164" s="26"/>
      <c r="BC164" s="26"/>
      <c r="BD164" s="26"/>
      <c r="BE164" s="26" t="e">
        <f>_xlfn.RANK.EQ(BB164,$BB$4:$BB$93,)+COUNTIF($BB$4:BB164,BB164)-1</f>
        <v>#N/A</v>
      </c>
    </row>
    <row r="165" spans="1:57" x14ac:dyDescent="0.25">
      <c r="A165" s="4"/>
      <c r="B165" s="4"/>
      <c r="C165" s="4"/>
      <c r="D165" s="4"/>
      <c r="E165" s="37"/>
      <c r="F165" s="37"/>
      <c r="G165" s="37"/>
      <c r="H165" s="37"/>
      <c r="I165" s="37"/>
      <c r="J165" s="37"/>
      <c r="K165" s="37"/>
      <c r="L165" s="37"/>
      <c r="M165" s="4"/>
      <c r="N165" s="4"/>
      <c r="O165" s="36"/>
      <c r="P165" s="4"/>
      <c r="Q165" s="4"/>
      <c r="AD165" s="26">
        <v>164</v>
      </c>
      <c r="AE165" s="26"/>
      <c r="AF165" s="26" t="str">
        <f>IF(Kopā!F165=$R$3,Kopā!A165,"")</f>
        <v/>
      </c>
      <c r="AG165" s="26" t="str">
        <f>_xlfn.IFNA(VLOOKUP(AF165,Kopā!$A$4:$G$203,7,),"")</f>
        <v/>
      </c>
      <c r="AH165" s="26" t="str">
        <f t="shared" si="46"/>
        <v/>
      </c>
      <c r="AI165" s="26" t="e" cm="1">
        <f t="array" ref="AI165">IFERROR(SMALL(IF((COUNTIF($AI$3:AI164, $AH$4:$AH$203)=0)*ISNUMBER($AH$4:$AH$203), $AH$4:$AH$203, "A"), 1),INDEX($AH$4:$AH$203, MATCH(SMALL(IF(ISTEXT($AH$4:$AH$203)*(COUNTIF(AI$3:$AI164,$AH$4:$AH$203)=0), COUNTIF($AH$4:$AH$203, "&lt;"&amp;$AH$4:$AH$203), ""),1),IF(ISTEXT($AH$4:$AH$203), COUNTIF($AH$4:$AH$203, "&lt;"&amp;$AH$4:$AH$203), ""), 0)))</f>
        <v>#NUM!</v>
      </c>
      <c r="AJ165" s="26"/>
      <c r="AK165" s="26"/>
      <c r="AL165" s="26" t="e">
        <f>#REF!</f>
        <v>#REF!</v>
      </c>
      <c r="AM165" s="26"/>
      <c r="AN165" s="26"/>
      <c r="AO165" s="26"/>
      <c r="AP165" s="26"/>
      <c r="AQ165" s="26"/>
      <c r="AR165" s="79" t="str">
        <f>_xlfn.IFNA(VLOOKUP(AM165,Kopā!$A$4:$Q$203,8,),"")</f>
        <v/>
      </c>
      <c r="AS165" s="80" t="str">
        <f>_xlfn.IFNA(VLOOKUP(AM165,Kopā!$A$4:$Q$203,9,),"")</f>
        <v/>
      </c>
      <c r="AT165" s="79" t="str">
        <f>_xlfn.IFNA(VLOOKUP(AM165,Kopā!$A$4:$Q$203,10,),"")</f>
        <v/>
      </c>
      <c r="AU165" s="80" t="str">
        <f>_xlfn.IFNA(VLOOKUP(AM165,Kopā!$A$4:$Q$203,11,),"")</f>
        <v/>
      </c>
      <c r="AV165" s="79" t="str">
        <f>_xlfn.IFNA(VLOOKUP(AM165,Kopā!$A$4:$Q$203,12,),"")</f>
        <v/>
      </c>
      <c r="AW165" s="80" t="str">
        <f>_xlfn.IFNA(VLOOKUP(AM165,Kopā!$A$4:$Q$203,13,),"")</f>
        <v/>
      </c>
      <c r="AX165" s="79" t="str">
        <f>_xlfn.IFNA(VLOOKUP(AM165,Kopā!$A$4:$Q$203,14,),"")</f>
        <v/>
      </c>
      <c r="AY165" s="80" t="str">
        <f>_xlfn.IFNA(VLOOKUP(AM165,Kopā!$A$4:$Q$203,15,),"")</f>
        <v/>
      </c>
      <c r="AZ165" s="26"/>
      <c r="BA165" s="26"/>
      <c r="BB165" s="26"/>
      <c r="BC165" s="26"/>
      <c r="BD165" s="26"/>
      <c r="BE165" s="26" t="e">
        <f>_xlfn.RANK.EQ(BB165,$BB$4:$BB$93,)+COUNTIF($BB$4:BB165,BB165)-1</f>
        <v>#N/A</v>
      </c>
    </row>
    <row r="166" spans="1:57" x14ac:dyDescent="0.25">
      <c r="A166" s="4"/>
      <c r="B166" s="4"/>
      <c r="C166" s="4"/>
      <c r="D166" s="4"/>
      <c r="E166" s="37"/>
      <c r="F166" s="37"/>
      <c r="G166" s="37"/>
      <c r="H166" s="37"/>
      <c r="I166" s="37"/>
      <c r="J166" s="37"/>
      <c r="K166" s="37"/>
      <c r="L166" s="37"/>
      <c r="M166" s="4"/>
      <c r="N166" s="4"/>
      <c r="O166" s="36"/>
      <c r="P166" s="4"/>
      <c r="Q166" s="4"/>
      <c r="AD166" s="26">
        <v>165</v>
      </c>
      <c r="AE166" s="26"/>
      <c r="AF166" s="26" t="str">
        <f>IF(Kopā!F166=$R$3,Kopā!A166,"")</f>
        <v/>
      </c>
      <c r="AG166" s="26" t="str">
        <f>_xlfn.IFNA(VLOOKUP(AF166,Kopā!$A$4:$G$203,7,),"")</f>
        <v/>
      </c>
      <c r="AH166" s="26" t="str">
        <f t="shared" si="46"/>
        <v/>
      </c>
      <c r="AI166" s="26" t="e" cm="1">
        <f t="array" ref="AI166">IFERROR(SMALL(IF((COUNTIF($AI$3:AI165, $AH$4:$AH$203)=0)*ISNUMBER($AH$4:$AH$203), $AH$4:$AH$203, "A"), 1),INDEX($AH$4:$AH$203, MATCH(SMALL(IF(ISTEXT($AH$4:$AH$203)*(COUNTIF(AI$3:$AI165,$AH$4:$AH$203)=0), COUNTIF($AH$4:$AH$203, "&lt;"&amp;$AH$4:$AH$203), ""),1),IF(ISTEXT($AH$4:$AH$203), COUNTIF($AH$4:$AH$203, "&lt;"&amp;$AH$4:$AH$203), ""), 0)))</f>
        <v>#NUM!</v>
      </c>
      <c r="AJ166" s="26"/>
      <c r="AK166" s="26"/>
      <c r="AL166" s="26" t="e">
        <f>#REF!</f>
        <v>#REF!</v>
      </c>
      <c r="AM166" s="26"/>
      <c r="AN166" s="26"/>
      <c r="AO166" s="26"/>
      <c r="AP166" s="26"/>
      <c r="AQ166" s="26"/>
      <c r="AR166" s="79" t="str">
        <f>_xlfn.IFNA(VLOOKUP(AM166,Kopā!$A$4:$Q$203,8,),"")</f>
        <v/>
      </c>
      <c r="AS166" s="80" t="str">
        <f>_xlfn.IFNA(VLOOKUP(AM166,Kopā!$A$4:$Q$203,9,),"")</f>
        <v/>
      </c>
      <c r="AT166" s="79" t="str">
        <f>_xlfn.IFNA(VLOOKUP(AM166,Kopā!$A$4:$Q$203,10,),"")</f>
        <v/>
      </c>
      <c r="AU166" s="80" t="str">
        <f>_xlfn.IFNA(VLOOKUP(AM166,Kopā!$A$4:$Q$203,11,),"")</f>
        <v/>
      </c>
      <c r="AV166" s="79" t="str">
        <f>_xlfn.IFNA(VLOOKUP(AM166,Kopā!$A$4:$Q$203,12,),"")</f>
        <v/>
      </c>
      <c r="AW166" s="80" t="str">
        <f>_xlfn.IFNA(VLOOKUP(AM166,Kopā!$A$4:$Q$203,13,),"")</f>
        <v/>
      </c>
      <c r="AX166" s="79" t="str">
        <f>_xlfn.IFNA(VLOOKUP(AM166,Kopā!$A$4:$Q$203,14,),"")</f>
        <v/>
      </c>
      <c r="AY166" s="80" t="str">
        <f>_xlfn.IFNA(VLOOKUP(AM166,Kopā!$A$4:$Q$203,15,),"")</f>
        <v/>
      </c>
      <c r="AZ166" s="26"/>
      <c r="BA166" s="26"/>
      <c r="BB166" s="26"/>
      <c r="BC166" s="26"/>
      <c r="BD166" s="26"/>
      <c r="BE166" s="26" t="e">
        <f>_xlfn.RANK.EQ(BB166,$BB$4:$BB$93,)+COUNTIF($BB$4:BB166,BB166)-1</f>
        <v>#N/A</v>
      </c>
    </row>
    <row r="167" spans="1:57" x14ac:dyDescent="0.25">
      <c r="A167" s="4"/>
      <c r="B167" s="4"/>
      <c r="C167" s="4"/>
      <c r="D167" s="4"/>
      <c r="E167" s="37"/>
      <c r="F167" s="37"/>
      <c r="G167" s="37"/>
      <c r="H167" s="37"/>
      <c r="I167" s="37"/>
      <c r="J167" s="37"/>
      <c r="K167" s="37"/>
      <c r="L167" s="37"/>
      <c r="M167" s="4"/>
      <c r="N167" s="4"/>
      <c r="O167" s="36"/>
      <c r="P167" s="4"/>
      <c r="Q167" s="4"/>
      <c r="AD167" s="26">
        <v>166</v>
      </c>
      <c r="AE167" s="26"/>
      <c r="AF167" s="26" t="str">
        <f>IF(Kopā!F167=$R$3,Kopā!A167,"")</f>
        <v/>
      </c>
      <c r="AG167" s="26" t="str">
        <f>_xlfn.IFNA(VLOOKUP(AF167,Kopā!$A$4:$G$203,7,),"")</f>
        <v/>
      </c>
      <c r="AH167" s="26" t="str">
        <f t="shared" si="46"/>
        <v/>
      </c>
      <c r="AI167" s="26" t="e" cm="1">
        <f t="array" ref="AI167">IFERROR(SMALL(IF((COUNTIF($AI$3:AI166, $AH$4:$AH$203)=0)*ISNUMBER($AH$4:$AH$203), $AH$4:$AH$203, "A"), 1),INDEX($AH$4:$AH$203, MATCH(SMALL(IF(ISTEXT($AH$4:$AH$203)*(COUNTIF(AI$3:$AI166,$AH$4:$AH$203)=0), COUNTIF($AH$4:$AH$203, "&lt;"&amp;$AH$4:$AH$203), ""),1),IF(ISTEXT($AH$4:$AH$203), COUNTIF($AH$4:$AH$203, "&lt;"&amp;$AH$4:$AH$203), ""), 0)))</f>
        <v>#NUM!</v>
      </c>
      <c r="AJ167" s="26"/>
      <c r="AK167" s="26"/>
      <c r="AL167" s="26" t="e">
        <f>#REF!</f>
        <v>#REF!</v>
      </c>
      <c r="AM167" s="26"/>
      <c r="AN167" s="26"/>
      <c r="AO167" s="26"/>
      <c r="AP167" s="26"/>
      <c r="AQ167" s="26"/>
      <c r="AR167" s="79" t="str">
        <f>_xlfn.IFNA(VLOOKUP(AM167,Kopā!$A$4:$Q$203,8,),"")</f>
        <v/>
      </c>
      <c r="AS167" s="80" t="str">
        <f>_xlfn.IFNA(VLOOKUP(AM167,Kopā!$A$4:$Q$203,9,),"")</f>
        <v/>
      </c>
      <c r="AT167" s="79" t="str">
        <f>_xlfn.IFNA(VLOOKUP(AM167,Kopā!$A$4:$Q$203,10,),"")</f>
        <v/>
      </c>
      <c r="AU167" s="80" t="str">
        <f>_xlfn.IFNA(VLOOKUP(AM167,Kopā!$A$4:$Q$203,11,),"")</f>
        <v/>
      </c>
      <c r="AV167" s="79" t="str">
        <f>_xlfn.IFNA(VLOOKUP(AM167,Kopā!$A$4:$Q$203,12,),"")</f>
        <v/>
      </c>
      <c r="AW167" s="80" t="str">
        <f>_xlfn.IFNA(VLOOKUP(AM167,Kopā!$A$4:$Q$203,13,),"")</f>
        <v/>
      </c>
      <c r="AX167" s="79" t="str">
        <f>_xlfn.IFNA(VLOOKUP(AM167,Kopā!$A$4:$Q$203,14,),"")</f>
        <v/>
      </c>
      <c r="AY167" s="80" t="str">
        <f>_xlfn.IFNA(VLOOKUP(AM167,Kopā!$A$4:$Q$203,15,),"")</f>
        <v/>
      </c>
      <c r="AZ167" s="26"/>
      <c r="BA167" s="26"/>
      <c r="BB167" s="26"/>
      <c r="BC167" s="26"/>
      <c r="BD167" s="26"/>
      <c r="BE167" s="26" t="e">
        <f>_xlfn.RANK.EQ(BB167,$BB$4:$BB$93,)+COUNTIF($BB$4:BB167,BB167)-1</f>
        <v>#N/A</v>
      </c>
    </row>
    <row r="168" spans="1:57" x14ac:dyDescent="0.25">
      <c r="A168" s="4"/>
      <c r="B168" s="4"/>
      <c r="C168" s="4"/>
      <c r="D168" s="4"/>
      <c r="E168" s="37"/>
      <c r="F168" s="37"/>
      <c r="G168" s="37"/>
      <c r="H168" s="37"/>
      <c r="I168" s="37"/>
      <c r="J168" s="37"/>
      <c r="K168" s="37"/>
      <c r="L168" s="37"/>
      <c r="M168" s="4"/>
      <c r="N168" s="4"/>
      <c r="O168" s="36"/>
      <c r="P168" s="4"/>
      <c r="Q168" s="4"/>
      <c r="AD168" s="26">
        <v>167</v>
      </c>
      <c r="AE168" s="26"/>
      <c r="AF168" s="26" t="str">
        <f>IF(Kopā!F168=$R$3,Kopā!A168,"")</f>
        <v/>
      </c>
      <c r="AG168" s="26" t="str">
        <f>_xlfn.IFNA(VLOOKUP(AF168,Kopā!$A$4:$G$203,7,),"")</f>
        <v/>
      </c>
      <c r="AH168" s="26" t="str">
        <f t="shared" si="46"/>
        <v/>
      </c>
      <c r="AI168" s="26" t="e" cm="1">
        <f t="array" ref="AI168">IFERROR(SMALL(IF((COUNTIF($AI$3:AI167, $AH$4:$AH$203)=0)*ISNUMBER($AH$4:$AH$203), $AH$4:$AH$203, "A"), 1),INDEX($AH$4:$AH$203, MATCH(SMALL(IF(ISTEXT($AH$4:$AH$203)*(COUNTIF(AI$3:$AI167,$AH$4:$AH$203)=0), COUNTIF($AH$4:$AH$203, "&lt;"&amp;$AH$4:$AH$203), ""),1),IF(ISTEXT($AH$4:$AH$203), COUNTIF($AH$4:$AH$203, "&lt;"&amp;$AH$4:$AH$203), ""), 0)))</f>
        <v>#NUM!</v>
      </c>
      <c r="AJ168" s="26"/>
      <c r="AK168" s="26"/>
      <c r="AL168" s="26" t="e">
        <f>#REF!</f>
        <v>#REF!</v>
      </c>
      <c r="AM168" s="26"/>
      <c r="AN168" s="26"/>
      <c r="AO168" s="26"/>
      <c r="AP168" s="26"/>
      <c r="AQ168" s="26"/>
      <c r="AR168" s="79" t="str">
        <f>_xlfn.IFNA(VLOOKUP(AM168,Kopā!$A$4:$Q$203,8,),"")</f>
        <v/>
      </c>
      <c r="AS168" s="80" t="str">
        <f>_xlfn.IFNA(VLOOKUP(AM168,Kopā!$A$4:$Q$203,9,),"")</f>
        <v/>
      </c>
      <c r="AT168" s="79" t="str">
        <f>_xlfn.IFNA(VLOOKUP(AM168,Kopā!$A$4:$Q$203,10,),"")</f>
        <v/>
      </c>
      <c r="AU168" s="80" t="str">
        <f>_xlfn.IFNA(VLOOKUP(AM168,Kopā!$A$4:$Q$203,11,),"")</f>
        <v/>
      </c>
      <c r="AV168" s="79" t="str">
        <f>_xlfn.IFNA(VLOOKUP(AM168,Kopā!$A$4:$Q$203,12,),"")</f>
        <v/>
      </c>
      <c r="AW168" s="80" t="str">
        <f>_xlfn.IFNA(VLOOKUP(AM168,Kopā!$A$4:$Q$203,13,),"")</f>
        <v/>
      </c>
      <c r="AX168" s="79" t="str">
        <f>_xlfn.IFNA(VLOOKUP(AM168,Kopā!$A$4:$Q$203,14,),"")</f>
        <v/>
      </c>
      <c r="AY168" s="80" t="str">
        <f>_xlfn.IFNA(VLOOKUP(AM168,Kopā!$A$4:$Q$203,15,),"")</f>
        <v/>
      </c>
      <c r="AZ168" s="26"/>
      <c r="BA168" s="26"/>
      <c r="BB168" s="26"/>
      <c r="BC168" s="26"/>
      <c r="BD168" s="26"/>
      <c r="BE168" s="26" t="e">
        <f>_xlfn.RANK.EQ(BB168,$BB$4:$BB$93,)+COUNTIF($BB$4:BB168,BB168)-1</f>
        <v>#N/A</v>
      </c>
    </row>
    <row r="169" spans="1:57" x14ac:dyDescent="0.25">
      <c r="A169" s="4"/>
      <c r="B169" s="4"/>
      <c r="C169" s="4"/>
      <c r="D169" s="4"/>
      <c r="E169" s="37"/>
      <c r="F169" s="37"/>
      <c r="G169" s="37"/>
      <c r="H169" s="37"/>
      <c r="I169" s="37"/>
      <c r="J169" s="37"/>
      <c r="K169" s="37"/>
      <c r="L169" s="37"/>
      <c r="M169" s="4"/>
      <c r="N169" s="4"/>
      <c r="O169" s="36"/>
      <c r="P169" s="4"/>
      <c r="Q169" s="4"/>
      <c r="AD169" s="26">
        <v>168</v>
      </c>
      <c r="AE169" s="26"/>
      <c r="AF169" s="26" t="str">
        <f>IF(Kopā!F169=$R$3,Kopā!A169,"")</f>
        <v/>
      </c>
      <c r="AG169" s="26" t="str">
        <f>_xlfn.IFNA(VLOOKUP(AF169,Kopā!$A$4:$G$203,7,),"")</f>
        <v/>
      </c>
      <c r="AH169" s="26" t="str">
        <f t="shared" si="46"/>
        <v/>
      </c>
      <c r="AI169" s="26" t="e" cm="1">
        <f t="array" ref="AI169">IFERROR(SMALL(IF((COUNTIF($AI$3:AI168, $AH$4:$AH$203)=0)*ISNUMBER($AH$4:$AH$203), $AH$4:$AH$203, "A"), 1),INDEX($AH$4:$AH$203, MATCH(SMALL(IF(ISTEXT($AH$4:$AH$203)*(COUNTIF(AI$3:$AI168,$AH$4:$AH$203)=0), COUNTIF($AH$4:$AH$203, "&lt;"&amp;$AH$4:$AH$203), ""),1),IF(ISTEXT($AH$4:$AH$203), COUNTIF($AH$4:$AH$203, "&lt;"&amp;$AH$4:$AH$203), ""), 0)))</f>
        <v>#NUM!</v>
      </c>
      <c r="AJ169" s="26"/>
      <c r="AK169" s="26"/>
      <c r="AL169" s="26" t="e">
        <f>#REF!</f>
        <v>#REF!</v>
      </c>
      <c r="AM169" s="26"/>
      <c r="AN169" s="26"/>
      <c r="AO169" s="26"/>
      <c r="AP169" s="26"/>
      <c r="AQ169" s="26"/>
      <c r="AR169" s="79" t="str">
        <f>_xlfn.IFNA(VLOOKUP(AM169,Kopā!$A$4:$Q$203,8,),"")</f>
        <v/>
      </c>
      <c r="AS169" s="80" t="str">
        <f>_xlfn.IFNA(VLOOKUP(AM169,Kopā!$A$4:$Q$203,9,),"")</f>
        <v/>
      </c>
      <c r="AT169" s="79" t="str">
        <f>_xlfn.IFNA(VLOOKUP(AM169,Kopā!$A$4:$Q$203,10,),"")</f>
        <v/>
      </c>
      <c r="AU169" s="80" t="str">
        <f>_xlfn.IFNA(VLOOKUP(AM169,Kopā!$A$4:$Q$203,11,),"")</f>
        <v/>
      </c>
      <c r="AV169" s="79" t="str">
        <f>_xlfn.IFNA(VLOOKUP(AM169,Kopā!$A$4:$Q$203,12,),"")</f>
        <v/>
      </c>
      <c r="AW169" s="80" t="str">
        <f>_xlfn.IFNA(VLOOKUP(AM169,Kopā!$A$4:$Q$203,13,),"")</f>
        <v/>
      </c>
      <c r="AX169" s="79" t="str">
        <f>_xlfn.IFNA(VLOOKUP(AM169,Kopā!$A$4:$Q$203,14,),"")</f>
        <v/>
      </c>
      <c r="AY169" s="80" t="str">
        <f>_xlfn.IFNA(VLOOKUP(AM169,Kopā!$A$4:$Q$203,15,),"")</f>
        <v/>
      </c>
      <c r="AZ169" s="26"/>
      <c r="BA169" s="26"/>
      <c r="BB169" s="26"/>
      <c r="BC169" s="26"/>
      <c r="BD169" s="26"/>
      <c r="BE169" s="26" t="e">
        <f>_xlfn.RANK.EQ(BB169,$BB$4:$BB$93,)+COUNTIF($BB$4:BB169,BB169)-1</f>
        <v>#N/A</v>
      </c>
    </row>
    <row r="170" spans="1:57" x14ac:dyDescent="0.25">
      <c r="A170" s="4"/>
      <c r="B170" s="4"/>
      <c r="C170" s="4"/>
      <c r="D170" s="4"/>
      <c r="E170" s="37"/>
      <c r="F170" s="37"/>
      <c r="G170" s="37"/>
      <c r="H170" s="37"/>
      <c r="I170" s="37"/>
      <c r="J170" s="37"/>
      <c r="K170" s="37"/>
      <c r="L170" s="37"/>
      <c r="M170" s="4"/>
      <c r="N170" s="4"/>
      <c r="O170" s="36"/>
      <c r="P170" s="4"/>
      <c r="Q170" s="4"/>
      <c r="AD170" s="26">
        <v>169</v>
      </c>
      <c r="AE170" s="26"/>
      <c r="AF170" s="26" t="str">
        <f>IF(Kopā!F170=$R$3,Kopā!A170,"")</f>
        <v/>
      </c>
      <c r="AG170" s="26" t="str">
        <f>_xlfn.IFNA(VLOOKUP(AF170,Kopā!$A$4:$G$203,7,),"")</f>
        <v/>
      </c>
      <c r="AH170" s="26" t="str">
        <f t="shared" si="46"/>
        <v/>
      </c>
      <c r="AI170" s="26" t="e" cm="1">
        <f t="array" ref="AI170">IFERROR(SMALL(IF((COUNTIF($AI$3:AI169, $AH$4:$AH$203)=0)*ISNUMBER($AH$4:$AH$203), $AH$4:$AH$203, "A"), 1),INDEX($AH$4:$AH$203, MATCH(SMALL(IF(ISTEXT($AH$4:$AH$203)*(COUNTIF(AI$3:$AI169,$AH$4:$AH$203)=0), COUNTIF($AH$4:$AH$203, "&lt;"&amp;$AH$4:$AH$203), ""),1),IF(ISTEXT($AH$4:$AH$203), COUNTIF($AH$4:$AH$203, "&lt;"&amp;$AH$4:$AH$203), ""), 0)))</f>
        <v>#NUM!</v>
      </c>
      <c r="AJ170" s="26"/>
      <c r="AK170" s="26"/>
      <c r="AL170" s="26" t="e">
        <f>#REF!</f>
        <v>#REF!</v>
      </c>
      <c r="AM170" s="26"/>
      <c r="AN170" s="26"/>
      <c r="AO170" s="26"/>
      <c r="AP170" s="26"/>
      <c r="AQ170" s="26"/>
      <c r="AR170" s="79" t="str">
        <f>_xlfn.IFNA(VLOOKUP(AM170,Kopā!$A$4:$Q$203,8,),"")</f>
        <v/>
      </c>
      <c r="AS170" s="80" t="str">
        <f>_xlfn.IFNA(VLOOKUP(AM170,Kopā!$A$4:$Q$203,9,),"")</f>
        <v/>
      </c>
      <c r="AT170" s="79" t="str">
        <f>_xlfn.IFNA(VLOOKUP(AM170,Kopā!$A$4:$Q$203,10,),"")</f>
        <v/>
      </c>
      <c r="AU170" s="80" t="str">
        <f>_xlfn.IFNA(VLOOKUP(AM170,Kopā!$A$4:$Q$203,11,),"")</f>
        <v/>
      </c>
      <c r="AV170" s="79" t="str">
        <f>_xlfn.IFNA(VLOOKUP(AM170,Kopā!$A$4:$Q$203,12,),"")</f>
        <v/>
      </c>
      <c r="AW170" s="80" t="str">
        <f>_xlfn.IFNA(VLOOKUP(AM170,Kopā!$A$4:$Q$203,13,),"")</f>
        <v/>
      </c>
      <c r="AX170" s="79" t="str">
        <f>_xlfn.IFNA(VLOOKUP(AM170,Kopā!$A$4:$Q$203,14,),"")</f>
        <v/>
      </c>
      <c r="AY170" s="80" t="str">
        <f>_xlfn.IFNA(VLOOKUP(AM170,Kopā!$A$4:$Q$203,15,),"")</f>
        <v/>
      </c>
      <c r="AZ170" s="26"/>
      <c r="BA170" s="26"/>
      <c r="BB170" s="26"/>
      <c r="BC170" s="26"/>
      <c r="BD170" s="26"/>
      <c r="BE170" s="26" t="e">
        <f>_xlfn.RANK.EQ(BB170,$BB$4:$BB$93,)+COUNTIF($BB$4:BB170,BB170)-1</f>
        <v>#N/A</v>
      </c>
    </row>
    <row r="171" spans="1:57" x14ac:dyDescent="0.25">
      <c r="A171" s="4"/>
      <c r="B171" s="4"/>
      <c r="C171" s="4"/>
      <c r="D171" s="4"/>
      <c r="E171" s="37"/>
      <c r="F171" s="37"/>
      <c r="G171" s="37"/>
      <c r="H171" s="37"/>
      <c r="I171" s="37"/>
      <c r="J171" s="37"/>
      <c r="K171" s="37"/>
      <c r="L171" s="37"/>
      <c r="M171" s="4"/>
      <c r="N171" s="4"/>
      <c r="O171" s="36"/>
      <c r="P171" s="4"/>
      <c r="Q171" s="4"/>
      <c r="AD171" s="26">
        <v>170</v>
      </c>
      <c r="AE171" s="26"/>
      <c r="AF171" s="26" t="str">
        <f>IF(Kopā!F171=$R$3,Kopā!A171,"")</f>
        <v/>
      </c>
      <c r="AG171" s="26" t="str">
        <f>_xlfn.IFNA(VLOOKUP(AF171,Kopā!$A$4:$G$203,7,),"")</f>
        <v/>
      </c>
      <c r="AH171" s="26" t="str">
        <f t="shared" si="46"/>
        <v/>
      </c>
      <c r="AI171" s="26" t="e" cm="1">
        <f t="array" ref="AI171">IFERROR(SMALL(IF((COUNTIF($AI$3:AI170, $AH$4:$AH$203)=0)*ISNUMBER($AH$4:$AH$203), $AH$4:$AH$203, "A"), 1),INDEX($AH$4:$AH$203, MATCH(SMALL(IF(ISTEXT($AH$4:$AH$203)*(COUNTIF(AI$3:$AI170,$AH$4:$AH$203)=0), COUNTIF($AH$4:$AH$203, "&lt;"&amp;$AH$4:$AH$203), ""),1),IF(ISTEXT($AH$4:$AH$203), COUNTIF($AH$4:$AH$203, "&lt;"&amp;$AH$4:$AH$203), ""), 0)))</f>
        <v>#NUM!</v>
      </c>
      <c r="AJ171" s="26"/>
      <c r="AK171" s="26"/>
      <c r="AL171" s="26" t="e">
        <f>#REF!</f>
        <v>#REF!</v>
      </c>
      <c r="AM171" s="26"/>
      <c r="AN171" s="26"/>
      <c r="AO171" s="26"/>
      <c r="AP171" s="26"/>
      <c r="AQ171" s="26"/>
      <c r="AR171" s="79" t="str">
        <f>_xlfn.IFNA(VLOOKUP(AM171,Kopā!$A$4:$Q$203,8,),"")</f>
        <v/>
      </c>
      <c r="AS171" s="80" t="str">
        <f>_xlfn.IFNA(VLOOKUP(AM171,Kopā!$A$4:$Q$203,9,),"")</f>
        <v/>
      </c>
      <c r="AT171" s="79" t="str">
        <f>_xlfn.IFNA(VLOOKUP(AM171,Kopā!$A$4:$Q$203,10,),"")</f>
        <v/>
      </c>
      <c r="AU171" s="80" t="str">
        <f>_xlfn.IFNA(VLOOKUP(AM171,Kopā!$A$4:$Q$203,11,),"")</f>
        <v/>
      </c>
      <c r="AV171" s="79" t="str">
        <f>_xlfn.IFNA(VLOOKUP(AM171,Kopā!$A$4:$Q$203,12,),"")</f>
        <v/>
      </c>
      <c r="AW171" s="80" t="str">
        <f>_xlfn.IFNA(VLOOKUP(AM171,Kopā!$A$4:$Q$203,13,),"")</f>
        <v/>
      </c>
      <c r="AX171" s="79" t="str">
        <f>_xlfn.IFNA(VLOOKUP(AM171,Kopā!$A$4:$Q$203,14,),"")</f>
        <v/>
      </c>
      <c r="AY171" s="80" t="str">
        <f>_xlfn.IFNA(VLOOKUP(AM171,Kopā!$A$4:$Q$203,15,),"")</f>
        <v/>
      </c>
      <c r="AZ171" s="26"/>
      <c r="BA171" s="26"/>
      <c r="BB171" s="26"/>
      <c r="BC171" s="26"/>
      <c r="BD171" s="26"/>
      <c r="BE171" s="26" t="e">
        <f>_xlfn.RANK.EQ(BB171,$BB$4:$BB$93,)+COUNTIF($BB$4:BB171,BB171)-1</f>
        <v>#N/A</v>
      </c>
    </row>
    <row r="172" spans="1:57" x14ac:dyDescent="0.25">
      <c r="A172" s="4"/>
      <c r="B172" s="4"/>
      <c r="C172" s="4"/>
      <c r="D172" s="4"/>
      <c r="E172" s="37"/>
      <c r="F172" s="37"/>
      <c r="G172" s="37"/>
      <c r="H172" s="37"/>
      <c r="I172" s="37"/>
      <c r="J172" s="37"/>
      <c r="K172" s="37"/>
      <c r="L172" s="37"/>
      <c r="M172" s="4"/>
      <c r="N172" s="4"/>
      <c r="O172" s="36"/>
      <c r="P172" s="4"/>
      <c r="Q172" s="4"/>
      <c r="AD172" s="26">
        <v>171</v>
      </c>
      <c r="AE172" s="26"/>
      <c r="AF172" s="26" t="str">
        <f>IF(Kopā!F172=$R$3,Kopā!A172,"")</f>
        <v/>
      </c>
      <c r="AG172" s="26" t="str">
        <f>_xlfn.IFNA(VLOOKUP(AF172,Kopā!$A$4:$G$203,7,),"")</f>
        <v/>
      </c>
      <c r="AH172" s="26" t="str">
        <f t="shared" si="46"/>
        <v/>
      </c>
      <c r="AI172" s="26" t="e" cm="1">
        <f t="array" ref="AI172">IFERROR(SMALL(IF((COUNTIF($AI$3:AI171, $AH$4:$AH$203)=0)*ISNUMBER($AH$4:$AH$203), $AH$4:$AH$203, "A"), 1),INDEX($AH$4:$AH$203, MATCH(SMALL(IF(ISTEXT($AH$4:$AH$203)*(COUNTIF(AI$3:$AI171,$AH$4:$AH$203)=0), COUNTIF($AH$4:$AH$203, "&lt;"&amp;$AH$4:$AH$203), ""),1),IF(ISTEXT($AH$4:$AH$203), COUNTIF($AH$4:$AH$203, "&lt;"&amp;$AH$4:$AH$203), ""), 0)))</f>
        <v>#NUM!</v>
      </c>
      <c r="AJ172" s="26"/>
      <c r="AK172" s="26"/>
      <c r="AL172" s="26" t="e">
        <f>#REF!</f>
        <v>#REF!</v>
      </c>
      <c r="AM172" s="26"/>
      <c r="AN172" s="26"/>
      <c r="AO172" s="26"/>
      <c r="AP172" s="26"/>
      <c r="AQ172" s="26"/>
      <c r="AR172" s="79" t="str">
        <f>_xlfn.IFNA(VLOOKUP(AM172,Kopā!$A$4:$Q$203,8,),"")</f>
        <v/>
      </c>
      <c r="AS172" s="80" t="str">
        <f>_xlfn.IFNA(VLOOKUP(AM172,Kopā!$A$4:$Q$203,9,),"")</f>
        <v/>
      </c>
      <c r="AT172" s="79" t="str">
        <f>_xlfn.IFNA(VLOOKUP(AM172,Kopā!$A$4:$Q$203,10,),"")</f>
        <v/>
      </c>
      <c r="AU172" s="80" t="str">
        <f>_xlfn.IFNA(VLOOKUP(AM172,Kopā!$A$4:$Q$203,11,),"")</f>
        <v/>
      </c>
      <c r="AV172" s="79" t="str">
        <f>_xlfn.IFNA(VLOOKUP(AM172,Kopā!$A$4:$Q$203,12,),"")</f>
        <v/>
      </c>
      <c r="AW172" s="80" t="str">
        <f>_xlfn.IFNA(VLOOKUP(AM172,Kopā!$A$4:$Q$203,13,),"")</f>
        <v/>
      </c>
      <c r="AX172" s="79" t="str">
        <f>_xlfn.IFNA(VLOOKUP(AM172,Kopā!$A$4:$Q$203,14,),"")</f>
        <v/>
      </c>
      <c r="AY172" s="80" t="str">
        <f>_xlfn.IFNA(VLOOKUP(AM172,Kopā!$A$4:$Q$203,15,),"")</f>
        <v/>
      </c>
      <c r="AZ172" s="26"/>
      <c r="BA172" s="26"/>
      <c r="BB172" s="26"/>
      <c r="BC172" s="26"/>
      <c r="BD172" s="26"/>
      <c r="BE172" s="26" t="e">
        <f>_xlfn.RANK.EQ(BB172,$BB$4:$BB$93,)+COUNTIF($BB$4:BB172,BB172)-1</f>
        <v>#N/A</v>
      </c>
    </row>
    <row r="173" spans="1:57" x14ac:dyDescent="0.25">
      <c r="A173" s="4"/>
      <c r="B173" s="4"/>
      <c r="C173" s="4"/>
      <c r="D173" s="4"/>
      <c r="E173" s="37"/>
      <c r="F173" s="37"/>
      <c r="G173" s="37"/>
      <c r="H173" s="37"/>
      <c r="I173" s="37"/>
      <c r="J173" s="37"/>
      <c r="K173" s="37"/>
      <c r="L173" s="37"/>
      <c r="M173" s="4"/>
      <c r="N173" s="4"/>
      <c r="O173" s="36"/>
      <c r="P173" s="4"/>
      <c r="Q173" s="4"/>
      <c r="AD173" s="26">
        <v>172</v>
      </c>
      <c r="AE173" s="26"/>
      <c r="AF173" s="26" t="str">
        <f>IF(Kopā!F173=$R$3,Kopā!A173,"")</f>
        <v/>
      </c>
      <c r="AG173" s="26" t="str">
        <f>_xlfn.IFNA(VLOOKUP(AF173,Kopā!$A$4:$G$203,7,),"")</f>
        <v/>
      </c>
      <c r="AH173" s="26" t="str">
        <f t="shared" si="46"/>
        <v/>
      </c>
      <c r="AI173" s="26" t="e" cm="1">
        <f t="array" ref="AI173">IFERROR(SMALL(IF((COUNTIF($AI$3:AI172, $AH$4:$AH$203)=0)*ISNUMBER($AH$4:$AH$203), $AH$4:$AH$203, "A"), 1),INDEX($AH$4:$AH$203, MATCH(SMALL(IF(ISTEXT($AH$4:$AH$203)*(COUNTIF(AI$3:$AI172,$AH$4:$AH$203)=0), COUNTIF($AH$4:$AH$203, "&lt;"&amp;$AH$4:$AH$203), ""),1),IF(ISTEXT($AH$4:$AH$203), COUNTIF($AH$4:$AH$203, "&lt;"&amp;$AH$4:$AH$203), ""), 0)))</f>
        <v>#NUM!</v>
      </c>
      <c r="AJ173" s="26"/>
      <c r="AK173" s="26"/>
      <c r="AL173" s="26" t="e">
        <f>#REF!</f>
        <v>#REF!</v>
      </c>
      <c r="AM173" s="26"/>
      <c r="AN173" s="26"/>
      <c r="AO173" s="26"/>
      <c r="AP173" s="26"/>
      <c r="AQ173" s="26"/>
      <c r="AR173" s="79" t="str">
        <f>_xlfn.IFNA(VLOOKUP(AM173,Kopā!$A$4:$Q$203,8,),"")</f>
        <v/>
      </c>
      <c r="AS173" s="80" t="str">
        <f>_xlfn.IFNA(VLOOKUP(AM173,Kopā!$A$4:$Q$203,9,),"")</f>
        <v/>
      </c>
      <c r="AT173" s="79" t="str">
        <f>_xlfn.IFNA(VLOOKUP(AM173,Kopā!$A$4:$Q$203,10,),"")</f>
        <v/>
      </c>
      <c r="AU173" s="80" t="str">
        <f>_xlfn.IFNA(VLOOKUP(AM173,Kopā!$A$4:$Q$203,11,),"")</f>
        <v/>
      </c>
      <c r="AV173" s="79" t="str">
        <f>_xlfn.IFNA(VLOOKUP(AM173,Kopā!$A$4:$Q$203,12,),"")</f>
        <v/>
      </c>
      <c r="AW173" s="80" t="str">
        <f>_xlfn.IFNA(VLOOKUP(AM173,Kopā!$A$4:$Q$203,13,),"")</f>
        <v/>
      </c>
      <c r="AX173" s="79" t="str">
        <f>_xlfn.IFNA(VLOOKUP(AM173,Kopā!$A$4:$Q$203,14,),"")</f>
        <v/>
      </c>
      <c r="AY173" s="80" t="str">
        <f>_xlfn.IFNA(VLOOKUP(AM173,Kopā!$A$4:$Q$203,15,),"")</f>
        <v/>
      </c>
      <c r="AZ173" s="26"/>
      <c r="BA173" s="26"/>
      <c r="BB173" s="26"/>
      <c r="BC173" s="26"/>
      <c r="BD173" s="26"/>
      <c r="BE173" s="26" t="e">
        <f>_xlfn.RANK.EQ(BB173,$BB$4:$BB$93,)+COUNTIF($BB$4:BB173,BB173)-1</f>
        <v>#N/A</v>
      </c>
    </row>
    <row r="174" spans="1:57" x14ac:dyDescent="0.25">
      <c r="A174" s="4"/>
      <c r="B174" s="4"/>
      <c r="C174" s="4"/>
      <c r="D174" s="4"/>
      <c r="E174" s="37"/>
      <c r="F174" s="37"/>
      <c r="G174" s="37"/>
      <c r="H174" s="37"/>
      <c r="I174" s="37"/>
      <c r="J174" s="37"/>
      <c r="K174" s="37"/>
      <c r="L174" s="37"/>
      <c r="M174" s="4"/>
      <c r="N174" s="4"/>
      <c r="O174" s="36"/>
      <c r="P174" s="4"/>
      <c r="Q174" s="4"/>
      <c r="AD174" s="26">
        <v>173</v>
      </c>
      <c r="AE174" s="26"/>
      <c r="AF174" s="26" t="str">
        <f>IF(Kopā!F174=$R$3,Kopā!A174,"")</f>
        <v/>
      </c>
      <c r="AG174" s="26" t="str">
        <f>_xlfn.IFNA(VLOOKUP(AF174,Kopā!$A$4:$G$203,7,),"")</f>
        <v/>
      </c>
      <c r="AH174" s="26" t="str">
        <f t="shared" si="46"/>
        <v/>
      </c>
      <c r="AI174" s="26" t="e" cm="1">
        <f t="array" ref="AI174">IFERROR(SMALL(IF((COUNTIF($AI$3:AI173, $AH$4:$AH$203)=0)*ISNUMBER($AH$4:$AH$203), $AH$4:$AH$203, "A"), 1),INDEX($AH$4:$AH$203, MATCH(SMALL(IF(ISTEXT($AH$4:$AH$203)*(COUNTIF(AI$3:$AI173,$AH$4:$AH$203)=0), COUNTIF($AH$4:$AH$203, "&lt;"&amp;$AH$4:$AH$203), ""),1),IF(ISTEXT($AH$4:$AH$203), COUNTIF($AH$4:$AH$203, "&lt;"&amp;$AH$4:$AH$203), ""), 0)))</f>
        <v>#NUM!</v>
      </c>
      <c r="AJ174" s="26"/>
      <c r="AK174" s="26"/>
      <c r="AL174" s="26" t="e">
        <f>#REF!</f>
        <v>#REF!</v>
      </c>
      <c r="AM174" s="26"/>
      <c r="AN174" s="26"/>
      <c r="AO174" s="26"/>
      <c r="AP174" s="26"/>
      <c r="AQ174" s="26"/>
      <c r="AR174" s="79" t="str">
        <f>_xlfn.IFNA(VLOOKUP(AM174,Kopā!$A$4:$Q$203,8,),"")</f>
        <v/>
      </c>
      <c r="AS174" s="80" t="str">
        <f>_xlfn.IFNA(VLOOKUP(AM174,Kopā!$A$4:$Q$203,9,),"")</f>
        <v/>
      </c>
      <c r="AT174" s="79" t="str">
        <f>_xlfn.IFNA(VLOOKUP(AM174,Kopā!$A$4:$Q$203,10,),"")</f>
        <v/>
      </c>
      <c r="AU174" s="80" t="str">
        <f>_xlfn.IFNA(VLOOKUP(AM174,Kopā!$A$4:$Q$203,11,),"")</f>
        <v/>
      </c>
      <c r="AV174" s="79" t="str">
        <f>_xlfn.IFNA(VLOOKUP(AM174,Kopā!$A$4:$Q$203,12,),"")</f>
        <v/>
      </c>
      <c r="AW174" s="80" t="str">
        <f>_xlfn.IFNA(VLOOKUP(AM174,Kopā!$A$4:$Q$203,13,),"")</f>
        <v/>
      </c>
      <c r="AX174" s="79" t="str">
        <f>_xlfn.IFNA(VLOOKUP(AM174,Kopā!$A$4:$Q$203,14,),"")</f>
        <v/>
      </c>
      <c r="AY174" s="80" t="str">
        <f>_xlfn.IFNA(VLOOKUP(AM174,Kopā!$A$4:$Q$203,15,),"")</f>
        <v/>
      </c>
      <c r="AZ174" s="26"/>
      <c r="BA174" s="26"/>
      <c r="BB174" s="26"/>
      <c r="BC174" s="26"/>
      <c r="BD174" s="26"/>
      <c r="BE174" s="26" t="e">
        <f>_xlfn.RANK.EQ(BB174,$BB$4:$BB$93,)+COUNTIF($BB$4:BB174,BB174)-1</f>
        <v>#N/A</v>
      </c>
    </row>
    <row r="175" spans="1:57" x14ac:dyDescent="0.25">
      <c r="A175" s="4"/>
      <c r="B175" s="4"/>
      <c r="C175" s="4"/>
      <c r="D175" s="4"/>
      <c r="E175" s="37"/>
      <c r="F175" s="37"/>
      <c r="G175" s="37"/>
      <c r="H175" s="37"/>
      <c r="I175" s="37"/>
      <c r="J175" s="37"/>
      <c r="K175" s="37"/>
      <c r="L175" s="37"/>
      <c r="M175" s="4"/>
      <c r="N175" s="4"/>
      <c r="O175" s="36"/>
      <c r="P175" s="4"/>
      <c r="Q175" s="4"/>
      <c r="AD175" s="26">
        <v>174</v>
      </c>
      <c r="AE175" s="26"/>
      <c r="AF175" s="26" t="str">
        <f>IF(Kopā!F175=$R$3,Kopā!A175,"")</f>
        <v/>
      </c>
      <c r="AG175" s="26" t="str">
        <f>_xlfn.IFNA(VLOOKUP(AF175,Kopā!$A$4:$G$203,7,),"")</f>
        <v/>
      </c>
      <c r="AH175" s="26" t="str">
        <f t="shared" si="46"/>
        <v/>
      </c>
      <c r="AI175" s="26" t="e" cm="1">
        <f t="array" ref="AI175">IFERROR(SMALL(IF((COUNTIF($AI$3:AI174, $AH$4:$AH$203)=0)*ISNUMBER($AH$4:$AH$203), $AH$4:$AH$203, "A"), 1),INDEX($AH$4:$AH$203, MATCH(SMALL(IF(ISTEXT($AH$4:$AH$203)*(COUNTIF(AI$3:$AI174,$AH$4:$AH$203)=0), COUNTIF($AH$4:$AH$203, "&lt;"&amp;$AH$4:$AH$203), ""),1),IF(ISTEXT($AH$4:$AH$203), COUNTIF($AH$4:$AH$203, "&lt;"&amp;$AH$4:$AH$203), ""), 0)))</f>
        <v>#NUM!</v>
      </c>
      <c r="AJ175" s="26"/>
      <c r="AK175" s="26"/>
      <c r="AL175" s="26" t="e">
        <f>#REF!</f>
        <v>#REF!</v>
      </c>
      <c r="AM175" s="26"/>
      <c r="AN175" s="26"/>
      <c r="AO175" s="26"/>
      <c r="AP175" s="26"/>
      <c r="AQ175" s="26"/>
      <c r="AR175" s="79" t="str">
        <f>_xlfn.IFNA(VLOOKUP(AM175,Kopā!$A$4:$Q$203,8,),"")</f>
        <v/>
      </c>
      <c r="AS175" s="80" t="str">
        <f>_xlfn.IFNA(VLOOKUP(AM175,Kopā!$A$4:$Q$203,9,),"")</f>
        <v/>
      </c>
      <c r="AT175" s="79" t="str">
        <f>_xlfn.IFNA(VLOOKUP(AM175,Kopā!$A$4:$Q$203,10,),"")</f>
        <v/>
      </c>
      <c r="AU175" s="80" t="str">
        <f>_xlfn.IFNA(VLOOKUP(AM175,Kopā!$A$4:$Q$203,11,),"")</f>
        <v/>
      </c>
      <c r="AV175" s="79" t="str">
        <f>_xlfn.IFNA(VLOOKUP(AM175,Kopā!$A$4:$Q$203,12,),"")</f>
        <v/>
      </c>
      <c r="AW175" s="80" t="str">
        <f>_xlfn.IFNA(VLOOKUP(AM175,Kopā!$A$4:$Q$203,13,),"")</f>
        <v/>
      </c>
      <c r="AX175" s="79" t="str">
        <f>_xlfn.IFNA(VLOOKUP(AM175,Kopā!$A$4:$Q$203,14,),"")</f>
        <v/>
      </c>
      <c r="AY175" s="80" t="str">
        <f>_xlfn.IFNA(VLOOKUP(AM175,Kopā!$A$4:$Q$203,15,),"")</f>
        <v/>
      </c>
      <c r="AZ175" s="26"/>
      <c r="BA175" s="26"/>
      <c r="BB175" s="26"/>
      <c r="BC175" s="26"/>
      <c r="BD175" s="26"/>
      <c r="BE175" s="26" t="e">
        <f>_xlfn.RANK.EQ(BB175,$BB$4:$BB$93,)+COUNTIF($BB$4:BB175,BB175)-1</f>
        <v>#N/A</v>
      </c>
    </row>
    <row r="176" spans="1:57" x14ac:dyDescent="0.25">
      <c r="A176" s="4"/>
      <c r="B176" s="4"/>
      <c r="C176" s="4"/>
      <c r="D176" s="4"/>
      <c r="E176" s="37"/>
      <c r="F176" s="37"/>
      <c r="G176" s="37"/>
      <c r="H176" s="37"/>
      <c r="I176" s="37"/>
      <c r="J176" s="37"/>
      <c r="K176" s="37"/>
      <c r="L176" s="37"/>
      <c r="M176" s="4"/>
      <c r="N176" s="4"/>
      <c r="O176" s="36"/>
      <c r="P176" s="4"/>
      <c r="Q176" s="4"/>
      <c r="AD176" s="26">
        <v>175</v>
      </c>
      <c r="AE176" s="26"/>
      <c r="AF176" s="26" t="str">
        <f>IF(Kopā!F176=$R$3,Kopā!A176,"")</f>
        <v/>
      </c>
      <c r="AG176" s="26" t="str">
        <f>_xlfn.IFNA(VLOOKUP(AF176,Kopā!$A$4:$G$203,7,),"")</f>
        <v/>
      </c>
      <c r="AH176" s="26" t="str">
        <f t="shared" si="46"/>
        <v/>
      </c>
      <c r="AI176" s="26" t="e" cm="1">
        <f t="array" ref="AI176">IFERROR(SMALL(IF((COUNTIF($AI$3:AI175, $AH$4:$AH$203)=0)*ISNUMBER($AH$4:$AH$203), $AH$4:$AH$203, "A"), 1),INDEX($AH$4:$AH$203, MATCH(SMALL(IF(ISTEXT($AH$4:$AH$203)*(COUNTIF(AI$3:$AI175,$AH$4:$AH$203)=0), COUNTIF($AH$4:$AH$203, "&lt;"&amp;$AH$4:$AH$203), ""),1),IF(ISTEXT($AH$4:$AH$203), COUNTIF($AH$4:$AH$203, "&lt;"&amp;$AH$4:$AH$203), ""), 0)))</f>
        <v>#NUM!</v>
      </c>
      <c r="AJ176" s="26"/>
      <c r="AK176" s="26"/>
      <c r="AL176" s="26" t="e">
        <f>#REF!</f>
        <v>#REF!</v>
      </c>
      <c r="AM176" s="26"/>
      <c r="AN176" s="26"/>
      <c r="AO176" s="26"/>
      <c r="AP176" s="26"/>
      <c r="AQ176" s="26"/>
      <c r="AR176" s="79" t="str">
        <f>_xlfn.IFNA(VLOOKUP(AM176,Kopā!$A$4:$Q$203,8,),"")</f>
        <v/>
      </c>
      <c r="AS176" s="80" t="str">
        <f>_xlfn.IFNA(VLOOKUP(AM176,Kopā!$A$4:$Q$203,9,),"")</f>
        <v/>
      </c>
      <c r="AT176" s="79" t="str">
        <f>_xlfn.IFNA(VLOOKUP(AM176,Kopā!$A$4:$Q$203,10,),"")</f>
        <v/>
      </c>
      <c r="AU176" s="80" t="str">
        <f>_xlfn.IFNA(VLOOKUP(AM176,Kopā!$A$4:$Q$203,11,),"")</f>
        <v/>
      </c>
      <c r="AV176" s="79" t="str">
        <f>_xlfn.IFNA(VLOOKUP(AM176,Kopā!$A$4:$Q$203,12,),"")</f>
        <v/>
      </c>
      <c r="AW176" s="80" t="str">
        <f>_xlfn.IFNA(VLOOKUP(AM176,Kopā!$A$4:$Q$203,13,),"")</f>
        <v/>
      </c>
      <c r="AX176" s="79" t="str">
        <f>_xlfn.IFNA(VLOOKUP(AM176,Kopā!$A$4:$Q$203,14,),"")</f>
        <v/>
      </c>
      <c r="AY176" s="80" t="str">
        <f>_xlfn.IFNA(VLOOKUP(AM176,Kopā!$A$4:$Q$203,15,),"")</f>
        <v/>
      </c>
      <c r="AZ176" s="26"/>
      <c r="BA176" s="26"/>
      <c r="BB176" s="26"/>
      <c r="BC176" s="26"/>
      <c r="BD176" s="26"/>
      <c r="BE176" s="26" t="e">
        <f>_xlfn.RANK.EQ(BB176,$BB$4:$BB$93,)+COUNTIF($BB$4:BB176,BB176)-1</f>
        <v>#N/A</v>
      </c>
    </row>
    <row r="177" spans="1:57" x14ac:dyDescent="0.25">
      <c r="A177" s="4"/>
      <c r="B177" s="4"/>
      <c r="C177" s="4"/>
      <c r="D177" s="4"/>
      <c r="E177" s="37"/>
      <c r="F177" s="37"/>
      <c r="G177" s="37"/>
      <c r="H177" s="37"/>
      <c r="I177" s="37"/>
      <c r="J177" s="37"/>
      <c r="K177" s="37"/>
      <c r="L177" s="37"/>
      <c r="M177" s="4"/>
      <c r="N177" s="4"/>
      <c r="O177" s="36"/>
      <c r="P177" s="4"/>
      <c r="Q177" s="4"/>
      <c r="AD177" s="26">
        <v>176</v>
      </c>
      <c r="AE177" s="26"/>
      <c r="AF177" s="26" t="str">
        <f>IF(Kopā!F177=$R$3,Kopā!A177,"")</f>
        <v/>
      </c>
      <c r="AG177" s="26" t="str">
        <f>_xlfn.IFNA(VLOOKUP(AF177,Kopā!$A$4:$G$203,7,),"")</f>
        <v/>
      </c>
      <c r="AH177" s="26" t="str">
        <f t="shared" si="46"/>
        <v/>
      </c>
      <c r="AI177" s="26" t="e" cm="1">
        <f t="array" ref="AI177">IFERROR(SMALL(IF((COUNTIF($AI$3:AI176, $AH$4:$AH$203)=0)*ISNUMBER($AH$4:$AH$203), $AH$4:$AH$203, "A"), 1),INDEX($AH$4:$AH$203, MATCH(SMALL(IF(ISTEXT($AH$4:$AH$203)*(COUNTIF(AI$3:$AI176,$AH$4:$AH$203)=0), COUNTIF($AH$4:$AH$203, "&lt;"&amp;$AH$4:$AH$203), ""),1),IF(ISTEXT($AH$4:$AH$203), COUNTIF($AH$4:$AH$203, "&lt;"&amp;$AH$4:$AH$203), ""), 0)))</f>
        <v>#NUM!</v>
      </c>
      <c r="AJ177" s="26"/>
      <c r="AK177" s="26"/>
      <c r="AL177" s="26" t="e">
        <f>#REF!</f>
        <v>#REF!</v>
      </c>
      <c r="AM177" s="26"/>
      <c r="AN177" s="26"/>
      <c r="AO177" s="26"/>
      <c r="AP177" s="26"/>
      <c r="AQ177" s="26"/>
      <c r="AR177" s="79" t="str">
        <f>_xlfn.IFNA(VLOOKUP(AM177,Kopā!$A$4:$Q$203,8,),"")</f>
        <v/>
      </c>
      <c r="AS177" s="80" t="str">
        <f>_xlfn.IFNA(VLOOKUP(AM177,Kopā!$A$4:$Q$203,9,),"")</f>
        <v/>
      </c>
      <c r="AT177" s="79" t="str">
        <f>_xlfn.IFNA(VLOOKUP(AM177,Kopā!$A$4:$Q$203,10,),"")</f>
        <v/>
      </c>
      <c r="AU177" s="80" t="str">
        <f>_xlfn.IFNA(VLOOKUP(AM177,Kopā!$A$4:$Q$203,11,),"")</f>
        <v/>
      </c>
      <c r="AV177" s="79" t="str">
        <f>_xlfn.IFNA(VLOOKUP(AM177,Kopā!$A$4:$Q$203,12,),"")</f>
        <v/>
      </c>
      <c r="AW177" s="80" t="str">
        <f>_xlfn.IFNA(VLOOKUP(AM177,Kopā!$A$4:$Q$203,13,),"")</f>
        <v/>
      </c>
      <c r="AX177" s="79" t="str">
        <f>_xlfn.IFNA(VLOOKUP(AM177,Kopā!$A$4:$Q$203,14,),"")</f>
        <v/>
      </c>
      <c r="AY177" s="80" t="str">
        <f>_xlfn.IFNA(VLOOKUP(AM177,Kopā!$A$4:$Q$203,15,),"")</f>
        <v/>
      </c>
      <c r="AZ177" s="26"/>
      <c r="BA177" s="26"/>
      <c r="BB177" s="26"/>
      <c r="BC177" s="26"/>
      <c r="BD177" s="26"/>
      <c r="BE177" s="26" t="e">
        <f>_xlfn.RANK.EQ(BB177,$BB$4:$BB$93,)+COUNTIF($BB$4:BB177,BB177)-1</f>
        <v>#N/A</v>
      </c>
    </row>
    <row r="178" spans="1:57" x14ac:dyDescent="0.25">
      <c r="A178" s="4"/>
      <c r="B178" s="4"/>
      <c r="C178" s="4"/>
      <c r="D178" s="4"/>
      <c r="E178" s="37"/>
      <c r="F178" s="37"/>
      <c r="G178" s="37"/>
      <c r="H178" s="37"/>
      <c r="I178" s="37"/>
      <c r="J178" s="37"/>
      <c r="K178" s="37"/>
      <c r="L178" s="37"/>
      <c r="M178" s="4"/>
      <c r="N178" s="4"/>
      <c r="O178" s="36"/>
      <c r="P178" s="4"/>
      <c r="Q178" s="4"/>
      <c r="AD178" s="26">
        <v>177</v>
      </c>
      <c r="AE178" s="26"/>
      <c r="AF178" s="26" t="str">
        <f>IF(Kopā!F178=$R$3,Kopā!A178,"")</f>
        <v/>
      </c>
      <c r="AG178" s="26" t="str">
        <f>_xlfn.IFNA(VLOOKUP(AF178,Kopā!$A$4:$G$203,7,),"")</f>
        <v/>
      </c>
      <c r="AH178" s="26" t="str">
        <f t="shared" si="46"/>
        <v/>
      </c>
      <c r="AI178" s="26" t="e" cm="1">
        <f t="array" ref="AI178">IFERROR(SMALL(IF((COUNTIF($AI$3:AI177, $AH$4:$AH$203)=0)*ISNUMBER($AH$4:$AH$203), $AH$4:$AH$203, "A"), 1),INDEX($AH$4:$AH$203, MATCH(SMALL(IF(ISTEXT($AH$4:$AH$203)*(COUNTIF(AI$3:$AI177,$AH$4:$AH$203)=0), COUNTIF($AH$4:$AH$203, "&lt;"&amp;$AH$4:$AH$203), ""),1),IF(ISTEXT($AH$4:$AH$203), COUNTIF($AH$4:$AH$203, "&lt;"&amp;$AH$4:$AH$203), ""), 0)))</f>
        <v>#NUM!</v>
      </c>
      <c r="AJ178" s="26"/>
      <c r="AK178" s="26"/>
      <c r="AL178" s="26" t="e">
        <f>#REF!</f>
        <v>#REF!</v>
      </c>
      <c r="AM178" s="26"/>
      <c r="AN178" s="26"/>
      <c r="AO178" s="26"/>
      <c r="AP178" s="26"/>
      <c r="AQ178" s="26"/>
      <c r="AR178" s="79" t="str">
        <f>_xlfn.IFNA(VLOOKUP(AM178,Kopā!$A$4:$Q$203,8,),"")</f>
        <v/>
      </c>
      <c r="AS178" s="80" t="str">
        <f>_xlfn.IFNA(VLOOKUP(AM178,Kopā!$A$4:$Q$203,9,),"")</f>
        <v/>
      </c>
      <c r="AT178" s="79" t="str">
        <f>_xlfn.IFNA(VLOOKUP(AM178,Kopā!$A$4:$Q$203,10,),"")</f>
        <v/>
      </c>
      <c r="AU178" s="80" t="str">
        <f>_xlfn.IFNA(VLOOKUP(AM178,Kopā!$A$4:$Q$203,11,),"")</f>
        <v/>
      </c>
      <c r="AV178" s="79" t="str">
        <f>_xlfn.IFNA(VLOOKUP(AM178,Kopā!$A$4:$Q$203,12,),"")</f>
        <v/>
      </c>
      <c r="AW178" s="80" t="str">
        <f>_xlfn.IFNA(VLOOKUP(AM178,Kopā!$A$4:$Q$203,13,),"")</f>
        <v/>
      </c>
      <c r="AX178" s="79" t="str">
        <f>_xlfn.IFNA(VLOOKUP(AM178,Kopā!$A$4:$Q$203,14,),"")</f>
        <v/>
      </c>
      <c r="AY178" s="80" t="str">
        <f>_xlfn.IFNA(VLOOKUP(AM178,Kopā!$A$4:$Q$203,15,),"")</f>
        <v/>
      </c>
      <c r="AZ178" s="26"/>
      <c r="BA178" s="26"/>
      <c r="BB178" s="26"/>
      <c r="BC178" s="26"/>
      <c r="BD178" s="26"/>
      <c r="BE178" s="26" t="e">
        <f>_xlfn.RANK.EQ(BB178,$BB$4:$BB$93,)+COUNTIF($BB$4:BB178,BB178)-1</f>
        <v>#N/A</v>
      </c>
    </row>
    <row r="179" spans="1:57" x14ac:dyDescent="0.25">
      <c r="A179" s="4"/>
      <c r="B179" s="4"/>
      <c r="C179" s="4"/>
      <c r="D179" s="4"/>
      <c r="E179" s="37"/>
      <c r="F179" s="37"/>
      <c r="G179" s="37"/>
      <c r="H179" s="37"/>
      <c r="I179" s="37"/>
      <c r="J179" s="37"/>
      <c r="K179" s="37"/>
      <c r="L179" s="37"/>
      <c r="M179" s="4"/>
      <c r="N179" s="4"/>
      <c r="O179" s="36"/>
      <c r="P179" s="4"/>
      <c r="Q179" s="4"/>
      <c r="AD179" s="26">
        <v>178</v>
      </c>
      <c r="AE179" s="26"/>
      <c r="AF179" s="26" t="str">
        <f>IF(Kopā!F179=$R$3,Kopā!A179,"")</f>
        <v/>
      </c>
      <c r="AG179" s="26" t="str">
        <f>_xlfn.IFNA(VLOOKUP(AF179,Kopā!$A$4:$G$203,7,),"")</f>
        <v/>
      </c>
      <c r="AH179" s="26" t="str">
        <f t="shared" si="46"/>
        <v/>
      </c>
      <c r="AI179" s="26" t="e" cm="1">
        <f t="array" ref="AI179">IFERROR(SMALL(IF((COUNTIF($AI$3:AI178, $AH$4:$AH$203)=0)*ISNUMBER($AH$4:$AH$203), $AH$4:$AH$203, "A"), 1),INDEX($AH$4:$AH$203, MATCH(SMALL(IF(ISTEXT($AH$4:$AH$203)*(COUNTIF(AI$3:$AI178,$AH$4:$AH$203)=0), COUNTIF($AH$4:$AH$203, "&lt;"&amp;$AH$4:$AH$203), ""),1),IF(ISTEXT($AH$4:$AH$203), COUNTIF($AH$4:$AH$203, "&lt;"&amp;$AH$4:$AH$203), ""), 0)))</f>
        <v>#NUM!</v>
      </c>
      <c r="AJ179" s="26"/>
      <c r="AK179" s="26"/>
      <c r="AL179" s="26" t="e">
        <f>#REF!</f>
        <v>#REF!</v>
      </c>
      <c r="AM179" s="26"/>
      <c r="AN179" s="26"/>
      <c r="AO179" s="26"/>
      <c r="AP179" s="26"/>
      <c r="AQ179" s="26"/>
      <c r="AR179" s="79" t="str">
        <f>_xlfn.IFNA(VLOOKUP(AM179,Kopā!$A$4:$Q$203,8,),"")</f>
        <v/>
      </c>
      <c r="AS179" s="80" t="str">
        <f>_xlfn.IFNA(VLOOKUP(AM179,Kopā!$A$4:$Q$203,9,),"")</f>
        <v/>
      </c>
      <c r="AT179" s="79" t="str">
        <f>_xlfn.IFNA(VLOOKUP(AM179,Kopā!$A$4:$Q$203,10,),"")</f>
        <v/>
      </c>
      <c r="AU179" s="80" t="str">
        <f>_xlfn.IFNA(VLOOKUP(AM179,Kopā!$A$4:$Q$203,11,),"")</f>
        <v/>
      </c>
      <c r="AV179" s="79" t="str">
        <f>_xlfn.IFNA(VLOOKUP(AM179,Kopā!$A$4:$Q$203,12,),"")</f>
        <v/>
      </c>
      <c r="AW179" s="80" t="str">
        <f>_xlfn.IFNA(VLOOKUP(AM179,Kopā!$A$4:$Q$203,13,),"")</f>
        <v/>
      </c>
      <c r="AX179" s="79" t="str">
        <f>_xlfn.IFNA(VLOOKUP(AM179,Kopā!$A$4:$Q$203,14,),"")</f>
        <v/>
      </c>
      <c r="AY179" s="80" t="str">
        <f>_xlfn.IFNA(VLOOKUP(AM179,Kopā!$A$4:$Q$203,15,),"")</f>
        <v/>
      </c>
      <c r="AZ179" s="26"/>
      <c r="BA179" s="26"/>
      <c r="BB179" s="26"/>
      <c r="BC179" s="26"/>
      <c r="BD179" s="26"/>
      <c r="BE179" s="26" t="e">
        <f>_xlfn.RANK.EQ(BB179,$BB$4:$BB$93,)+COUNTIF($BB$4:BB179,BB179)-1</f>
        <v>#N/A</v>
      </c>
    </row>
    <row r="180" spans="1:57" x14ac:dyDescent="0.25">
      <c r="A180" s="4"/>
      <c r="B180" s="4"/>
      <c r="C180" s="4"/>
      <c r="D180" s="4"/>
      <c r="E180" s="37"/>
      <c r="F180" s="37"/>
      <c r="G180" s="37"/>
      <c r="H180" s="37"/>
      <c r="I180" s="37"/>
      <c r="J180" s="37"/>
      <c r="K180" s="37"/>
      <c r="L180" s="37"/>
      <c r="M180" s="4"/>
      <c r="N180" s="4"/>
      <c r="O180" s="36"/>
      <c r="P180" s="4"/>
      <c r="Q180" s="4"/>
      <c r="AD180" s="26">
        <v>179</v>
      </c>
      <c r="AE180" s="26"/>
      <c r="AF180" s="26" t="str">
        <f>IF(Kopā!F180=$R$3,Kopā!A180,"")</f>
        <v/>
      </c>
      <c r="AG180" s="26" t="str">
        <f>_xlfn.IFNA(VLOOKUP(AF180,Kopā!$A$4:$G$203,7,),"")</f>
        <v/>
      </c>
      <c r="AH180" s="26" t="str">
        <f t="shared" si="46"/>
        <v/>
      </c>
      <c r="AI180" s="26" t="e" cm="1">
        <f t="array" ref="AI180">IFERROR(SMALL(IF((COUNTIF($AI$3:AI179, $AH$4:$AH$203)=0)*ISNUMBER($AH$4:$AH$203), $AH$4:$AH$203, "A"), 1),INDEX($AH$4:$AH$203, MATCH(SMALL(IF(ISTEXT($AH$4:$AH$203)*(COUNTIF(AI$3:$AI179,$AH$4:$AH$203)=0), COUNTIF($AH$4:$AH$203, "&lt;"&amp;$AH$4:$AH$203), ""),1),IF(ISTEXT($AH$4:$AH$203), COUNTIF($AH$4:$AH$203, "&lt;"&amp;$AH$4:$AH$203), ""), 0)))</f>
        <v>#NUM!</v>
      </c>
      <c r="AJ180" s="26"/>
      <c r="AK180" s="26"/>
      <c r="AL180" s="26" t="e">
        <f>#REF!</f>
        <v>#REF!</v>
      </c>
      <c r="AM180" s="26"/>
      <c r="AN180" s="26"/>
      <c r="AO180" s="26"/>
      <c r="AP180" s="26"/>
      <c r="AQ180" s="26"/>
      <c r="AR180" s="79" t="str">
        <f>_xlfn.IFNA(VLOOKUP(AM180,Kopā!$A$4:$Q$203,8,),"")</f>
        <v/>
      </c>
      <c r="AS180" s="80" t="str">
        <f>_xlfn.IFNA(VLOOKUP(AM180,Kopā!$A$4:$Q$203,9,),"")</f>
        <v/>
      </c>
      <c r="AT180" s="79" t="str">
        <f>_xlfn.IFNA(VLOOKUP(AM180,Kopā!$A$4:$Q$203,10,),"")</f>
        <v/>
      </c>
      <c r="AU180" s="80" t="str">
        <f>_xlfn.IFNA(VLOOKUP(AM180,Kopā!$A$4:$Q$203,11,),"")</f>
        <v/>
      </c>
      <c r="AV180" s="79" t="str">
        <f>_xlfn.IFNA(VLOOKUP(AM180,Kopā!$A$4:$Q$203,12,),"")</f>
        <v/>
      </c>
      <c r="AW180" s="80" t="str">
        <f>_xlfn.IFNA(VLOOKUP(AM180,Kopā!$A$4:$Q$203,13,),"")</f>
        <v/>
      </c>
      <c r="AX180" s="79" t="str">
        <f>_xlfn.IFNA(VLOOKUP(AM180,Kopā!$A$4:$Q$203,14,),"")</f>
        <v/>
      </c>
      <c r="AY180" s="80" t="str">
        <f>_xlfn.IFNA(VLOOKUP(AM180,Kopā!$A$4:$Q$203,15,),"")</f>
        <v/>
      </c>
      <c r="AZ180" s="26"/>
      <c r="BA180" s="26"/>
      <c r="BB180" s="26"/>
      <c r="BC180" s="26"/>
      <c r="BD180" s="26"/>
      <c r="BE180" s="26" t="e">
        <f>_xlfn.RANK.EQ(BB180,$BB$4:$BB$93,)+COUNTIF($BB$4:BB180,BB180)-1</f>
        <v>#N/A</v>
      </c>
    </row>
    <row r="181" spans="1:57" x14ac:dyDescent="0.25">
      <c r="A181" s="4"/>
      <c r="B181" s="4"/>
      <c r="C181" s="4"/>
      <c r="D181" s="4"/>
      <c r="E181" s="37"/>
      <c r="F181" s="37"/>
      <c r="G181" s="37"/>
      <c r="H181" s="37"/>
      <c r="I181" s="37"/>
      <c r="J181" s="37"/>
      <c r="K181" s="37"/>
      <c r="L181" s="37"/>
      <c r="M181" s="4"/>
      <c r="N181" s="4"/>
      <c r="O181" s="36"/>
      <c r="P181" s="4"/>
      <c r="Q181" s="4"/>
      <c r="AD181" s="26">
        <v>180</v>
      </c>
      <c r="AE181" s="26"/>
      <c r="AF181" s="26" t="str">
        <f>IF(Kopā!F181=$R$3,Kopā!A181,"")</f>
        <v/>
      </c>
      <c r="AG181" s="26" t="str">
        <f>_xlfn.IFNA(VLOOKUP(AF181,Kopā!$A$4:$G$203,7,),"")</f>
        <v/>
      </c>
      <c r="AH181" s="26" t="str">
        <f t="shared" si="46"/>
        <v/>
      </c>
      <c r="AI181" s="26" t="e" cm="1">
        <f t="array" ref="AI181">IFERROR(SMALL(IF((COUNTIF($AI$3:AI180, $AH$4:$AH$203)=0)*ISNUMBER($AH$4:$AH$203), $AH$4:$AH$203, "A"), 1),INDEX($AH$4:$AH$203, MATCH(SMALL(IF(ISTEXT($AH$4:$AH$203)*(COUNTIF(AI$3:$AI180,$AH$4:$AH$203)=0), COUNTIF($AH$4:$AH$203, "&lt;"&amp;$AH$4:$AH$203), ""),1),IF(ISTEXT($AH$4:$AH$203), COUNTIF($AH$4:$AH$203, "&lt;"&amp;$AH$4:$AH$203), ""), 0)))</f>
        <v>#NUM!</v>
      </c>
      <c r="AJ181" s="26"/>
      <c r="AK181" s="26"/>
      <c r="AL181" s="26" t="e">
        <f>#REF!</f>
        <v>#REF!</v>
      </c>
      <c r="AM181" s="26"/>
      <c r="AN181" s="26"/>
      <c r="AO181" s="26"/>
      <c r="AP181" s="26"/>
      <c r="AQ181" s="26"/>
      <c r="AR181" s="79" t="str">
        <f>_xlfn.IFNA(VLOOKUP(AM181,Kopā!$A$4:$Q$203,8,),"")</f>
        <v/>
      </c>
      <c r="AS181" s="80" t="str">
        <f>_xlfn.IFNA(VLOOKUP(AM181,Kopā!$A$4:$Q$203,9,),"")</f>
        <v/>
      </c>
      <c r="AT181" s="79" t="str">
        <f>_xlfn.IFNA(VLOOKUP(AM181,Kopā!$A$4:$Q$203,10,),"")</f>
        <v/>
      </c>
      <c r="AU181" s="80" t="str">
        <f>_xlfn.IFNA(VLOOKUP(AM181,Kopā!$A$4:$Q$203,11,),"")</f>
        <v/>
      </c>
      <c r="AV181" s="79" t="str">
        <f>_xlfn.IFNA(VLOOKUP(AM181,Kopā!$A$4:$Q$203,12,),"")</f>
        <v/>
      </c>
      <c r="AW181" s="80" t="str">
        <f>_xlfn.IFNA(VLOOKUP(AM181,Kopā!$A$4:$Q$203,13,),"")</f>
        <v/>
      </c>
      <c r="AX181" s="79" t="str">
        <f>_xlfn.IFNA(VLOOKUP(AM181,Kopā!$A$4:$Q$203,14,),"")</f>
        <v/>
      </c>
      <c r="AY181" s="80" t="str">
        <f>_xlfn.IFNA(VLOOKUP(AM181,Kopā!$A$4:$Q$203,15,),"")</f>
        <v/>
      </c>
      <c r="AZ181" s="26"/>
      <c r="BA181" s="26"/>
      <c r="BB181" s="26"/>
      <c r="BC181" s="26"/>
      <c r="BD181" s="26"/>
      <c r="BE181" s="26" t="e">
        <f>_xlfn.RANK.EQ(BB181,$BB$4:$BB$93,)+COUNTIF($BB$4:BB181,BB181)-1</f>
        <v>#N/A</v>
      </c>
    </row>
    <row r="182" spans="1:57" x14ac:dyDescent="0.25">
      <c r="A182" s="4"/>
      <c r="B182" s="4"/>
      <c r="C182" s="4"/>
      <c r="D182" s="4"/>
      <c r="E182" s="37"/>
      <c r="F182" s="37"/>
      <c r="G182" s="37"/>
      <c r="H182" s="37"/>
      <c r="I182" s="37"/>
      <c r="J182" s="37"/>
      <c r="K182" s="37"/>
      <c r="L182" s="37"/>
      <c r="M182" s="4"/>
      <c r="N182" s="4"/>
      <c r="O182" s="36"/>
      <c r="P182" s="4"/>
      <c r="Q182" s="4"/>
      <c r="AD182" s="26">
        <v>181</v>
      </c>
      <c r="AE182" s="26"/>
      <c r="AF182" s="26" t="str">
        <f>IF(Kopā!F182=$R$3,Kopā!A182,"")</f>
        <v/>
      </c>
      <c r="AG182" s="26" t="str">
        <f>_xlfn.IFNA(VLOOKUP(AF182,Kopā!$A$4:$G$203,7,),"")</f>
        <v/>
      </c>
      <c r="AH182" s="26" t="str">
        <f t="shared" si="46"/>
        <v/>
      </c>
      <c r="AI182" s="26" t="e" cm="1">
        <f t="array" ref="AI182">IFERROR(SMALL(IF((COUNTIF($AI$3:AI181, $AH$4:$AH$203)=0)*ISNUMBER($AH$4:$AH$203), $AH$4:$AH$203, "A"), 1),INDEX($AH$4:$AH$203, MATCH(SMALL(IF(ISTEXT($AH$4:$AH$203)*(COUNTIF(AI$3:$AI181,$AH$4:$AH$203)=0), COUNTIF($AH$4:$AH$203, "&lt;"&amp;$AH$4:$AH$203), ""),1),IF(ISTEXT($AH$4:$AH$203), COUNTIF($AH$4:$AH$203, "&lt;"&amp;$AH$4:$AH$203), ""), 0)))</f>
        <v>#NUM!</v>
      </c>
      <c r="AJ182" s="26"/>
      <c r="AK182" s="26"/>
      <c r="AL182" s="26" t="e">
        <f>#REF!</f>
        <v>#REF!</v>
      </c>
      <c r="AM182" s="26"/>
      <c r="AN182" s="26"/>
      <c r="AO182" s="26"/>
      <c r="AP182" s="26"/>
      <c r="AQ182" s="26"/>
      <c r="AR182" s="79" t="str">
        <f>_xlfn.IFNA(VLOOKUP(AM182,Kopā!$A$4:$Q$203,8,),"")</f>
        <v/>
      </c>
      <c r="AS182" s="80" t="str">
        <f>_xlfn.IFNA(VLOOKUP(AM182,Kopā!$A$4:$Q$203,9,),"")</f>
        <v/>
      </c>
      <c r="AT182" s="79" t="str">
        <f>_xlfn.IFNA(VLOOKUP(AM182,Kopā!$A$4:$Q$203,10,),"")</f>
        <v/>
      </c>
      <c r="AU182" s="80" t="str">
        <f>_xlfn.IFNA(VLOOKUP(AM182,Kopā!$A$4:$Q$203,11,),"")</f>
        <v/>
      </c>
      <c r="AV182" s="79" t="str">
        <f>_xlfn.IFNA(VLOOKUP(AM182,Kopā!$A$4:$Q$203,12,),"")</f>
        <v/>
      </c>
      <c r="AW182" s="80" t="str">
        <f>_xlfn.IFNA(VLOOKUP(AM182,Kopā!$A$4:$Q$203,13,),"")</f>
        <v/>
      </c>
      <c r="AX182" s="79" t="str">
        <f>_xlfn.IFNA(VLOOKUP(AM182,Kopā!$A$4:$Q$203,14,),"")</f>
        <v/>
      </c>
      <c r="AY182" s="80" t="str">
        <f>_xlfn.IFNA(VLOOKUP(AM182,Kopā!$A$4:$Q$203,15,),"")</f>
        <v/>
      </c>
      <c r="AZ182" s="26"/>
      <c r="BA182" s="26"/>
      <c r="BB182" s="26"/>
      <c r="BC182" s="26"/>
      <c r="BD182" s="26"/>
      <c r="BE182" s="26" t="e">
        <f>_xlfn.RANK.EQ(BB182,$BB$4:$BB$93,)+COUNTIF($BB$4:BB182,BB182)-1</f>
        <v>#N/A</v>
      </c>
    </row>
    <row r="183" spans="1:57" x14ac:dyDescent="0.25">
      <c r="A183" s="4"/>
      <c r="B183" s="4"/>
      <c r="C183" s="4"/>
      <c r="D183" s="4"/>
      <c r="E183" s="37"/>
      <c r="F183" s="37"/>
      <c r="G183" s="37"/>
      <c r="H183" s="37"/>
      <c r="I183" s="37"/>
      <c r="J183" s="37"/>
      <c r="K183" s="37"/>
      <c r="L183" s="37"/>
      <c r="M183" s="4"/>
      <c r="N183" s="4"/>
      <c r="O183" s="36"/>
      <c r="P183" s="4"/>
      <c r="Q183" s="4"/>
      <c r="AD183" s="26">
        <v>182</v>
      </c>
      <c r="AE183" s="26"/>
      <c r="AF183" s="26" t="str">
        <f>IF(Kopā!F183=$R$3,Kopā!A183,"")</f>
        <v/>
      </c>
      <c r="AG183" s="26" t="str">
        <f>_xlfn.IFNA(VLOOKUP(AF183,Kopā!$A$4:$G$203,7,),"")</f>
        <v/>
      </c>
      <c r="AH183" s="26" t="str">
        <f t="shared" si="46"/>
        <v/>
      </c>
      <c r="AI183" s="26" t="e" cm="1">
        <f t="array" ref="AI183">IFERROR(SMALL(IF((COUNTIF($AI$3:AI182, $AH$4:$AH$203)=0)*ISNUMBER($AH$4:$AH$203), $AH$4:$AH$203, "A"), 1),INDEX($AH$4:$AH$203, MATCH(SMALL(IF(ISTEXT($AH$4:$AH$203)*(COUNTIF(AI$3:$AI182,$AH$4:$AH$203)=0), COUNTIF($AH$4:$AH$203, "&lt;"&amp;$AH$4:$AH$203), ""),1),IF(ISTEXT($AH$4:$AH$203), COUNTIF($AH$4:$AH$203, "&lt;"&amp;$AH$4:$AH$203), ""), 0)))</f>
        <v>#NUM!</v>
      </c>
      <c r="AJ183" s="26"/>
      <c r="AK183" s="26"/>
      <c r="AL183" s="26" t="e">
        <f>#REF!</f>
        <v>#REF!</v>
      </c>
      <c r="AM183" s="26"/>
      <c r="AN183" s="26"/>
      <c r="AO183" s="26"/>
      <c r="AP183" s="26"/>
      <c r="AQ183" s="26"/>
      <c r="AR183" s="79" t="str">
        <f>_xlfn.IFNA(VLOOKUP(AM183,Kopā!$A$4:$Q$203,8,),"")</f>
        <v/>
      </c>
      <c r="AS183" s="80" t="str">
        <f>_xlfn.IFNA(VLOOKUP(AM183,Kopā!$A$4:$Q$203,9,),"")</f>
        <v/>
      </c>
      <c r="AT183" s="79" t="str">
        <f>_xlfn.IFNA(VLOOKUP(AM183,Kopā!$A$4:$Q$203,10,),"")</f>
        <v/>
      </c>
      <c r="AU183" s="80" t="str">
        <f>_xlfn.IFNA(VLOOKUP(AM183,Kopā!$A$4:$Q$203,11,),"")</f>
        <v/>
      </c>
      <c r="AV183" s="79" t="str">
        <f>_xlfn.IFNA(VLOOKUP(AM183,Kopā!$A$4:$Q$203,12,),"")</f>
        <v/>
      </c>
      <c r="AW183" s="80" t="str">
        <f>_xlfn.IFNA(VLOOKUP(AM183,Kopā!$A$4:$Q$203,13,),"")</f>
        <v/>
      </c>
      <c r="AX183" s="79" t="str">
        <f>_xlfn.IFNA(VLOOKUP(AM183,Kopā!$A$4:$Q$203,14,),"")</f>
        <v/>
      </c>
      <c r="AY183" s="80" t="str">
        <f>_xlfn.IFNA(VLOOKUP(AM183,Kopā!$A$4:$Q$203,15,),"")</f>
        <v/>
      </c>
      <c r="AZ183" s="26"/>
      <c r="BA183" s="26"/>
      <c r="BB183" s="26"/>
      <c r="BC183" s="26"/>
      <c r="BD183" s="26"/>
      <c r="BE183" s="26" t="e">
        <f>_xlfn.RANK.EQ(BB183,$BB$4:$BB$93,)+COUNTIF($BB$4:BB183,BB183)-1</f>
        <v>#N/A</v>
      </c>
    </row>
    <row r="184" spans="1:57" x14ac:dyDescent="0.25">
      <c r="A184" s="4"/>
      <c r="B184" s="4"/>
      <c r="C184" s="4"/>
      <c r="D184" s="4"/>
      <c r="E184" s="37"/>
      <c r="F184" s="37"/>
      <c r="G184" s="37"/>
      <c r="H184" s="37"/>
      <c r="I184" s="37"/>
      <c r="J184" s="37"/>
      <c r="K184" s="37"/>
      <c r="L184" s="37"/>
      <c r="M184" s="4"/>
      <c r="N184" s="4"/>
      <c r="O184" s="36"/>
      <c r="P184" s="4"/>
      <c r="Q184" s="4"/>
      <c r="AD184" s="26">
        <v>183</v>
      </c>
      <c r="AE184" s="26"/>
      <c r="AF184" s="26" t="str">
        <f>IF(Kopā!F184=$R$3,Kopā!A184,"")</f>
        <v/>
      </c>
      <c r="AG184" s="26" t="str">
        <f>_xlfn.IFNA(VLOOKUP(AF184,Kopā!$A$4:$G$203,7,),"")</f>
        <v/>
      </c>
      <c r="AH184" s="26" t="str">
        <f t="shared" si="46"/>
        <v/>
      </c>
      <c r="AI184" s="26" t="e" cm="1">
        <f t="array" ref="AI184">IFERROR(SMALL(IF((COUNTIF($AI$3:AI183, $AH$4:$AH$203)=0)*ISNUMBER($AH$4:$AH$203), $AH$4:$AH$203, "A"), 1),INDEX($AH$4:$AH$203, MATCH(SMALL(IF(ISTEXT($AH$4:$AH$203)*(COUNTIF(AI$3:$AI183,$AH$4:$AH$203)=0), COUNTIF($AH$4:$AH$203, "&lt;"&amp;$AH$4:$AH$203), ""),1),IF(ISTEXT($AH$4:$AH$203), COUNTIF($AH$4:$AH$203, "&lt;"&amp;$AH$4:$AH$203), ""), 0)))</f>
        <v>#NUM!</v>
      </c>
      <c r="AJ184" s="26"/>
      <c r="AK184" s="26"/>
      <c r="AL184" s="26" t="e">
        <f>#REF!</f>
        <v>#REF!</v>
      </c>
      <c r="AM184" s="26"/>
      <c r="AN184" s="26"/>
      <c r="AO184" s="26"/>
      <c r="AP184" s="26"/>
      <c r="AQ184" s="26"/>
      <c r="AR184" s="79" t="str">
        <f>_xlfn.IFNA(VLOOKUP(AM184,Kopā!$A$4:$Q$203,8,),"")</f>
        <v/>
      </c>
      <c r="AS184" s="80" t="str">
        <f>_xlfn.IFNA(VLOOKUP(AM184,Kopā!$A$4:$Q$203,9,),"")</f>
        <v/>
      </c>
      <c r="AT184" s="79" t="str">
        <f>_xlfn.IFNA(VLOOKUP(AM184,Kopā!$A$4:$Q$203,10,),"")</f>
        <v/>
      </c>
      <c r="AU184" s="80" t="str">
        <f>_xlfn.IFNA(VLOOKUP(AM184,Kopā!$A$4:$Q$203,11,),"")</f>
        <v/>
      </c>
      <c r="AV184" s="79" t="str">
        <f>_xlfn.IFNA(VLOOKUP(AM184,Kopā!$A$4:$Q$203,12,),"")</f>
        <v/>
      </c>
      <c r="AW184" s="80" t="str">
        <f>_xlfn.IFNA(VLOOKUP(AM184,Kopā!$A$4:$Q$203,13,),"")</f>
        <v/>
      </c>
      <c r="AX184" s="79" t="str">
        <f>_xlfn.IFNA(VLOOKUP(AM184,Kopā!$A$4:$Q$203,14,),"")</f>
        <v/>
      </c>
      <c r="AY184" s="80" t="str">
        <f>_xlfn.IFNA(VLOOKUP(AM184,Kopā!$A$4:$Q$203,15,),"")</f>
        <v/>
      </c>
      <c r="AZ184" s="26"/>
      <c r="BA184" s="26"/>
      <c r="BB184" s="26"/>
      <c r="BC184" s="26"/>
      <c r="BD184" s="26"/>
      <c r="BE184" s="26" t="e">
        <f>_xlfn.RANK.EQ(BB184,$BB$4:$BB$93,)+COUNTIF($BB$4:BB184,BB184)-1</f>
        <v>#N/A</v>
      </c>
    </row>
    <row r="185" spans="1:57" x14ac:dyDescent="0.25">
      <c r="A185" s="4"/>
      <c r="B185" s="4"/>
      <c r="C185" s="4"/>
      <c r="D185" s="4"/>
      <c r="E185" s="37"/>
      <c r="F185" s="37"/>
      <c r="G185" s="37"/>
      <c r="H185" s="37"/>
      <c r="I185" s="37"/>
      <c r="J185" s="37"/>
      <c r="K185" s="37"/>
      <c r="L185" s="37"/>
      <c r="M185" s="4"/>
      <c r="N185" s="4"/>
      <c r="O185" s="36"/>
      <c r="P185" s="4"/>
      <c r="Q185" s="4"/>
      <c r="AD185" s="26">
        <v>184</v>
      </c>
      <c r="AE185" s="26"/>
      <c r="AF185" s="26" t="str">
        <f>IF(Kopā!F185=$R$3,Kopā!A185,"")</f>
        <v/>
      </c>
      <c r="AG185" s="26" t="str">
        <f>_xlfn.IFNA(VLOOKUP(AF185,Kopā!$A$4:$G$203,7,),"")</f>
        <v/>
      </c>
      <c r="AH185" s="26" t="str">
        <f t="shared" si="46"/>
        <v/>
      </c>
      <c r="AI185" s="26" t="e" cm="1">
        <f t="array" ref="AI185">IFERROR(SMALL(IF((COUNTIF($AI$3:AI184, $AH$4:$AH$203)=0)*ISNUMBER($AH$4:$AH$203), $AH$4:$AH$203, "A"), 1),INDEX($AH$4:$AH$203, MATCH(SMALL(IF(ISTEXT($AH$4:$AH$203)*(COUNTIF(AI$3:$AI184,$AH$4:$AH$203)=0), COUNTIF($AH$4:$AH$203, "&lt;"&amp;$AH$4:$AH$203), ""),1),IF(ISTEXT($AH$4:$AH$203), COUNTIF($AH$4:$AH$203, "&lt;"&amp;$AH$4:$AH$203), ""), 0)))</f>
        <v>#NUM!</v>
      </c>
      <c r="AJ185" s="26"/>
      <c r="AK185" s="26"/>
      <c r="AL185" s="26" t="e">
        <f>#REF!</f>
        <v>#REF!</v>
      </c>
      <c r="AM185" s="26"/>
      <c r="AN185" s="26"/>
      <c r="AO185" s="26"/>
      <c r="AP185" s="26"/>
      <c r="AQ185" s="26"/>
      <c r="AR185" s="79" t="str">
        <f>_xlfn.IFNA(VLOOKUP(AM185,Kopā!$A$4:$Q$203,8,),"")</f>
        <v/>
      </c>
      <c r="AS185" s="80" t="str">
        <f>_xlfn.IFNA(VLOOKUP(AM185,Kopā!$A$4:$Q$203,9,),"")</f>
        <v/>
      </c>
      <c r="AT185" s="79" t="str">
        <f>_xlfn.IFNA(VLOOKUP(AM185,Kopā!$A$4:$Q$203,10,),"")</f>
        <v/>
      </c>
      <c r="AU185" s="80" t="str">
        <f>_xlfn.IFNA(VLOOKUP(AM185,Kopā!$A$4:$Q$203,11,),"")</f>
        <v/>
      </c>
      <c r="AV185" s="79" t="str">
        <f>_xlfn.IFNA(VLOOKUP(AM185,Kopā!$A$4:$Q$203,12,),"")</f>
        <v/>
      </c>
      <c r="AW185" s="80" t="str">
        <f>_xlfn.IFNA(VLOOKUP(AM185,Kopā!$A$4:$Q$203,13,),"")</f>
        <v/>
      </c>
      <c r="AX185" s="79" t="str">
        <f>_xlfn.IFNA(VLOOKUP(AM185,Kopā!$A$4:$Q$203,14,),"")</f>
        <v/>
      </c>
      <c r="AY185" s="80" t="str">
        <f>_xlfn.IFNA(VLOOKUP(AM185,Kopā!$A$4:$Q$203,15,),"")</f>
        <v/>
      </c>
      <c r="AZ185" s="26"/>
      <c r="BA185" s="26"/>
      <c r="BB185" s="26"/>
      <c r="BC185" s="26"/>
      <c r="BD185" s="26"/>
      <c r="BE185" s="26" t="e">
        <f>_xlfn.RANK.EQ(BB185,$BB$4:$BB$93,)+COUNTIF($BB$4:BB185,BB185)-1</f>
        <v>#N/A</v>
      </c>
    </row>
    <row r="186" spans="1:57" x14ac:dyDescent="0.25">
      <c r="A186" s="4"/>
      <c r="B186" s="4"/>
      <c r="C186" s="4"/>
      <c r="D186" s="4"/>
      <c r="E186" s="37"/>
      <c r="F186" s="37"/>
      <c r="G186" s="37"/>
      <c r="H186" s="37"/>
      <c r="I186" s="37"/>
      <c r="J186" s="37"/>
      <c r="K186" s="37"/>
      <c r="L186" s="37"/>
      <c r="M186" s="4"/>
      <c r="N186" s="4"/>
      <c r="O186" s="36"/>
      <c r="P186" s="4"/>
      <c r="Q186" s="4"/>
      <c r="AD186" s="26">
        <v>185</v>
      </c>
      <c r="AE186" s="26"/>
      <c r="AF186" s="26" t="str">
        <f>IF(Kopā!F186=$R$3,Kopā!A186,"")</f>
        <v/>
      </c>
      <c r="AG186" s="26" t="str">
        <f>_xlfn.IFNA(VLOOKUP(AF186,Kopā!$A$4:$G$203,7,),"")</f>
        <v/>
      </c>
      <c r="AH186" s="26" t="str">
        <f t="shared" si="46"/>
        <v/>
      </c>
      <c r="AI186" s="26" t="e" cm="1">
        <f t="array" ref="AI186">IFERROR(SMALL(IF((COUNTIF($AI$3:AI185, $AH$4:$AH$203)=0)*ISNUMBER($AH$4:$AH$203), $AH$4:$AH$203, "A"), 1),INDEX($AH$4:$AH$203, MATCH(SMALL(IF(ISTEXT($AH$4:$AH$203)*(COUNTIF(AI$3:$AI185,$AH$4:$AH$203)=0), COUNTIF($AH$4:$AH$203, "&lt;"&amp;$AH$4:$AH$203), ""),1),IF(ISTEXT($AH$4:$AH$203), COUNTIF($AH$4:$AH$203, "&lt;"&amp;$AH$4:$AH$203), ""), 0)))</f>
        <v>#NUM!</v>
      </c>
      <c r="AJ186" s="26"/>
      <c r="AK186" s="26"/>
      <c r="AL186" s="26" t="e">
        <f>#REF!</f>
        <v>#REF!</v>
      </c>
      <c r="AM186" s="26"/>
      <c r="AN186" s="26"/>
      <c r="AO186" s="26"/>
      <c r="AP186" s="26"/>
      <c r="AQ186" s="26"/>
      <c r="AR186" s="79" t="str">
        <f>_xlfn.IFNA(VLOOKUP(AM186,Kopā!$A$4:$Q$203,8,),"")</f>
        <v/>
      </c>
      <c r="AS186" s="80" t="str">
        <f>_xlfn.IFNA(VLOOKUP(AM186,Kopā!$A$4:$Q$203,9,),"")</f>
        <v/>
      </c>
      <c r="AT186" s="79" t="str">
        <f>_xlfn.IFNA(VLOOKUP(AM186,Kopā!$A$4:$Q$203,10,),"")</f>
        <v/>
      </c>
      <c r="AU186" s="80" t="str">
        <f>_xlfn.IFNA(VLOOKUP(AM186,Kopā!$A$4:$Q$203,11,),"")</f>
        <v/>
      </c>
      <c r="AV186" s="79" t="str">
        <f>_xlfn.IFNA(VLOOKUP(AM186,Kopā!$A$4:$Q$203,12,),"")</f>
        <v/>
      </c>
      <c r="AW186" s="80" t="str">
        <f>_xlfn.IFNA(VLOOKUP(AM186,Kopā!$A$4:$Q$203,13,),"")</f>
        <v/>
      </c>
      <c r="AX186" s="79" t="str">
        <f>_xlfn.IFNA(VLOOKUP(AM186,Kopā!$A$4:$Q$203,14,),"")</f>
        <v/>
      </c>
      <c r="AY186" s="80" t="str">
        <f>_xlfn.IFNA(VLOOKUP(AM186,Kopā!$A$4:$Q$203,15,),"")</f>
        <v/>
      </c>
      <c r="AZ186" s="26"/>
      <c r="BA186" s="26"/>
      <c r="BB186" s="26"/>
      <c r="BC186" s="26"/>
      <c r="BD186" s="26"/>
      <c r="BE186" s="26" t="e">
        <f>_xlfn.RANK.EQ(BB186,$BB$4:$BB$93,)+COUNTIF($BB$4:BB186,BB186)-1</f>
        <v>#N/A</v>
      </c>
    </row>
    <row r="187" spans="1:57" x14ac:dyDescent="0.25">
      <c r="A187" s="4"/>
      <c r="B187" s="4"/>
      <c r="C187" s="4"/>
      <c r="D187" s="4"/>
      <c r="E187" s="37"/>
      <c r="F187" s="37"/>
      <c r="G187" s="37"/>
      <c r="H187" s="37"/>
      <c r="I187" s="37"/>
      <c r="J187" s="37"/>
      <c r="K187" s="37"/>
      <c r="L187" s="37"/>
      <c r="M187" s="4"/>
      <c r="N187" s="4"/>
      <c r="O187" s="36"/>
      <c r="P187" s="4"/>
      <c r="Q187" s="4"/>
      <c r="AD187" s="26">
        <v>186</v>
      </c>
      <c r="AE187" s="26"/>
      <c r="AF187" s="26" t="str">
        <f>IF(Kopā!F187=$R$3,Kopā!A187,"")</f>
        <v/>
      </c>
      <c r="AG187" s="26" t="str">
        <f>_xlfn.IFNA(VLOOKUP(AF187,Kopā!$A$4:$G$203,7,),"")</f>
        <v/>
      </c>
      <c r="AH187" s="26" t="str">
        <f t="shared" si="46"/>
        <v/>
      </c>
      <c r="AI187" s="26" t="e" cm="1">
        <f t="array" ref="AI187">IFERROR(SMALL(IF((COUNTIF($AI$3:AI186, $AH$4:$AH$203)=0)*ISNUMBER($AH$4:$AH$203), $AH$4:$AH$203, "A"), 1),INDEX($AH$4:$AH$203, MATCH(SMALL(IF(ISTEXT($AH$4:$AH$203)*(COUNTIF(AI$3:$AI186,$AH$4:$AH$203)=0), COUNTIF($AH$4:$AH$203, "&lt;"&amp;$AH$4:$AH$203), ""),1),IF(ISTEXT($AH$4:$AH$203), COUNTIF($AH$4:$AH$203, "&lt;"&amp;$AH$4:$AH$203), ""), 0)))</f>
        <v>#NUM!</v>
      </c>
      <c r="AJ187" s="26"/>
      <c r="AK187" s="26"/>
      <c r="AL187" s="26" t="e">
        <f>#REF!</f>
        <v>#REF!</v>
      </c>
      <c r="AM187" s="26"/>
      <c r="AN187" s="26"/>
      <c r="AO187" s="26"/>
      <c r="AP187" s="26"/>
      <c r="AQ187" s="26"/>
      <c r="AR187" s="79" t="str">
        <f>_xlfn.IFNA(VLOOKUP(AM187,Kopā!$A$4:$Q$203,8,),"")</f>
        <v/>
      </c>
      <c r="AS187" s="80" t="str">
        <f>_xlfn.IFNA(VLOOKUP(AM187,Kopā!$A$4:$Q$203,9,),"")</f>
        <v/>
      </c>
      <c r="AT187" s="79" t="str">
        <f>_xlfn.IFNA(VLOOKUP(AM187,Kopā!$A$4:$Q$203,10,),"")</f>
        <v/>
      </c>
      <c r="AU187" s="80" t="str">
        <f>_xlfn.IFNA(VLOOKUP(AM187,Kopā!$A$4:$Q$203,11,),"")</f>
        <v/>
      </c>
      <c r="AV187" s="79" t="str">
        <f>_xlfn.IFNA(VLOOKUP(AM187,Kopā!$A$4:$Q$203,12,),"")</f>
        <v/>
      </c>
      <c r="AW187" s="80" t="str">
        <f>_xlfn.IFNA(VLOOKUP(AM187,Kopā!$A$4:$Q$203,13,),"")</f>
        <v/>
      </c>
      <c r="AX187" s="79" t="str">
        <f>_xlfn.IFNA(VLOOKUP(AM187,Kopā!$A$4:$Q$203,14,),"")</f>
        <v/>
      </c>
      <c r="AY187" s="80" t="str">
        <f>_xlfn.IFNA(VLOOKUP(AM187,Kopā!$A$4:$Q$203,15,),"")</f>
        <v/>
      </c>
      <c r="AZ187" s="26"/>
      <c r="BA187" s="26"/>
      <c r="BB187" s="26"/>
      <c r="BC187" s="26"/>
      <c r="BD187" s="26"/>
      <c r="BE187" s="26" t="e">
        <f>_xlfn.RANK.EQ(BB187,$BB$4:$BB$93,)+COUNTIF($BB$4:BB187,BB187)-1</f>
        <v>#N/A</v>
      </c>
    </row>
    <row r="188" spans="1:57" x14ac:dyDescent="0.25">
      <c r="A188" s="4"/>
      <c r="B188" s="4"/>
      <c r="C188" s="4"/>
      <c r="D188" s="4"/>
      <c r="E188" s="37"/>
      <c r="F188" s="37"/>
      <c r="G188" s="37"/>
      <c r="H188" s="37"/>
      <c r="I188" s="37"/>
      <c r="J188" s="37"/>
      <c r="K188" s="37"/>
      <c r="L188" s="37"/>
      <c r="M188" s="4"/>
      <c r="N188" s="4"/>
      <c r="O188" s="36"/>
      <c r="P188" s="4"/>
      <c r="Q188" s="4"/>
      <c r="AD188" s="26">
        <v>187</v>
      </c>
      <c r="AE188" s="26"/>
      <c r="AF188" s="26" t="str">
        <f>IF(Kopā!F188=$R$3,Kopā!A188,"")</f>
        <v/>
      </c>
      <c r="AG188" s="26" t="str">
        <f>_xlfn.IFNA(VLOOKUP(AF188,Kopā!$A$4:$G$203,7,),"")</f>
        <v/>
      </c>
      <c r="AH188" s="26" t="str">
        <f t="shared" si="46"/>
        <v/>
      </c>
      <c r="AI188" s="26" t="e" cm="1">
        <f t="array" ref="AI188">IFERROR(SMALL(IF((COUNTIF($AI$3:AI187, $AH$4:$AH$203)=0)*ISNUMBER($AH$4:$AH$203), $AH$4:$AH$203, "A"), 1),INDEX($AH$4:$AH$203, MATCH(SMALL(IF(ISTEXT($AH$4:$AH$203)*(COUNTIF(AI$3:$AI187,$AH$4:$AH$203)=0), COUNTIF($AH$4:$AH$203, "&lt;"&amp;$AH$4:$AH$203), ""),1),IF(ISTEXT($AH$4:$AH$203), COUNTIF($AH$4:$AH$203, "&lt;"&amp;$AH$4:$AH$203), ""), 0)))</f>
        <v>#NUM!</v>
      </c>
      <c r="AJ188" s="26"/>
      <c r="AK188" s="26"/>
      <c r="AL188" s="26" t="e">
        <f>#REF!</f>
        <v>#REF!</v>
      </c>
      <c r="AM188" s="26"/>
      <c r="AN188" s="26"/>
      <c r="AO188" s="26"/>
      <c r="AP188" s="26"/>
      <c r="AQ188" s="26"/>
      <c r="AR188" s="79" t="str">
        <f>_xlfn.IFNA(VLOOKUP(AM188,Kopā!$A$4:$Q$203,8,),"")</f>
        <v/>
      </c>
      <c r="AS188" s="80" t="str">
        <f>_xlfn.IFNA(VLOOKUP(AM188,Kopā!$A$4:$Q$203,9,),"")</f>
        <v/>
      </c>
      <c r="AT188" s="79" t="str">
        <f>_xlfn.IFNA(VLOOKUP(AM188,Kopā!$A$4:$Q$203,10,),"")</f>
        <v/>
      </c>
      <c r="AU188" s="80" t="str">
        <f>_xlfn.IFNA(VLOOKUP(AM188,Kopā!$A$4:$Q$203,11,),"")</f>
        <v/>
      </c>
      <c r="AV188" s="79" t="str">
        <f>_xlfn.IFNA(VLOOKUP(AM188,Kopā!$A$4:$Q$203,12,),"")</f>
        <v/>
      </c>
      <c r="AW188" s="80" t="str">
        <f>_xlfn.IFNA(VLOOKUP(AM188,Kopā!$A$4:$Q$203,13,),"")</f>
        <v/>
      </c>
      <c r="AX188" s="79" t="str">
        <f>_xlfn.IFNA(VLOOKUP(AM188,Kopā!$A$4:$Q$203,14,),"")</f>
        <v/>
      </c>
      <c r="AY188" s="80" t="str">
        <f>_xlfn.IFNA(VLOOKUP(AM188,Kopā!$A$4:$Q$203,15,),"")</f>
        <v/>
      </c>
      <c r="AZ188" s="26"/>
      <c r="BA188" s="26"/>
      <c r="BB188" s="26"/>
      <c r="BC188" s="26"/>
      <c r="BD188" s="26"/>
      <c r="BE188" s="26" t="e">
        <f>_xlfn.RANK.EQ(BB188,$BB$4:$BB$93,)+COUNTIF($BB$4:BB188,BB188)-1</f>
        <v>#N/A</v>
      </c>
    </row>
    <row r="189" spans="1:57" x14ac:dyDescent="0.25">
      <c r="A189" s="4"/>
      <c r="B189" s="4"/>
      <c r="C189" s="4"/>
      <c r="D189" s="4"/>
      <c r="E189" s="37"/>
      <c r="F189" s="37"/>
      <c r="G189" s="37"/>
      <c r="H189" s="37"/>
      <c r="I189" s="37"/>
      <c r="J189" s="37"/>
      <c r="K189" s="37"/>
      <c r="L189" s="37"/>
      <c r="M189" s="4"/>
      <c r="N189" s="4"/>
      <c r="O189" s="36"/>
      <c r="P189" s="4"/>
      <c r="Q189" s="4"/>
      <c r="AD189" s="26">
        <v>188</v>
      </c>
      <c r="AE189" s="26"/>
      <c r="AF189" s="26" t="str">
        <f>IF(Kopā!F189=$R$3,Kopā!A189,"")</f>
        <v/>
      </c>
      <c r="AG189" s="26" t="str">
        <f>_xlfn.IFNA(VLOOKUP(AF189,Kopā!$A$4:$G$203,7,),"")</f>
        <v/>
      </c>
      <c r="AH189" s="26" t="str">
        <f t="shared" si="46"/>
        <v/>
      </c>
      <c r="AI189" s="26" t="e" cm="1">
        <f t="array" ref="AI189">IFERROR(SMALL(IF((COUNTIF($AI$3:AI188, $AH$4:$AH$203)=0)*ISNUMBER($AH$4:$AH$203), $AH$4:$AH$203, "A"), 1),INDEX($AH$4:$AH$203, MATCH(SMALL(IF(ISTEXT($AH$4:$AH$203)*(COUNTIF(AI$3:$AI188,$AH$4:$AH$203)=0), COUNTIF($AH$4:$AH$203, "&lt;"&amp;$AH$4:$AH$203), ""),1),IF(ISTEXT($AH$4:$AH$203), COUNTIF($AH$4:$AH$203, "&lt;"&amp;$AH$4:$AH$203), ""), 0)))</f>
        <v>#NUM!</v>
      </c>
      <c r="AJ189" s="26"/>
      <c r="AK189" s="26"/>
      <c r="AL189" s="26" t="e">
        <f>#REF!</f>
        <v>#REF!</v>
      </c>
      <c r="AM189" s="26"/>
      <c r="AN189" s="26"/>
      <c r="AO189" s="26"/>
      <c r="AP189" s="26"/>
      <c r="AQ189" s="26"/>
      <c r="AR189" s="79" t="str">
        <f>_xlfn.IFNA(VLOOKUP(AM189,Kopā!$A$4:$Q$203,8,),"")</f>
        <v/>
      </c>
      <c r="AS189" s="80" t="str">
        <f>_xlfn.IFNA(VLOOKUP(AM189,Kopā!$A$4:$Q$203,9,),"")</f>
        <v/>
      </c>
      <c r="AT189" s="79" t="str">
        <f>_xlfn.IFNA(VLOOKUP(AM189,Kopā!$A$4:$Q$203,10,),"")</f>
        <v/>
      </c>
      <c r="AU189" s="80" t="str">
        <f>_xlfn.IFNA(VLOOKUP(AM189,Kopā!$A$4:$Q$203,11,),"")</f>
        <v/>
      </c>
      <c r="AV189" s="79" t="str">
        <f>_xlfn.IFNA(VLOOKUP(AM189,Kopā!$A$4:$Q$203,12,),"")</f>
        <v/>
      </c>
      <c r="AW189" s="80" t="str">
        <f>_xlfn.IFNA(VLOOKUP(AM189,Kopā!$A$4:$Q$203,13,),"")</f>
        <v/>
      </c>
      <c r="AX189" s="79" t="str">
        <f>_xlfn.IFNA(VLOOKUP(AM189,Kopā!$A$4:$Q$203,14,),"")</f>
        <v/>
      </c>
      <c r="AY189" s="80" t="str">
        <f>_xlfn.IFNA(VLOOKUP(AM189,Kopā!$A$4:$Q$203,15,),"")</f>
        <v/>
      </c>
      <c r="AZ189" s="26"/>
      <c r="BA189" s="26"/>
      <c r="BB189" s="26"/>
      <c r="BC189" s="26"/>
      <c r="BD189" s="26"/>
      <c r="BE189" s="26" t="e">
        <f>_xlfn.RANK.EQ(BB189,$BB$4:$BB$93,)+COUNTIF($BB$4:BB189,BB189)-1</f>
        <v>#N/A</v>
      </c>
    </row>
    <row r="190" spans="1:57" x14ac:dyDescent="0.25">
      <c r="A190" s="4"/>
      <c r="B190" s="4"/>
      <c r="C190" s="4"/>
      <c r="D190" s="4"/>
      <c r="E190" s="37"/>
      <c r="F190" s="37"/>
      <c r="G190" s="37"/>
      <c r="H190" s="37"/>
      <c r="I190" s="37"/>
      <c r="J190" s="37"/>
      <c r="K190" s="37"/>
      <c r="L190" s="37"/>
      <c r="M190" s="4"/>
      <c r="N190" s="4"/>
      <c r="O190" s="36"/>
      <c r="P190" s="4"/>
      <c r="Q190" s="4"/>
      <c r="AD190" s="26">
        <v>189</v>
      </c>
      <c r="AE190" s="26"/>
      <c r="AF190" s="26" t="str">
        <f>IF(Kopā!F190=$R$3,Kopā!A190,"")</f>
        <v/>
      </c>
      <c r="AG190" s="26" t="str">
        <f>_xlfn.IFNA(VLOOKUP(AF190,Kopā!$A$4:$G$203,7,),"")</f>
        <v/>
      </c>
      <c r="AH190" s="26" t="str">
        <f t="shared" si="46"/>
        <v/>
      </c>
      <c r="AI190" s="26" t="e" cm="1">
        <f t="array" ref="AI190">IFERROR(SMALL(IF((COUNTIF($AI$3:AI189, $AH$4:$AH$203)=0)*ISNUMBER($AH$4:$AH$203), $AH$4:$AH$203, "A"), 1),INDEX($AH$4:$AH$203, MATCH(SMALL(IF(ISTEXT($AH$4:$AH$203)*(COUNTIF(AI$3:$AI189,$AH$4:$AH$203)=0), COUNTIF($AH$4:$AH$203, "&lt;"&amp;$AH$4:$AH$203), ""),1),IF(ISTEXT($AH$4:$AH$203), COUNTIF($AH$4:$AH$203, "&lt;"&amp;$AH$4:$AH$203), ""), 0)))</f>
        <v>#NUM!</v>
      </c>
      <c r="AJ190" s="26"/>
      <c r="AK190" s="26"/>
      <c r="AL190" s="26" t="e">
        <f>#REF!</f>
        <v>#REF!</v>
      </c>
      <c r="AM190" s="26"/>
      <c r="AN190" s="26"/>
      <c r="AO190" s="26"/>
      <c r="AP190" s="26"/>
      <c r="AQ190" s="26"/>
      <c r="AR190" s="79" t="str">
        <f>_xlfn.IFNA(VLOOKUP(AM190,Kopā!$A$4:$Q$203,8,),"")</f>
        <v/>
      </c>
      <c r="AS190" s="80" t="str">
        <f>_xlfn.IFNA(VLOOKUP(AM190,Kopā!$A$4:$Q$203,9,),"")</f>
        <v/>
      </c>
      <c r="AT190" s="79" t="str">
        <f>_xlfn.IFNA(VLOOKUP(AM190,Kopā!$A$4:$Q$203,10,),"")</f>
        <v/>
      </c>
      <c r="AU190" s="80" t="str">
        <f>_xlfn.IFNA(VLOOKUP(AM190,Kopā!$A$4:$Q$203,11,),"")</f>
        <v/>
      </c>
      <c r="AV190" s="79" t="str">
        <f>_xlfn.IFNA(VLOOKUP(AM190,Kopā!$A$4:$Q$203,12,),"")</f>
        <v/>
      </c>
      <c r="AW190" s="80" t="str">
        <f>_xlfn.IFNA(VLOOKUP(AM190,Kopā!$A$4:$Q$203,13,),"")</f>
        <v/>
      </c>
      <c r="AX190" s="79" t="str">
        <f>_xlfn.IFNA(VLOOKUP(AM190,Kopā!$A$4:$Q$203,14,),"")</f>
        <v/>
      </c>
      <c r="AY190" s="80" t="str">
        <f>_xlfn.IFNA(VLOOKUP(AM190,Kopā!$A$4:$Q$203,15,),"")</f>
        <v/>
      </c>
      <c r="AZ190" s="26"/>
      <c r="BA190" s="26"/>
      <c r="BB190" s="26"/>
      <c r="BC190" s="26"/>
      <c r="BD190" s="26"/>
      <c r="BE190" s="26" t="e">
        <f>_xlfn.RANK.EQ(BB190,$BB$4:$BB$93,)+COUNTIF($BB$4:BB190,BB190)-1</f>
        <v>#N/A</v>
      </c>
    </row>
    <row r="191" spans="1:57" x14ac:dyDescent="0.25">
      <c r="A191" s="4"/>
      <c r="B191" s="4"/>
      <c r="C191" s="4"/>
      <c r="D191" s="4"/>
      <c r="E191" s="37"/>
      <c r="F191" s="37"/>
      <c r="G191" s="37"/>
      <c r="H191" s="37"/>
      <c r="I191" s="37"/>
      <c r="J191" s="37"/>
      <c r="K191" s="37"/>
      <c r="L191" s="37"/>
      <c r="M191" s="4"/>
      <c r="N191" s="4"/>
      <c r="O191" s="36"/>
      <c r="P191" s="4"/>
      <c r="Q191" s="4"/>
      <c r="AD191" s="26">
        <v>190</v>
      </c>
      <c r="AE191" s="26"/>
      <c r="AF191" s="26" t="str">
        <f>IF(Kopā!F191=$R$3,Kopā!A191,"")</f>
        <v/>
      </c>
      <c r="AG191" s="26" t="str">
        <f>_xlfn.IFNA(VLOOKUP(AF191,Kopā!$A$4:$G$203,7,),"")</f>
        <v/>
      </c>
      <c r="AH191" s="26" t="str">
        <f t="shared" si="46"/>
        <v/>
      </c>
      <c r="AI191" s="26" t="e" cm="1">
        <f t="array" ref="AI191">IFERROR(SMALL(IF((COUNTIF($AI$3:AI190, $AH$4:$AH$203)=0)*ISNUMBER($AH$4:$AH$203), $AH$4:$AH$203, "A"), 1),INDEX($AH$4:$AH$203, MATCH(SMALL(IF(ISTEXT($AH$4:$AH$203)*(COUNTIF(AI$3:$AI190,$AH$4:$AH$203)=0), COUNTIF($AH$4:$AH$203, "&lt;"&amp;$AH$4:$AH$203), ""),1),IF(ISTEXT($AH$4:$AH$203), COUNTIF($AH$4:$AH$203, "&lt;"&amp;$AH$4:$AH$203), ""), 0)))</f>
        <v>#NUM!</v>
      </c>
      <c r="AJ191" s="26"/>
      <c r="AK191" s="26"/>
      <c r="AL191" s="26" t="e">
        <f>#REF!</f>
        <v>#REF!</v>
      </c>
      <c r="AM191" s="26"/>
      <c r="AN191" s="26"/>
      <c r="AO191" s="26"/>
      <c r="AP191" s="26"/>
      <c r="AQ191" s="26"/>
      <c r="AR191" s="79" t="str">
        <f>_xlfn.IFNA(VLOOKUP(AM191,Kopā!$A$4:$Q$203,8,),"")</f>
        <v/>
      </c>
      <c r="AS191" s="80" t="str">
        <f>_xlfn.IFNA(VLOOKUP(AM191,Kopā!$A$4:$Q$203,9,),"")</f>
        <v/>
      </c>
      <c r="AT191" s="79" t="str">
        <f>_xlfn.IFNA(VLOOKUP(AM191,Kopā!$A$4:$Q$203,10,),"")</f>
        <v/>
      </c>
      <c r="AU191" s="80" t="str">
        <f>_xlfn.IFNA(VLOOKUP(AM191,Kopā!$A$4:$Q$203,11,),"")</f>
        <v/>
      </c>
      <c r="AV191" s="79" t="str">
        <f>_xlfn.IFNA(VLOOKUP(AM191,Kopā!$A$4:$Q$203,12,),"")</f>
        <v/>
      </c>
      <c r="AW191" s="80" t="str">
        <f>_xlfn.IFNA(VLOOKUP(AM191,Kopā!$A$4:$Q$203,13,),"")</f>
        <v/>
      </c>
      <c r="AX191" s="79" t="str">
        <f>_xlfn.IFNA(VLOOKUP(AM191,Kopā!$A$4:$Q$203,14,),"")</f>
        <v/>
      </c>
      <c r="AY191" s="80" t="str">
        <f>_xlfn.IFNA(VLOOKUP(AM191,Kopā!$A$4:$Q$203,15,),"")</f>
        <v/>
      </c>
      <c r="AZ191" s="26"/>
      <c r="BA191" s="26"/>
      <c r="BB191" s="26"/>
      <c r="BC191" s="26"/>
      <c r="BD191" s="26"/>
      <c r="BE191" s="26" t="e">
        <f>_xlfn.RANK.EQ(BB191,$BB$4:$BB$93,)+COUNTIF($BB$4:BB191,BB191)-1</f>
        <v>#N/A</v>
      </c>
    </row>
    <row r="192" spans="1:57" x14ac:dyDescent="0.25">
      <c r="A192" s="4"/>
      <c r="B192" s="4"/>
      <c r="C192" s="4"/>
      <c r="D192" s="4"/>
      <c r="E192" s="37"/>
      <c r="F192" s="37"/>
      <c r="G192" s="37"/>
      <c r="H192" s="37"/>
      <c r="I192" s="37"/>
      <c r="J192" s="37"/>
      <c r="K192" s="37"/>
      <c r="L192" s="37"/>
      <c r="M192" s="4"/>
      <c r="N192" s="4"/>
      <c r="O192" s="36"/>
      <c r="P192" s="4"/>
      <c r="Q192" s="4"/>
      <c r="AD192" s="26">
        <v>191</v>
      </c>
      <c r="AE192" s="26"/>
      <c r="AF192" s="26" t="str">
        <f>IF(Kopā!F192=$R$3,Kopā!A192,"")</f>
        <v/>
      </c>
      <c r="AG192" s="26" t="str">
        <f>_xlfn.IFNA(VLOOKUP(AF192,Kopā!$A$4:$G$203,7,),"")</f>
        <v/>
      </c>
      <c r="AH192" s="26" t="str">
        <f t="shared" si="46"/>
        <v/>
      </c>
      <c r="AI192" s="26" t="e" cm="1">
        <f t="array" ref="AI192">IFERROR(SMALL(IF((COUNTIF($AI$3:AI191, $AH$4:$AH$203)=0)*ISNUMBER($AH$4:$AH$203), $AH$4:$AH$203, "A"), 1),INDEX($AH$4:$AH$203, MATCH(SMALL(IF(ISTEXT($AH$4:$AH$203)*(COUNTIF(AI$3:$AI191,$AH$4:$AH$203)=0), COUNTIF($AH$4:$AH$203, "&lt;"&amp;$AH$4:$AH$203), ""),1),IF(ISTEXT($AH$4:$AH$203), COUNTIF($AH$4:$AH$203, "&lt;"&amp;$AH$4:$AH$203), ""), 0)))</f>
        <v>#NUM!</v>
      </c>
      <c r="AJ192" s="26"/>
      <c r="AK192" s="26"/>
      <c r="AL192" s="26" t="e">
        <f>#REF!</f>
        <v>#REF!</v>
      </c>
      <c r="AM192" s="26"/>
      <c r="AN192" s="26"/>
      <c r="AO192" s="26"/>
      <c r="AP192" s="26"/>
      <c r="AQ192" s="26"/>
      <c r="AR192" s="79" t="str">
        <f>_xlfn.IFNA(VLOOKUP(AM192,Kopā!$A$4:$Q$203,8,),"")</f>
        <v/>
      </c>
      <c r="AS192" s="80" t="str">
        <f>_xlfn.IFNA(VLOOKUP(AM192,Kopā!$A$4:$Q$203,9,),"")</f>
        <v/>
      </c>
      <c r="AT192" s="79" t="str">
        <f>_xlfn.IFNA(VLOOKUP(AM192,Kopā!$A$4:$Q$203,10,),"")</f>
        <v/>
      </c>
      <c r="AU192" s="80" t="str">
        <f>_xlfn.IFNA(VLOOKUP(AM192,Kopā!$A$4:$Q$203,11,),"")</f>
        <v/>
      </c>
      <c r="AV192" s="79" t="str">
        <f>_xlfn.IFNA(VLOOKUP(AM192,Kopā!$A$4:$Q$203,12,),"")</f>
        <v/>
      </c>
      <c r="AW192" s="80" t="str">
        <f>_xlfn.IFNA(VLOOKUP(AM192,Kopā!$A$4:$Q$203,13,),"")</f>
        <v/>
      </c>
      <c r="AX192" s="79" t="str">
        <f>_xlfn.IFNA(VLOOKUP(AM192,Kopā!$A$4:$Q$203,14,),"")</f>
        <v/>
      </c>
      <c r="AY192" s="80" t="str">
        <f>_xlfn.IFNA(VLOOKUP(AM192,Kopā!$A$4:$Q$203,15,),"")</f>
        <v/>
      </c>
      <c r="AZ192" s="26"/>
      <c r="BA192" s="26"/>
      <c r="BB192" s="26"/>
      <c r="BC192" s="26"/>
      <c r="BD192" s="26"/>
      <c r="BE192" s="26" t="e">
        <f>_xlfn.RANK.EQ(BB192,$BB$4:$BB$93,)+COUNTIF($BB$4:BB192,BB192)-1</f>
        <v>#N/A</v>
      </c>
    </row>
    <row r="193" spans="1:57" x14ac:dyDescent="0.25">
      <c r="A193" s="4"/>
      <c r="B193" s="4"/>
      <c r="C193" s="4"/>
      <c r="D193" s="4"/>
      <c r="E193" s="37"/>
      <c r="F193" s="37"/>
      <c r="G193" s="37"/>
      <c r="H193" s="37"/>
      <c r="I193" s="37"/>
      <c r="J193" s="37"/>
      <c r="K193" s="37"/>
      <c r="L193" s="37"/>
      <c r="M193" s="4"/>
      <c r="N193" s="4"/>
      <c r="O193" s="36"/>
      <c r="P193" s="4"/>
      <c r="Q193" s="4"/>
      <c r="AD193" s="26">
        <v>192</v>
      </c>
      <c r="AE193" s="26"/>
      <c r="AF193" s="26" t="str">
        <f>IF(Kopā!F193=$R$3,Kopā!A193,"")</f>
        <v/>
      </c>
      <c r="AG193" s="26" t="str">
        <f>_xlfn.IFNA(VLOOKUP(AF193,Kopā!$A$4:$G$203,7,),"")</f>
        <v/>
      </c>
      <c r="AH193" s="26" t="str">
        <f t="shared" si="46"/>
        <v/>
      </c>
      <c r="AI193" s="26" t="e" cm="1">
        <f t="array" ref="AI193">IFERROR(SMALL(IF((COUNTIF($AI$3:AI192, $AH$4:$AH$203)=0)*ISNUMBER($AH$4:$AH$203), $AH$4:$AH$203, "A"), 1),INDEX($AH$4:$AH$203, MATCH(SMALL(IF(ISTEXT($AH$4:$AH$203)*(COUNTIF(AI$3:$AI192,$AH$4:$AH$203)=0), COUNTIF($AH$4:$AH$203, "&lt;"&amp;$AH$4:$AH$203), ""),1),IF(ISTEXT($AH$4:$AH$203), COUNTIF($AH$4:$AH$203, "&lt;"&amp;$AH$4:$AH$203), ""), 0)))</f>
        <v>#NUM!</v>
      </c>
      <c r="AJ193" s="26"/>
      <c r="AK193" s="26"/>
      <c r="AL193" s="26" t="e">
        <f>#REF!</f>
        <v>#REF!</v>
      </c>
      <c r="AM193" s="26"/>
      <c r="AN193" s="26"/>
      <c r="AO193" s="26"/>
      <c r="AP193" s="26"/>
      <c r="AQ193" s="26"/>
      <c r="AR193" s="79" t="str">
        <f>_xlfn.IFNA(VLOOKUP(AM193,Kopā!$A$4:$Q$203,8,),"")</f>
        <v/>
      </c>
      <c r="AS193" s="80" t="str">
        <f>_xlfn.IFNA(VLOOKUP(AM193,Kopā!$A$4:$Q$203,9,),"")</f>
        <v/>
      </c>
      <c r="AT193" s="79" t="str">
        <f>_xlfn.IFNA(VLOOKUP(AM193,Kopā!$A$4:$Q$203,10,),"")</f>
        <v/>
      </c>
      <c r="AU193" s="80" t="str">
        <f>_xlfn.IFNA(VLOOKUP(AM193,Kopā!$A$4:$Q$203,11,),"")</f>
        <v/>
      </c>
      <c r="AV193" s="79" t="str">
        <f>_xlfn.IFNA(VLOOKUP(AM193,Kopā!$A$4:$Q$203,12,),"")</f>
        <v/>
      </c>
      <c r="AW193" s="80" t="str">
        <f>_xlfn.IFNA(VLOOKUP(AM193,Kopā!$A$4:$Q$203,13,),"")</f>
        <v/>
      </c>
      <c r="AX193" s="79" t="str">
        <f>_xlfn.IFNA(VLOOKUP(AM193,Kopā!$A$4:$Q$203,14,),"")</f>
        <v/>
      </c>
      <c r="AY193" s="80" t="str">
        <f>_xlfn.IFNA(VLOOKUP(AM193,Kopā!$A$4:$Q$203,15,),"")</f>
        <v/>
      </c>
      <c r="AZ193" s="26"/>
      <c r="BA193" s="26"/>
      <c r="BB193" s="26"/>
      <c r="BC193" s="26"/>
      <c r="BD193" s="26"/>
      <c r="BE193" s="26" t="e">
        <f>_xlfn.RANK.EQ(BB193,$BB$4:$BB$93,)+COUNTIF($BB$4:BB193,BB193)-1</f>
        <v>#N/A</v>
      </c>
    </row>
    <row r="194" spans="1:57" x14ac:dyDescent="0.25">
      <c r="A194" s="4"/>
      <c r="B194" s="4"/>
      <c r="C194" s="4"/>
      <c r="D194" s="4"/>
      <c r="E194" s="37"/>
      <c r="F194" s="37"/>
      <c r="G194" s="37"/>
      <c r="H194" s="37"/>
      <c r="I194" s="37"/>
      <c r="J194" s="37"/>
      <c r="K194" s="37"/>
      <c r="L194" s="37"/>
      <c r="M194" s="4"/>
      <c r="N194" s="4"/>
      <c r="O194" s="36"/>
      <c r="P194" s="4"/>
      <c r="Q194" s="4"/>
      <c r="AD194" s="26">
        <v>193</v>
      </c>
      <c r="AE194" s="26"/>
      <c r="AF194" s="26" t="str">
        <f>IF(Kopā!F194=$R$3,Kopā!A194,"")</f>
        <v/>
      </c>
      <c r="AG194" s="26" t="str">
        <f>_xlfn.IFNA(VLOOKUP(AF194,Kopā!$A$4:$G$203,7,),"")</f>
        <v/>
      </c>
      <c r="AH194" s="26" t="str">
        <f t="shared" si="46"/>
        <v/>
      </c>
      <c r="AI194" s="26" t="e" cm="1">
        <f t="array" ref="AI194">IFERROR(SMALL(IF((COUNTIF($AI$3:AI193, $AH$4:$AH$203)=0)*ISNUMBER($AH$4:$AH$203), $AH$4:$AH$203, "A"), 1),INDEX($AH$4:$AH$203, MATCH(SMALL(IF(ISTEXT($AH$4:$AH$203)*(COUNTIF(AI$3:$AI193,$AH$4:$AH$203)=0), COUNTIF($AH$4:$AH$203, "&lt;"&amp;$AH$4:$AH$203), ""),1),IF(ISTEXT($AH$4:$AH$203), COUNTIF($AH$4:$AH$203, "&lt;"&amp;$AH$4:$AH$203), ""), 0)))</f>
        <v>#NUM!</v>
      </c>
      <c r="AJ194" s="26"/>
      <c r="AK194" s="26"/>
      <c r="AL194" s="26" t="e">
        <f>#REF!</f>
        <v>#REF!</v>
      </c>
      <c r="AM194" s="26"/>
      <c r="AN194" s="26"/>
      <c r="AO194" s="26"/>
      <c r="AP194" s="26"/>
      <c r="AQ194" s="26"/>
      <c r="AR194" s="79" t="str">
        <f>_xlfn.IFNA(VLOOKUP(AM194,Kopā!$A$4:$Q$203,8,),"")</f>
        <v/>
      </c>
      <c r="AS194" s="80" t="str">
        <f>_xlfn.IFNA(VLOOKUP(AM194,Kopā!$A$4:$Q$203,9,),"")</f>
        <v/>
      </c>
      <c r="AT194" s="79" t="str">
        <f>_xlfn.IFNA(VLOOKUP(AM194,Kopā!$A$4:$Q$203,10,),"")</f>
        <v/>
      </c>
      <c r="AU194" s="80" t="str">
        <f>_xlfn.IFNA(VLOOKUP(AM194,Kopā!$A$4:$Q$203,11,),"")</f>
        <v/>
      </c>
      <c r="AV194" s="79" t="str">
        <f>_xlfn.IFNA(VLOOKUP(AM194,Kopā!$A$4:$Q$203,12,),"")</f>
        <v/>
      </c>
      <c r="AW194" s="80" t="str">
        <f>_xlfn.IFNA(VLOOKUP(AM194,Kopā!$A$4:$Q$203,13,),"")</f>
        <v/>
      </c>
      <c r="AX194" s="79" t="str">
        <f>_xlfn.IFNA(VLOOKUP(AM194,Kopā!$A$4:$Q$203,14,),"")</f>
        <v/>
      </c>
      <c r="AY194" s="80" t="str">
        <f>_xlfn.IFNA(VLOOKUP(AM194,Kopā!$A$4:$Q$203,15,),"")</f>
        <v/>
      </c>
      <c r="AZ194" s="26"/>
      <c r="BA194" s="26"/>
      <c r="BB194" s="26"/>
      <c r="BC194" s="26"/>
      <c r="BD194" s="26"/>
      <c r="BE194" s="26" t="e">
        <f>_xlfn.RANK.EQ(BB194,$BB$4:$BB$93,)+COUNTIF($BB$4:BB194,BB194)-1</f>
        <v>#N/A</v>
      </c>
    </row>
    <row r="195" spans="1:57" x14ac:dyDescent="0.25">
      <c r="A195" s="4"/>
      <c r="B195" s="4"/>
      <c r="C195" s="4"/>
      <c r="D195" s="4"/>
      <c r="E195" s="37"/>
      <c r="F195" s="37"/>
      <c r="G195" s="37"/>
      <c r="H195" s="37"/>
      <c r="I195" s="37"/>
      <c r="J195" s="37"/>
      <c r="K195" s="37"/>
      <c r="L195" s="37"/>
      <c r="M195" s="4"/>
      <c r="N195" s="4"/>
      <c r="O195" s="36"/>
      <c r="P195" s="4"/>
      <c r="Q195" s="4"/>
      <c r="AD195" s="26">
        <v>194</v>
      </c>
      <c r="AE195" s="26"/>
      <c r="AF195" s="26" t="str">
        <f>IF(Kopā!F195=$R$3,Kopā!A195,"")</f>
        <v/>
      </c>
      <c r="AG195" s="26" t="str">
        <f>_xlfn.IFNA(VLOOKUP(AF195,Kopā!$A$4:$G$203,7,),"")</f>
        <v/>
      </c>
      <c r="AH195" s="26" t="str">
        <f t="shared" si="46"/>
        <v/>
      </c>
      <c r="AI195" s="26" t="e" cm="1">
        <f t="array" ref="AI195">IFERROR(SMALL(IF((COUNTIF($AI$3:AI194, $AH$4:$AH$203)=0)*ISNUMBER($AH$4:$AH$203), $AH$4:$AH$203, "A"), 1),INDEX($AH$4:$AH$203, MATCH(SMALL(IF(ISTEXT($AH$4:$AH$203)*(COUNTIF(AI$3:$AI194,$AH$4:$AH$203)=0), COUNTIF($AH$4:$AH$203, "&lt;"&amp;$AH$4:$AH$203), ""),1),IF(ISTEXT($AH$4:$AH$203), COUNTIF($AH$4:$AH$203, "&lt;"&amp;$AH$4:$AH$203), ""), 0)))</f>
        <v>#NUM!</v>
      </c>
      <c r="AJ195" s="26"/>
      <c r="AK195" s="26"/>
      <c r="AL195" s="26" t="e">
        <f>#REF!</f>
        <v>#REF!</v>
      </c>
      <c r="AM195" s="26"/>
      <c r="AN195" s="26"/>
      <c r="AO195" s="26"/>
      <c r="AP195" s="26"/>
      <c r="AQ195" s="26"/>
      <c r="AR195" s="79" t="str">
        <f>_xlfn.IFNA(VLOOKUP(AM195,Kopā!$A$4:$Q$203,8,),"")</f>
        <v/>
      </c>
      <c r="AS195" s="80" t="str">
        <f>_xlfn.IFNA(VLOOKUP(AM195,Kopā!$A$4:$Q$203,9,),"")</f>
        <v/>
      </c>
      <c r="AT195" s="79" t="str">
        <f>_xlfn.IFNA(VLOOKUP(AM195,Kopā!$A$4:$Q$203,10,),"")</f>
        <v/>
      </c>
      <c r="AU195" s="80" t="str">
        <f>_xlfn.IFNA(VLOOKUP(AM195,Kopā!$A$4:$Q$203,11,),"")</f>
        <v/>
      </c>
      <c r="AV195" s="79" t="str">
        <f>_xlfn.IFNA(VLOOKUP(AM195,Kopā!$A$4:$Q$203,12,),"")</f>
        <v/>
      </c>
      <c r="AW195" s="80" t="str">
        <f>_xlfn.IFNA(VLOOKUP(AM195,Kopā!$A$4:$Q$203,13,),"")</f>
        <v/>
      </c>
      <c r="AX195" s="79" t="str">
        <f>_xlfn.IFNA(VLOOKUP(AM195,Kopā!$A$4:$Q$203,14,),"")</f>
        <v/>
      </c>
      <c r="AY195" s="80" t="str">
        <f>_xlfn.IFNA(VLOOKUP(AM195,Kopā!$A$4:$Q$203,15,),"")</f>
        <v/>
      </c>
      <c r="AZ195" s="26"/>
      <c r="BA195" s="26"/>
      <c r="BB195" s="26"/>
      <c r="BC195" s="26"/>
      <c r="BD195" s="26"/>
      <c r="BE195" s="26" t="e">
        <f>_xlfn.RANK.EQ(BB195,$BB$4:$BB$93,)+COUNTIF($BB$4:BB195,BB195)-1</f>
        <v>#N/A</v>
      </c>
    </row>
    <row r="196" spans="1:57" x14ac:dyDescent="0.25">
      <c r="A196" s="4"/>
      <c r="B196" s="4"/>
      <c r="C196" s="4"/>
      <c r="D196" s="4"/>
      <c r="E196" s="37"/>
      <c r="F196" s="37"/>
      <c r="G196" s="37"/>
      <c r="H196" s="37"/>
      <c r="I196" s="37"/>
      <c r="J196" s="37"/>
      <c r="K196" s="37"/>
      <c r="L196" s="37"/>
      <c r="M196" s="4"/>
      <c r="N196" s="4"/>
      <c r="O196" s="36"/>
      <c r="P196" s="4"/>
      <c r="Q196" s="4"/>
      <c r="AD196" s="26">
        <v>195</v>
      </c>
      <c r="AE196" s="26"/>
      <c r="AF196" s="26" t="str">
        <f>IF(Kopā!F196=$R$3,Kopā!A196,"")</f>
        <v/>
      </c>
      <c r="AG196" s="26" t="str">
        <f>_xlfn.IFNA(VLOOKUP(AF196,Kopā!$A$4:$G$203,7,),"")</f>
        <v/>
      </c>
      <c r="AH196" s="26" t="str">
        <f t="shared" ref="AH196:AH203" si="47">IF(AG196=$S$3,AF196,"")</f>
        <v/>
      </c>
      <c r="AI196" s="26" t="e" cm="1">
        <f t="array" ref="AI196">IFERROR(SMALL(IF((COUNTIF($AI$3:AI195, $AH$4:$AH$203)=0)*ISNUMBER($AH$4:$AH$203), $AH$4:$AH$203, "A"), 1),INDEX($AH$4:$AH$203, MATCH(SMALL(IF(ISTEXT($AH$4:$AH$203)*(COUNTIF(AI$3:$AI195,$AH$4:$AH$203)=0), COUNTIF($AH$4:$AH$203, "&lt;"&amp;$AH$4:$AH$203), ""),1),IF(ISTEXT($AH$4:$AH$203), COUNTIF($AH$4:$AH$203, "&lt;"&amp;$AH$4:$AH$203), ""), 0)))</f>
        <v>#NUM!</v>
      </c>
      <c r="AJ196" s="26"/>
      <c r="AK196" s="26"/>
      <c r="AL196" s="26" t="e">
        <f>#REF!</f>
        <v>#REF!</v>
      </c>
      <c r="AM196" s="26"/>
      <c r="AN196" s="26"/>
      <c r="AO196" s="26"/>
      <c r="AP196" s="26"/>
      <c r="AQ196" s="26"/>
      <c r="AR196" s="79" t="str">
        <f>_xlfn.IFNA(VLOOKUP(AM196,Kopā!$A$4:$Q$203,8,),"")</f>
        <v/>
      </c>
      <c r="AS196" s="80" t="str">
        <f>_xlfn.IFNA(VLOOKUP(AM196,Kopā!$A$4:$Q$203,9,),"")</f>
        <v/>
      </c>
      <c r="AT196" s="79" t="str">
        <f>_xlfn.IFNA(VLOOKUP(AM196,Kopā!$A$4:$Q$203,10,),"")</f>
        <v/>
      </c>
      <c r="AU196" s="80" t="str">
        <f>_xlfn.IFNA(VLOOKUP(AM196,Kopā!$A$4:$Q$203,11,),"")</f>
        <v/>
      </c>
      <c r="AV196" s="79" t="str">
        <f>_xlfn.IFNA(VLOOKUP(AM196,Kopā!$A$4:$Q$203,12,),"")</f>
        <v/>
      </c>
      <c r="AW196" s="80" t="str">
        <f>_xlfn.IFNA(VLOOKUP(AM196,Kopā!$A$4:$Q$203,13,),"")</f>
        <v/>
      </c>
      <c r="AX196" s="79" t="str">
        <f>_xlfn.IFNA(VLOOKUP(AM196,Kopā!$A$4:$Q$203,14,),"")</f>
        <v/>
      </c>
      <c r="AY196" s="80" t="str">
        <f>_xlfn.IFNA(VLOOKUP(AM196,Kopā!$A$4:$Q$203,15,),"")</f>
        <v/>
      </c>
      <c r="AZ196" s="26"/>
      <c r="BA196" s="26"/>
      <c r="BB196" s="26"/>
      <c r="BC196" s="26"/>
      <c r="BD196" s="26"/>
      <c r="BE196" s="26" t="e">
        <f>_xlfn.RANK.EQ(BB196,$BB$4:$BB$93,)+COUNTIF($BB$4:BB196,BB196)-1</f>
        <v>#N/A</v>
      </c>
    </row>
    <row r="197" spans="1:57" x14ac:dyDescent="0.25">
      <c r="A197" s="4"/>
      <c r="B197" s="4"/>
      <c r="C197" s="4"/>
      <c r="D197" s="4"/>
      <c r="E197" s="37"/>
      <c r="F197" s="37"/>
      <c r="G197" s="37"/>
      <c r="H197" s="37"/>
      <c r="I197" s="37"/>
      <c r="J197" s="37"/>
      <c r="K197" s="37"/>
      <c r="L197" s="37"/>
      <c r="M197" s="4"/>
      <c r="N197" s="4"/>
      <c r="O197" s="36"/>
      <c r="P197" s="4"/>
      <c r="Q197" s="4"/>
      <c r="AD197" s="26">
        <v>196</v>
      </c>
      <c r="AE197" s="26"/>
      <c r="AF197" s="26" t="str">
        <f>IF(Kopā!F197=$R$3,Kopā!A197,"")</f>
        <v/>
      </c>
      <c r="AG197" s="26" t="str">
        <f>_xlfn.IFNA(VLOOKUP(AF197,Kopā!$A$4:$G$203,7,),"")</f>
        <v/>
      </c>
      <c r="AH197" s="26" t="str">
        <f t="shared" si="47"/>
        <v/>
      </c>
      <c r="AI197" s="26" t="e" cm="1">
        <f t="array" ref="AI197">IFERROR(SMALL(IF((COUNTIF($AI$3:AI196, $AH$4:$AH$203)=0)*ISNUMBER($AH$4:$AH$203), $AH$4:$AH$203, "A"), 1),INDEX($AH$4:$AH$203, MATCH(SMALL(IF(ISTEXT($AH$4:$AH$203)*(COUNTIF(AI$3:$AI196,$AH$4:$AH$203)=0), COUNTIF($AH$4:$AH$203, "&lt;"&amp;$AH$4:$AH$203), ""),1),IF(ISTEXT($AH$4:$AH$203), COUNTIF($AH$4:$AH$203, "&lt;"&amp;$AH$4:$AH$203), ""), 0)))</f>
        <v>#NUM!</v>
      </c>
      <c r="AJ197" s="26"/>
      <c r="AK197" s="26"/>
      <c r="AL197" s="26" t="e">
        <f>#REF!</f>
        <v>#REF!</v>
      </c>
      <c r="AM197" s="26"/>
      <c r="AN197" s="26"/>
      <c r="AO197" s="26"/>
      <c r="AP197" s="26"/>
      <c r="AQ197" s="26"/>
      <c r="AR197" s="79" t="str">
        <f>_xlfn.IFNA(VLOOKUP(AM197,Kopā!$A$4:$Q$203,8,),"")</f>
        <v/>
      </c>
      <c r="AS197" s="80" t="str">
        <f>_xlfn.IFNA(VLOOKUP(AM197,Kopā!$A$4:$Q$203,9,),"")</f>
        <v/>
      </c>
      <c r="AT197" s="79" t="str">
        <f>_xlfn.IFNA(VLOOKUP(AM197,Kopā!$A$4:$Q$203,10,),"")</f>
        <v/>
      </c>
      <c r="AU197" s="80" t="str">
        <f>_xlfn.IFNA(VLOOKUP(AM197,Kopā!$A$4:$Q$203,11,),"")</f>
        <v/>
      </c>
      <c r="AV197" s="79" t="str">
        <f>_xlfn.IFNA(VLOOKUP(AM197,Kopā!$A$4:$Q$203,12,),"")</f>
        <v/>
      </c>
      <c r="AW197" s="80" t="str">
        <f>_xlfn.IFNA(VLOOKUP(AM197,Kopā!$A$4:$Q$203,13,),"")</f>
        <v/>
      </c>
      <c r="AX197" s="79" t="str">
        <f>_xlfn.IFNA(VLOOKUP(AM197,Kopā!$A$4:$Q$203,14,),"")</f>
        <v/>
      </c>
      <c r="AY197" s="80" t="str">
        <f>_xlfn.IFNA(VLOOKUP(AM197,Kopā!$A$4:$Q$203,15,),"")</f>
        <v/>
      </c>
      <c r="AZ197" s="26"/>
      <c r="BA197" s="26"/>
      <c r="BB197" s="26"/>
      <c r="BC197" s="26"/>
      <c r="BD197" s="26"/>
      <c r="BE197" s="26" t="e">
        <f>_xlfn.RANK.EQ(BB197,$BB$4:$BB$93,)+COUNTIF($BB$4:BB197,BB197)-1</f>
        <v>#N/A</v>
      </c>
    </row>
    <row r="198" spans="1:57" x14ac:dyDescent="0.25">
      <c r="A198" s="4"/>
      <c r="B198" s="4"/>
      <c r="C198" s="4"/>
      <c r="D198" s="4"/>
      <c r="E198" s="37"/>
      <c r="F198" s="37"/>
      <c r="G198" s="37"/>
      <c r="H198" s="37"/>
      <c r="I198" s="37"/>
      <c r="J198" s="37"/>
      <c r="K198" s="37"/>
      <c r="L198" s="37"/>
      <c r="M198" s="4"/>
      <c r="N198" s="4"/>
      <c r="O198" s="36"/>
      <c r="P198" s="4"/>
      <c r="Q198" s="4"/>
      <c r="AD198" s="26">
        <v>197</v>
      </c>
      <c r="AE198" s="26"/>
      <c r="AF198" s="26" t="str">
        <f>IF(Kopā!F198=$R$3,Kopā!A198,"")</f>
        <v/>
      </c>
      <c r="AG198" s="26" t="str">
        <f>_xlfn.IFNA(VLOOKUP(AF198,Kopā!$A$4:$G$203,7,),"")</f>
        <v/>
      </c>
      <c r="AH198" s="26" t="str">
        <f t="shared" si="47"/>
        <v/>
      </c>
      <c r="AI198" s="26" t="e" cm="1">
        <f t="array" ref="AI198">IFERROR(SMALL(IF((COUNTIF($AI$3:AI197, $AH$4:$AH$203)=0)*ISNUMBER($AH$4:$AH$203), $AH$4:$AH$203, "A"), 1),INDEX($AH$4:$AH$203, MATCH(SMALL(IF(ISTEXT($AH$4:$AH$203)*(COUNTIF(AI$3:$AI197,$AH$4:$AH$203)=0), COUNTIF($AH$4:$AH$203, "&lt;"&amp;$AH$4:$AH$203), ""),1),IF(ISTEXT($AH$4:$AH$203), COUNTIF($AH$4:$AH$203, "&lt;"&amp;$AH$4:$AH$203), ""), 0)))</f>
        <v>#NUM!</v>
      </c>
      <c r="AJ198" s="26"/>
      <c r="AK198" s="26"/>
      <c r="AL198" s="26" t="e">
        <f>#REF!</f>
        <v>#REF!</v>
      </c>
      <c r="AM198" s="26"/>
      <c r="AN198" s="26"/>
      <c r="AO198" s="26"/>
      <c r="AP198" s="26"/>
      <c r="AQ198" s="26"/>
      <c r="AR198" s="79" t="str">
        <f>_xlfn.IFNA(VLOOKUP(AM198,Kopā!$A$4:$Q$203,8,),"")</f>
        <v/>
      </c>
      <c r="AS198" s="80" t="str">
        <f>_xlfn.IFNA(VLOOKUP(AM198,Kopā!$A$4:$Q$203,9,),"")</f>
        <v/>
      </c>
      <c r="AT198" s="79" t="str">
        <f>_xlfn.IFNA(VLOOKUP(AM198,Kopā!$A$4:$Q$203,10,),"")</f>
        <v/>
      </c>
      <c r="AU198" s="80" t="str">
        <f>_xlfn.IFNA(VLOOKUP(AM198,Kopā!$A$4:$Q$203,11,),"")</f>
        <v/>
      </c>
      <c r="AV198" s="79" t="str">
        <f>_xlfn.IFNA(VLOOKUP(AM198,Kopā!$A$4:$Q$203,12,),"")</f>
        <v/>
      </c>
      <c r="AW198" s="80" t="str">
        <f>_xlfn.IFNA(VLOOKUP(AM198,Kopā!$A$4:$Q$203,13,),"")</f>
        <v/>
      </c>
      <c r="AX198" s="79" t="str">
        <f>_xlfn.IFNA(VLOOKUP(AM198,Kopā!$A$4:$Q$203,14,),"")</f>
        <v/>
      </c>
      <c r="AY198" s="80" t="str">
        <f>_xlfn.IFNA(VLOOKUP(AM198,Kopā!$A$4:$Q$203,15,),"")</f>
        <v/>
      </c>
      <c r="AZ198" s="26"/>
      <c r="BA198" s="26"/>
      <c r="BB198" s="26"/>
      <c r="BC198" s="26"/>
      <c r="BD198" s="26"/>
      <c r="BE198" s="26" t="e">
        <f>_xlfn.RANK.EQ(BB198,$BB$4:$BB$93,)+COUNTIF($BB$4:BB198,BB198)-1</f>
        <v>#N/A</v>
      </c>
    </row>
    <row r="199" spans="1:57" x14ac:dyDescent="0.25">
      <c r="A199" s="4"/>
      <c r="B199" s="4"/>
      <c r="C199" s="4"/>
      <c r="D199" s="4"/>
      <c r="E199" s="37"/>
      <c r="F199" s="37"/>
      <c r="G199" s="37"/>
      <c r="H199" s="37"/>
      <c r="I199" s="37"/>
      <c r="J199" s="37"/>
      <c r="K199" s="37"/>
      <c r="L199" s="37"/>
      <c r="M199" s="4"/>
      <c r="N199" s="4"/>
      <c r="O199" s="36"/>
      <c r="P199" s="4"/>
      <c r="Q199" s="4"/>
      <c r="AD199" s="26">
        <v>198</v>
      </c>
      <c r="AE199" s="26"/>
      <c r="AF199" s="26" t="str">
        <f>IF(Kopā!F199=$R$3,Kopā!A199,"")</f>
        <v/>
      </c>
      <c r="AG199" s="26" t="str">
        <f>_xlfn.IFNA(VLOOKUP(AF199,Kopā!$A$4:$G$203,7,),"")</f>
        <v/>
      </c>
      <c r="AH199" s="26" t="str">
        <f t="shared" si="47"/>
        <v/>
      </c>
      <c r="AI199" s="26" t="e" cm="1">
        <f t="array" ref="AI199">IFERROR(SMALL(IF((COUNTIF($AI$3:AI198, $AH$4:$AH$203)=0)*ISNUMBER($AH$4:$AH$203), $AH$4:$AH$203, "A"), 1),INDEX($AH$4:$AH$203, MATCH(SMALL(IF(ISTEXT($AH$4:$AH$203)*(COUNTIF(AI$3:$AI198,$AH$4:$AH$203)=0), COUNTIF($AH$4:$AH$203, "&lt;"&amp;$AH$4:$AH$203), ""),1),IF(ISTEXT($AH$4:$AH$203), COUNTIF($AH$4:$AH$203, "&lt;"&amp;$AH$4:$AH$203), ""), 0)))</f>
        <v>#NUM!</v>
      </c>
      <c r="AJ199" s="26"/>
      <c r="AK199" s="26"/>
      <c r="AL199" s="26" t="e">
        <f>#REF!</f>
        <v>#REF!</v>
      </c>
      <c r="AM199" s="26"/>
      <c r="AN199" s="26"/>
      <c r="AO199" s="26"/>
      <c r="AP199" s="26"/>
      <c r="AQ199" s="26"/>
      <c r="AR199" s="79" t="str">
        <f>_xlfn.IFNA(VLOOKUP(AM199,Kopā!$A$4:$Q$203,8,),"")</f>
        <v/>
      </c>
      <c r="AS199" s="80" t="str">
        <f>_xlfn.IFNA(VLOOKUP(AM199,Kopā!$A$4:$Q$203,9,),"")</f>
        <v/>
      </c>
      <c r="AT199" s="79" t="str">
        <f>_xlfn.IFNA(VLOOKUP(AM199,Kopā!$A$4:$Q$203,10,),"")</f>
        <v/>
      </c>
      <c r="AU199" s="80" t="str">
        <f>_xlfn.IFNA(VLOOKUP(AM199,Kopā!$A$4:$Q$203,11,),"")</f>
        <v/>
      </c>
      <c r="AV199" s="79" t="str">
        <f>_xlfn.IFNA(VLOOKUP(AM199,Kopā!$A$4:$Q$203,12,),"")</f>
        <v/>
      </c>
      <c r="AW199" s="80" t="str">
        <f>_xlfn.IFNA(VLOOKUP(AM199,Kopā!$A$4:$Q$203,13,),"")</f>
        <v/>
      </c>
      <c r="AX199" s="79" t="str">
        <f>_xlfn.IFNA(VLOOKUP(AM199,Kopā!$A$4:$Q$203,14,),"")</f>
        <v/>
      </c>
      <c r="AY199" s="80" t="str">
        <f>_xlfn.IFNA(VLOOKUP(AM199,Kopā!$A$4:$Q$203,15,),"")</f>
        <v/>
      </c>
      <c r="AZ199" s="26"/>
      <c r="BA199" s="26"/>
      <c r="BB199" s="26"/>
      <c r="BC199" s="26"/>
      <c r="BD199" s="26"/>
      <c r="BE199" s="26" t="e">
        <f>_xlfn.RANK.EQ(BB199,$BB$4:$BB$93,)+COUNTIF($BB$4:BB199,BB199)-1</f>
        <v>#N/A</v>
      </c>
    </row>
    <row r="200" spans="1:57" x14ac:dyDescent="0.25">
      <c r="A200" s="4"/>
      <c r="B200" s="4"/>
      <c r="C200" s="4"/>
      <c r="D200" s="4"/>
      <c r="E200" s="37"/>
      <c r="F200" s="37"/>
      <c r="G200" s="37"/>
      <c r="H200" s="37"/>
      <c r="I200" s="37"/>
      <c r="J200" s="37"/>
      <c r="K200" s="37"/>
      <c r="L200" s="37"/>
      <c r="M200" s="4"/>
      <c r="N200" s="4"/>
      <c r="O200" s="36"/>
      <c r="P200" s="4"/>
      <c r="Q200" s="4"/>
      <c r="AD200" s="26">
        <v>199</v>
      </c>
      <c r="AE200" s="26"/>
      <c r="AF200" s="26" t="str">
        <f>IF(Kopā!F200=$R$3,Kopā!A200,"")</f>
        <v/>
      </c>
      <c r="AG200" s="26" t="str">
        <f>_xlfn.IFNA(VLOOKUP(AF200,Kopā!$A$4:$G$203,7,),"")</f>
        <v/>
      </c>
      <c r="AH200" s="26" t="str">
        <f t="shared" si="47"/>
        <v/>
      </c>
      <c r="AI200" s="26" t="e" cm="1">
        <f t="array" ref="AI200">IFERROR(SMALL(IF((COUNTIF($AI$3:AI199, $AH$4:$AH$203)=0)*ISNUMBER($AH$4:$AH$203), $AH$4:$AH$203, "A"), 1),INDEX($AH$4:$AH$203, MATCH(SMALL(IF(ISTEXT($AH$4:$AH$203)*(COUNTIF(AI$3:$AI199,$AH$4:$AH$203)=0), COUNTIF($AH$4:$AH$203, "&lt;"&amp;$AH$4:$AH$203), ""),1),IF(ISTEXT($AH$4:$AH$203), COUNTIF($AH$4:$AH$203, "&lt;"&amp;$AH$4:$AH$203), ""), 0)))</f>
        <v>#NUM!</v>
      </c>
      <c r="AJ200" s="26"/>
      <c r="AK200" s="26"/>
      <c r="AL200" s="26" t="e">
        <f>#REF!</f>
        <v>#REF!</v>
      </c>
      <c r="AM200" s="26"/>
      <c r="AN200" s="26"/>
      <c r="AO200" s="26"/>
      <c r="AP200" s="26"/>
      <c r="AQ200" s="26"/>
      <c r="AR200" s="79" t="str">
        <f>_xlfn.IFNA(VLOOKUP(AM200,Kopā!$A$4:$Q$203,8,),"")</f>
        <v/>
      </c>
      <c r="AS200" s="80" t="str">
        <f>_xlfn.IFNA(VLOOKUP(AM200,Kopā!$A$4:$Q$203,9,),"")</f>
        <v/>
      </c>
      <c r="AT200" s="79" t="str">
        <f>_xlfn.IFNA(VLOOKUP(AM200,Kopā!$A$4:$Q$203,10,),"")</f>
        <v/>
      </c>
      <c r="AU200" s="80" t="str">
        <f>_xlfn.IFNA(VLOOKUP(AM200,Kopā!$A$4:$Q$203,11,),"")</f>
        <v/>
      </c>
      <c r="AV200" s="79" t="str">
        <f>_xlfn.IFNA(VLOOKUP(AM200,Kopā!$A$4:$Q$203,12,),"")</f>
        <v/>
      </c>
      <c r="AW200" s="80" t="str">
        <f>_xlfn.IFNA(VLOOKUP(AM200,Kopā!$A$4:$Q$203,13,),"")</f>
        <v/>
      </c>
      <c r="AX200" s="79" t="str">
        <f>_xlfn.IFNA(VLOOKUP(AM200,Kopā!$A$4:$Q$203,14,),"")</f>
        <v/>
      </c>
      <c r="AY200" s="80" t="str">
        <f>_xlfn.IFNA(VLOOKUP(AM200,Kopā!$A$4:$Q$203,15,),"")</f>
        <v/>
      </c>
      <c r="AZ200" s="26"/>
      <c r="BA200" s="26"/>
      <c r="BB200" s="26"/>
      <c r="BC200" s="26"/>
      <c r="BD200" s="26"/>
      <c r="BE200" s="26" t="e">
        <f>_xlfn.RANK.EQ(BB200,$BB$4:$BB$93,)+COUNTIF($BB$4:BB200,BB200)-1</f>
        <v>#N/A</v>
      </c>
    </row>
    <row r="201" spans="1:57" x14ac:dyDescent="0.25">
      <c r="A201" s="4"/>
      <c r="B201" s="4"/>
      <c r="C201" s="4"/>
      <c r="D201" s="4"/>
      <c r="E201" s="37"/>
      <c r="F201" s="37"/>
      <c r="G201" s="37"/>
      <c r="H201" s="37"/>
      <c r="I201" s="37"/>
      <c r="J201" s="37"/>
      <c r="K201" s="37"/>
      <c r="L201" s="37"/>
      <c r="M201" s="4"/>
      <c r="N201" s="4"/>
      <c r="O201" s="36"/>
      <c r="P201" s="4"/>
      <c r="Q201" s="4"/>
      <c r="AD201" s="26">
        <v>200</v>
      </c>
      <c r="AE201" s="26"/>
      <c r="AF201" s="26" t="str">
        <f>IF(Kopā!F201=$R$3,Kopā!A201,"")</f>
        <v/>
      </c>
      <c r="AG201" s="26" t="str">
        <f>_xlfn.IFNA(VLOOKUP(AF201,Kopā!$A$4:$G$203,7,),"")</f>
        <v/>
      </c>
      <c r="AH201" s="26" t="str">
        <f t="shared" si="47"/>
        <v/>
      </c>
      <c r="AI201" s="26" t="e" cm="1">
        <f t="array" ref="AI201">IFERROR(SMALL(IF((COUNTIF($AI$3:AI200, $AH$4:$AH$203)=0)*ISNUMBER($AH$4:$AH$203), $AH$4:$AH$203, "A"), 1),INDEX($AH$4:$AH$203, MATCH(SMALL(IF(ISTEXT($AH$4:$AH$203)*(COUNTIF(AI$3:$AI200,$AH$4:$AH$203)=0), COUNTIF($AH$4:$AH$203, "&lt;"&amp;$AH$4:$AH$203), ""),1),IF(ISTEXT($AH$4:$AH$203), COUNTIF($AH$4:$AH$203, "&lt;"&amp;$AH$4:$AH$203), ""), 0)))</f>
        <v>#NUM!</v>
      </c>
      <c r="AJ201" s="26"/>
      <c r="AK201" s="26"/>
      <c r="AL201" s="26" t="e">
        <f>#REF!</f>
        <v>#REF!</v>
      </c>
      <c r="AM201" s="26"/>
      <c r="AN201" s="26"/>
      <c r="AO201" s="26"/>
      <c r="AP201" s="26"/>
      <c r="AQ201" s="26"/>
      <c r="AR201" s="79" t="str">
        <f>_xlfn.IFNA(VLOOKUP(AM201,Kopā!$A$4:$Q$203,8,),"")</f>
        <v/>
      </c>
      <c r="AS201" s="80" t="str">
        <f>_xlfn.IFNA(VLOOKUP(AM201,Kopā!$A$4:$Q$203,9,),"")</f>
        <v/>
      </c>
      <c r="AT201" s="79" t="str">
        <f>_xlfn.IFNA(VLOOKUP(AM201,Kopā!$A$4:$Q$203,10,),"")</f>
        <v/>
      </c>
      <c r="AU201" s="80" t="str">
        <f>_xlfn.IFNA(VLOOKUP(AM201,Kopā!$A$4:$Q$203,11,),"")</f>
        <v/>
      </c>
      <c r="AV201" s="79" t="str">
        <f>_xlfn.IFNA(VLOOKUP(AM201,Kopā!$A$4:$Q$203,12,),"")</f>
        <v/>
      </c>
      <c r="AW201" s="80" t="str">
        <f>_xlfn.IFNA(VLOOKUP(AM201,Kopā!$A$4:$Q$203,13,),"")</f>
        <v/>
      </c>
      <c r="AX201" s="79" t="str">
        <f>_xlfn.IFNA(VLOOKUP(AM201,Kopā!$A$4:$Q$203,14,),"")</f>
        <v/>
      </c>
      <c r="AY201" s="80" t="str">
        <f>_xlfn.IFNA(VLOOKUP(AM201,Kopā!$A$4:$Q$203,15,),"")</f>
        <v/>
      </c>
      <c r="AZ201" s="26"/>
      <c r="BA201" s="26"/>
      <c r="BB201" s="26"/>
      <c r="BC201" s="26"/>
      <c r="BD201" s="26"/>
      <c r="BE201" s="26" t="e">
        <f>_xlfn.RANK.EQ(BB201,$BB$4:$BB$93,)+COUNTIF($BB$4:BB201,BB201)-1</f>
        <v>#N/A</v>
      </c>
    </row>
    <row r="202" spans="1:57" x14ac:dyDescent="0.25">
      <c r="A202" s="4"/>
      <c r="B202" s="4"/>
      <c r="C202" s="4"/>
      <c r="D202" s="4"/>
      <c r="E202" s="37"/>
      <c r="F202" s="37"/>
      <c r="G202" s="37"/>
      <c r="H202" s="37"/>
      <c r="I202" s="37"/>
      <c r="J202" s="37"/>
      <c r="K202" s="37"/>
      <c r="L202" s="37"/>
      <c r="M202" s="4"/>
      <c r="N202" s="4"/>
      <c r="O202" s="36"/>
      <c r="P202" s="4"/>
      <c r="Q202" s="4"/>
      <c r="AD202" s="26">
        <v>201</v>
      </c>
      <c r="AE202" s="26"/>
      <c r="AF202" s="26" t="str">
        <f>IF(Kopā!F202=$R$3,Kopā!A202,"")</f>
        <v/>
      </c>
      <c r="AG202" s="26" t="str">
        <f>_xlfn.IFNA(VLOOKUP(AF202,Kopā!$A$4:$G$203,7,),"")</f>
        <v/>
      </c>
      <c r="AH202" s="26" t="str">
        <f t="shared" si="47"/>
        <v/>
      </c>
      <c r="AI202" s="26" t="e" cm="1">
        <f t="array" ref="AI202">IFERROR(SMALL(IF((COUNTIF($AI$3:AI201, $AH$4:$AH$203)=0)*ISNUMBER($AH$4:$AH$203), $AH$4:$AH$203, "A"), 1),INDEX($AH$4:$AH$203, MATCH(SMALL(IF(ISTEXT($AH$4:$AH$203)*(COUNTIF(AI$3:$AI201,$AH$4:$AH$203)=0), COUNTIF($AH$4:$AH$203, "&lt;"&amp;$AH$4:$AH$203), ""),1),IF(ISTEXT($AH$4:$AH$203), COUNTIF($AH$4:$AH$203, "&lt;"&amp;$AH$4:$AH$203), ""), 0)))</f>
        <v>#NUM!</v>
      </c>
      <c r="AJ202" s="26"/>
      <c r="AK202" s="26"/>
      <c r="AL202" s="26" t="e">
        <f>#REF!</f>
        <v>#REF!</v>
      </c>
      <c r="AM202" s="26"/>
      <c r="AN202" s="26"/>
      <c r="AO202" s="26"/>
      <c r="AP202" s="26"/>
      <c r="AQ202" s="26"/>
      <c r="AR202" s="79" t="str">
        <f>_xlfn.IFNA(VLOOKUP(AM202,Kopā!$A$4:$Q$203,8,),"")</f>
        <v/>
      </c>
      <c r="AS202" s="80" t="str">
        <f>_xlfn.IFNA(VLOOKUP(AM202,Kopā!$A$4:$Q$203,9,),"")</f>
        <v/>
      </c>
      <c r="AT202" s="79" t="str">
        <f>_xlfn.IFNA(VLOOKUP(AM202,Kopā!$A$4:$Q$203,10,),"")</f>
        <v/>
      </c>
      <c r="AU202" s="80" t="str">
        <f>_xlfn.IFNA(VLOOKUP(AM202,Kopā!$A$4:$Q$203,11,),"")</f>
        <v/>
      </c>
      <c r="AV202" s="79" t="str">
        <f>_xlfn.IFNA(VLOOKUP(AM202,Kopā!$A$4:$Q$203,12,),"")</f>
        <v/>
      </c>
      <c r="AW202" s="80" t="str">
        <f>_xlfn.IFNA(VLOOKUP(AM202,Kopā!$A$4:$Q$203,13,),"")</f>
        <v/>
      </c>
      <c r="AX202" s="79" t="str">
        <f>_xlfn.IFNA(VLOOKUP(AM202,Kopā!$A$4:$Q$203,14,),"")</f>
        <v/>
      </c>
      <c r="AY202" s="80" t="str">
        <f>_xlfn.IFNA(VLOOKUP(AM202,Kopā!$A$4:$Q$203,15,),"")</f>
        <v/>
      </c>
      <c r="AZ202" s="26"/>
      <c r="BA202" s="26"/>
      <c r="BB202" s="26"/>
      <c r="BC202" s="26"/>
      <c r="BD202" s="26"/>
      <c r="BE202" s="26" t="e">
        <f>_xlfn.RANK.EQ(BB202,$BB$4:$BB$93,)+COUNTIF($BB$4:BB202,BB202)-1</f>
        <v>#N/A</v>
      </c>
    </row>
    <row r="203" spans="1:57" x14ac:dyDescent="0.25">
      <c r="A203" s="4"/>
      <c r="B203" s="4"/>
      <c r="C203" s="4"/>
      <c r="D203" s="4"/>
      <c r="E203" s="37"/>
      <c r="F203" s="37"/>
      <c r="G203" s="37"/>
      <c r="H203" s="37"/>
      <c r="I203" s="37"/>
      <c r="J203" s="37"/>
      <c r="K203" s="37"/>
      <c r="L203" s="37"/>
      <c r="M203" s="4"/>
      <c r="N203" s="4"/>
      <c r="O203" s="36"/>
      <c r="P203" s="4"/>
      <c r="Q203" s="4"/>
      <c r="AD203" s="25">
        <v>202</v>
      </c>
      <c r="AE203" s="26"/>
      <c r="AF203" s="26" t="str">
        <f>IF(Kopā!F203=$R$3,Kopā!A203,"")</f>
        <v/>
      </c>
      <c r="AG203" s="26" t="str">
        <f>_xlfn.IFNA(VLOOKUP(AF203,Kopā!$A$4:$G$203,7,),"")</f>
        <v/>
      </c>
      <c r="AH203" s="26" t="str">
        <f t="shared" si="47"/>
        <v/>
      </c>
      <c r="AI203" s="26" t="e" cm="1">
        <f t="array" ref="AI203">IFERROR(SMALL(IF((COUNTIF($AI$3:AI202, $AH$4:$AH$203)=0)*ISNUMBER($AH$4:$AH$203), $AH$4:$AH$203, "A"), 1),INDEX($AH$4:$AH$203, MATCH(SMALL(IF(ISTEXT($AH$4:$AH$203)*(COUNTIF(AI$3:$AI202,$AH$4:$AH$203)=0), COUNTIF($AH$4:$AH$203, "&lt;"&amp;$AH$4:$AH$203), ""),1),IF(ISTEXT($AH$4:$AH$203), COUNTIF($AH$4:$AH$203, "&lt;"&amp;$AH$4:$AH$203), ""), 0)))</f>
        <v>#NUM!</v>
      </c>
      <c r="AJ203" s="26"/>
      <c r="AK203" s="26"/>
      <c r="AL203" s="26" t="e">
        <f>#REF!</f>
        <v>#REF!</v>
      </c>
      <c r="AM203" s="26"/>
      <c r="AN203" s="26"/>
      <c r="AO203" s="26"/>
      <c r="AP203" s="26"/>
      <c r="AQ203" s="26"/>
      <c r="AR203" s="79" t="str">
        <f>_xlfn.IFNA(VLOOKUP(AM203,Kopā!$A$4:$Q$203,8,),"")</f>
        <v/>
      </c>
      <c r="AS203" s="80" t="str">
        <f>_xlfn.IFNA(VLOOKUP(AM203,Kopā!$A$4:$Q$203,9,),"")</f>
        <v/>
      </c>
      <c r="AT203" s="79" t="str">
        <f>_xlfn.IFNA(VLOOKUP(AM203,Kopā!$A$4:$Q$203,10,),"")</f>
        <v/>
      </c>
      <c r="AU203" s="80" t="str">
        <f>_xlfn.IFNA(VLOOKUP(AM203,Kopā!$A$4:$Q$203,11,),"")</f>
        <v/>
      </c>
      <c r="AV203" s="79" t="str">
        <f>_xlfn.IFNA(VLOOKUP(AM203,Kopā!$A$4:$Q$203,12,),"")</f>
        <v/>
      </c>
      <c r="AW203" s="80" t="str">
        <f>_xlfn.IFNA(VLOOKUP(AM203,Kopā!$A$4:$Q$203,13,),"")</f>
        <v/>
      </c>
      <c r="AX203" s="79" t="str">
        <f>_xlfn.IFNA(VLOOKUP(AM203,Kopā!$A$4:$Q$203,14,),"")</f>
        <v/>
      </c>
      <c r="AY203" s="80" t="str">
        <f>_xlfn.IFNA(VLOOKUP(AM203,Kopā!$A$4:$Q$203,15,),"")</f>
        <v/>
      </c>
      <c r="AZ203" s="26"/>
      <c r="BA203" s="26"/>
      <c r="BB203" s="26"/>
      <c r="BC203" s="25"/>
      <c r="BD203" s="26"/>
      <c r="BE203" s="25" t="e">
        <f>_xlfn.RANK.EQ(BB203,$BB$4:$BB$93,)+COUNTIF($BB$4:BB203,BB203)-1</f>
        <v>#N/A</v>
      </c>
    </row>
  </sheetData>
  <sheetProtection sheet="1" objects="1" scenarios="1"/>
  <mergeCells count="8">
    <mergeCell ref="AV2:AW2"/>
    <mergeCell ref="AX2:AY2"/>
    <mergeCell ref="E2:F2"/>
    <mergeCell ref="G2:H2"/>
    <mergeCell ref="I2:J2"/>
    <mergeCell ref="K2:L2"/>
    <mergeCell ref="AR2:AS2"/>
    <mergeCell ref="AT2:AU2"/>
  </mergeCells>
  <dataValidations count="1">
    <dataValidation type="list" allowBlank="1" showInputMessage="1" showErrorMessage="1" sqref="R3">
      <formula1>$AE$5:$AE$6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4294967293" verticalDpi="0" r:id="rId1"/>
  <headerFooter>
    <oddHeader>&amp;L&amp;"-,Bold"
&amp;"Times New Roman,Bold"&amp;A&amp;C&amp;"Times New Roman,Bold"Latvijas kauss grūtajā kāpšanā
 ar augšējo drošināšanu bērniem un jauniešiem</oddHeader>
    <oddFooter>&amp;L&amp;"Times New Roman,Regular"Galvenais tiesnesis:    Vladimirs Stepanovs
Sacensību sekretāre:   Inna Portnova</oddFooter>
  </headerFooter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Kopā!$S$4:$S$11</xm:f>
          </x14:formula1>
          <xm:sqref>S3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3"/>
  <sheetViews>
    <sheetView zoomScale="120" zoomScaleNormal="120" zoomScaleSheetLayoutView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6" sqref="C6"/>
    </sheetView>
  </sheetViews>
  <sheetFormatPr defaultColWidth="8.85546875" defaultRowHeight="15.75" x14ac:dyDescent="0.25"/>
  <cols>
    <col min="1" max="1" width="1.140625" style="11" customWidth="1"/>
    <col min="2" max="2" width="5.28515625" style="11" customWidth="1"/>
    <col min="3" max="3" width="22.28515625" style="11" bestFit="1" customWidth="1"/>
    <col min="4" max="4" width="21.85546875" style="11" customWidth="1"/>
    <col min="5" max="5" width="3.28515625" style="12" customWidth="1"/>
    <col min="6" max="6" width="6.140625" style="12" customWidth="1"/>
    <col min="7" max="7" width="3.28515625" style="12" customWidth="1"/>
    <col min="8" max="8" width="6.140625" style="12" customWidth="1"/>
    <col min="9" max="9" width="3.28515625" style="12" customWidth="1"/>
    <col min="10" max="10" width="6.140625" style="12" customWidth="1"/>
    <col min="11" max="11" width="3.28515625" style="12" customWidth="1"/>
    <col min="12" max="12" width="6.140625" style="12" customWidth="1"/>
    <col min="13" max="14" width="10" style="11" customWidth="1"/>
    <col min="15" max="15" width="15.7109375" style="13" customWidth="1"/>
    <col min="16" max="16" width="9.28515625" style="11" customWidth="1"/>
    <col min="17" max="17" width="9.42578125" style="11" bestFit="1" customWidth="1"/>
    <col min="18" max="18" width="8.28515625" style="11" customWidth="1"/>
    <col min="19" max="19" width="8.5703125" style="11" customWidth="1"/>
    <col min="20" max="28" width="8.85546875" style="11"/>
    <col min="29" max="29" width="9.7109375" style="11" customWidth="1"/>
    <col min="30" max="30" width="9" style="11" bestFit="1" customWidth="1"/>
    <col min="31" max="31" width="8.85546875" style="11"/>
    <col min="32" max="32" width="9" style="11" bestFit="1" customWidth="1"/>
    <col min="33" max="33" width="8.85546875" style="11"/>
    <col min="34" max="35" width="9" style="11" bestFit="1" customWidth="1"/>
    <col min="36" max="37" width="8.85546875" style="11"/>
    <col min="38" max="41" width="9" style="11" bestFit="1" customWidth="1"/>
    <col min="42" max="42" width="20.28515625" style="11" bestFit="1" customWidth="1"/>
    <col min="43" max="43" width="12.7109375" style="11" bestFit="1" customWidth="1"/>
    <col min="44" max="53" width="8.85546875" style="11"/>
    <col min="54" max="55" width="9" style="11" bestFit="1" customWidth="1"/>
    <col min="56" max="56" width="8.85546875" style="11"/>
    <col min="57" max="57" width="10.140625" style="11" bestFit="1" customWidth="1"/>
    <col min="58" max="16384" width="8.85546875" style="11"/>
  </cols>
  <sheetData>
    <row r="1" spans="1:57" ht="16.5" thickBot="1" x14ac:dyDescent="0.3">
      <c r="A1" s="4"/>
      <c r="B1" s="36"/>
      <c r="C1" s="4"/>
      <c r="D1" s="4"/>
      <c r="E1" s="37"/>
      <c r="F1" s="37"/>
      <c r="G1" s="37"/>
      <c r="H1" s="37"/>
      <c r="I1" s="37"/>
      <c r="J1" s="37"/>
      <c r="K1" s="37"/>
      <c r="L1" s="37"/>
      <c r="M1" s="4"/>
      <c r="N1" s="4"/>
      <c r="O1" s="36"/>
      <c r="P1" s="4"/>
      <c r="Q1" s="4"/>
    </row>
    <row r="2" spans="1:57" ht="16.5" thickBot="1" x14ac:dyDescent="0.3">
      <c r="A2" s="4"/>
      <c r="B2" s="4"/>
      <c r="C2" s="4"/>
      <c r="D2" s="37"/>
      <c r="E2" s="140">
        <v>1</v>
      </c>
      <c r="F2" s="141"/>
      <c r="G2" s="140">
        <v>2</v>
      </c>
      <c r="H2" s="142"/>
      <c r="I2" s="140">
        <v>3</v>
      </c>
      <c r="J2" s="141"/>
      <c r="K2" s="140">
        <v>4</v>
      </c>
      <c r="L2" s="141"/>
      <c r="M2" s="4"/>
      <c r="N2" s="4"/>
      <c r="O2" s="36"/>
      <c r="P2" s="4"/>
      <c r="Q2" s="4"/>
      <c r="R2" s="14" t="s">
        <v>117</v>
      </c>
      <c r="S2" s="15" t="s">
        <v>4</v>
      </c>
      <c r="AD2" s="25"/>
      <c r="AE2" s="26"/>
      <c r="AF2" s="26"/>
      <c r="AG2" s="26"/>
      <c r="AH2" s="26"/>
      <c r="AI2" s="26"/>
      <c r="AJ2" s="26"/>
      <c r="AK2" s="25"/>
      <c r="AL2" s="26"/>
      <c r="AM2" s="26"/>
      <c r="AN2" s="26"/>
      <c r="AO2" s="26"/>
      <c r="AP2" s="26"/>
      <c r="AQ2" s="67"/>
      <c r="AR2" s="139">
        <v>1</v>
      </c>
      <c r="AS2" s="139"/>
      <c r="AT2" s="139">
        <v>2</v>
      </c>
      <c r="AU2" s="139"/>
      <c r="AV2" s="139">
        <v>3</v>
      </c>
      <c r="AW2" s="139"/>
      <c r="AX2" s="139">
        <v>4</v>
      </c>
      <c r="AY2" s="139"/>
      <c r="AZ2" s="26"/>
      <c r="BA2" s="26"/>
      <c r="BB2" s="76"/>
      <c r="BC2" s="26"/>
      <c r="BD2" s="26"/>
      <c r="BE2" s="25"/>
    </row>
    <row r="3" spans="1:57" ht="33" thickTop="1" thickBot="1" x14ac:dyDescent="0.3">
      <c r="A3" s="4"/>
      <c r="B3" s="5" t="s">
        <v>0</v>
      </c>
      <c r="C3" s="2" t="s">
        <v>1</v>
      </c>
      <c r="D3" s="6" t="s">
        <v>2</v>
      </c>
      <c r="E3" s="5" t="s">
        <v>120</v>
      </c>
      <c r="F3" s="6" t="s">
        <v>121</v>
      </c>
      <c r="G3" s="1" t="s">
        <v>120</v>
      </c>
      <c r="H3" s="3" t="s">
        <v>121</v>
      </c>
      <c r="I3" s="5" t="s">
        <v>120</v>
      </c>
      <c r="J3" s="6" t="s">
        <v>121</v>
      </c>
      <c r="K3" s="5" t="s">
        <v>120</v>
      </c>
      <c r="L3" s="3" t="s">
        <v>121</v>
      </c>
      <c r="M3" s="9" t="s">
        <v>119</v>
      </c>
      <c r="N3" s="7" t="s">
        <v>118</v>
      </c>
      <c r="O3" s="10" t="s">
        <v>115</v>
      </c>
      <c r="P3" s="8" t="s">
        <v>116</v>
      </c>
      <c r="Q3" s="4"/>
      <c r="R3" s="63" t="s">
        <v>122</v>
      </c>
      <c r="S3" s="64" t="s">
        <v>110</v>
      </c>
      <c r="AD3" s="26"/>
      <c r="AE3" s="27"/>
      <c r="AF3" s="26"/>
      <c r="AG3" s="26"/>
      <c r="AH3" s="26"/>
      <c r="AI3" s="67"/>
      <c r="AJ3" s="26"/>
      <c r="AK3" s="26"/>
      <c r="AL3" s="67" t="s">
        <v>145</v>
      </c>
      <c r="AM3" s="26"/>
      <c r="AN3" s="26"/>
      <c r="AO3" s="27" t="s">
        <v>0</v>
      </c>
      <c r="AP3" s="27" t="s">
        <v>1</v>
      </c>
      <c r="AQ3" s="27" t="s">
        <v>2</v>
      </c>
      <c r="AR3" s="27" t="s">
        <v>120</v>
      </c>
      <c r="AS3" s="27" t="s">
        <v>121</v>
      </c>
      <c r="AT3" s="27" t="s">
        <v>120</v>
      </c>
      <c r="AU3" s="27" t="s">
        <v>121</v>
      </c>
      <c r="AV3" s="27" t="s">
        <v>120</v>
      </c>
      <c r="AW3" s="27" t="s">
        <v>121</v>
      </c>
      <c r="AX3" s="27" t="s">
        <v>120</v>
      </c>
      <c r="AY3" s="27" t="s">
        <v>121</v>
      </c>
      <c r="AZ3" s="77" t="s">
        <v>119</v>
      </c>
      <c r="BA3" s="78" t="s">
        <v>118</v>
      </c>
      <c r="BB3" s="67" t="s">
        <v>124</v>
      </c>
      <c r="BC3" s="67" t="s">
        <v>125</v>
      </c>
      <c r="BD3" s="27" t="s">
        <v>115</v>
      </c>
      <c r="BE3" s="78" t="s">
        <v>146</v>
      </c>
    </row>
    <row r="4" spans="1:57" ht="15.6" customHeight="1" x14ac:dyDescent="0.25">
      <c r="A4" s="26">
        <v>1</v>
      </c>
      <c r="B4" s="59">
        <f>IF(C4=$C$2,"",A4)</f>
        <v>1</v>
      </c>
      <c r="C4" s="101" t="str">
        <f t="shared" ref="C4:C67" si="0">_xlfn.IFNA(VLOOKUP(O4,$AL$4:$BA$93,5,0),"")</f>
        <v>Justīne Ieviņa-Sutugova</v>
      </c>
      <c r="D4" s="28" t="str">
        <f>_xlfn.IFNA(VLOOKUP(O4,$AL$4:$BA$93,6,0),"")</f>
        <v>FBC Sika</v>
      </c>
      <c r="E4" s="60">
        <f>_xlfn.IFNA(VLOOKUP(O4,$AL$4:$BA$93,7,0),"")</f>
        <v>10</v>
      </c>
      <c r="F4" s="61">
        <f>_xlfn.IFNA(VLOOKUP(O4,$AL$4:$BA$93,8,0),"")</f>
        <v>2.7777777777777778E-4</v>
      </c>
      <c r="G4" s="62">
        <f>_xlfn.IFNA(VLOOKUP(O4,$AL$4:$BA$93,9,0),"")</f>
        <v>10</v>
      </c>
      <c r="H4" s="61">
        <f>_xlfn.IFNA(VLOOKUP(O4,$AL$4:$BA$93,10,0),"")</f>
        <v>6.134259259259259E-4</v>
      </c>
      <c r="I4" s="60">
        <f>_xlfn.IFNA(VLOOKUP(O4,$AL$4:$BA$93,11,0),"")</f>
        <v>10</v>
      </c>
      <c r="J4" s="61">
        <f>_xlfn.IFNA(VLOOKUP(O4,$AL$4:$BA$93,12,0),"")</f>
        <v>5.9027777777777778E-4</v>
      </c>
      <c r="K4" s="60">
        <f>_xlfn.IFNA(VLOOKUP(O4,$AL$4:$BA$93,13,0),"")</f>
        <v>10</v>
      </c>
      <c r="L4" s="61">
        <f>_xlfn.IFNA(VLOOKUP(O4,$AL$4:$BA$93,14,0),"")</f>
        <v>7.7546296296296304E-4</v>
      </c>
      <c r="M4" s="72">
        <f>IFERROR(IF((E4+G4+I4+K4)=VLOOKUP(O4,$AL$4:$BA$93,15,0),VLOOKUP(O4,$AL$4:$BA$93,15,0),""),"")</f>
        <v>40</v>
      </c>
      <c r="N4" s="73">
        <f>_xlfn.IFNA(VLOOKUP(O4,$AL$4:$BA$93,16,0),"")</f>
        <v>2.2569444444444447E-3</v>
      </c>
      <c r="O4" s="24">
        <f>IF(AP4=$AP$2,"",A4)</f>
        <v>1</v>
      </c>
      <c r="P4" s="16"/>
      <c r="Q4" s="74"/>
      <c r="AD4" s="26">
        <v>3</v>
      </c>
      <c r="AE4" s="26"/>
      <c r="AF4" s="26" t="str">
        <f>IF(Kopā!F4=$R$3,Kopā!A4,"")</f>
        <v/>
      </c>
      <c r="AG4" s="26" t="str">
        <f>_xlfn.IFNA(VLOOKUP(AF4,Kopā!$A$4:$G$203,7,),"")</f>
        <v/>
      </c>
      <c r="AH4" s="26" t="str">
        <f t="shared" ref="AH4:AH35" si="1">IF(AG4=$S$3,AF4,"")</f>
        <v/>
      </c>
      <c r="AI4" s="26" cm="1">
        <f t="array" ref="AI4">IFERROR(SMALL(IF((COUNTIF($AI$3:AI3, $AH$4:$AH$203)=0)*ISNUMBER($AH$4:$AH$203), $AH$4:$AH$203, "A"), 1),INDEX($AH$4:$AH$203, MATCH(SMALL(IF(ISTEXT($AH$4:$AH$203)*(COUNTIF(AI3:$AI$3,$AH$4:$AH$203)=0), COUNTIF($AH$4:$AH$203, "&lt;"&amp;$AH$4:$AH$203), ""),1),IF(ISTEXT($AH$4:$AH$203), COUNTIF($AH$4:$AH$203, "&lt;"&amp;$AH$4:$AH$203), ""), 0)))</f>
        <v>4</v>
      </c>
      <c r="AJ4" s="26"/>
      <c r="AK4" s="26"/>
      <c r="AL4" s="26">
        <f>BD4</f>
        <v>12</v>
      </c>
      <c r="AM4" s="26">
        <f>IFERROR(AI4,"")</f>
        <v>4</v>
      </c>
      <c r="AN4" s="26">
        <v>1</v>
      </c>
      <c r="AO4" s="67">
        <f>IF(AP4=$C$2,"",AN4)</f>
        <v>1</v>
      </c>
      <c r="AP4" s="26" t="str">
        <f>_xlfn.IFNA(VLOOKUP(AM4,Kopā!$A$4:$Q$203,2,),"")</f>
        <v>Albina Galicka</v>
      </c>
      <c r="AQ4" s="68" t="str">
        <f>_xlfn.IFNA(VLOOKUP(AM4,Kopā!$A$4:$Q$203,3,),"")</f>
        <v>Traverss</v>
      </c>
      <c r="AR4" s="79">
        <f>_xlfn.IFNA(VLOOKUP(AM4,Kopā!$A$4:$Q$203,8,),"")</f>
        <v>10</v>
      </c>
      <c r="AS4" s="80">
        <f>_xlfn.IFNA(VLOOKUP(AM4,Kopā!$A$4:$Q$203,9,),"")</f>
        <v>1.1921296296296296E-3</v>
      </c>
      <c r="AT4" s="79">
        <f>_xlfn.IFNA(VLOOKUP(AM4,Kopā!$A$4:$Q$203,10,),"")</f>
        <v>9</v>
      </c>
      <c r="AU4" s="80">
        <f>_xlfn.IFNA(VLOOKUP(AM4,Kopā!$A$4:$Q$203,11,),"")</f>
        <v>1.8171296296296297E-3</v>
      </c>
      <c r="AV4" s="79">
        <f>_xlfn.IFNA(VLOOKUP(AM4,Kopā!$A$4:$Q$203,12,),"")</f>
        <v>1</v>
      </c>
      <c r="AW4" s="80">
        <f>_xlfn.IFNA(VLOOKUP(AM4,Kopā!$A$4:$Q$203,13,),"")</f>
        <v>0</v>
      </c>
      <c r="AX4" s="79">
        <f>_xlfn.IFNA(VLOOKUP(AM4,Kopā!$A$4:$Q$203,14,),"")</f>
        <v>2</v>
      </c>
      <c r="AY4" s="80">
        <f>_xlfn.IFNA(VLOOKUP(AM4,Kopā!$A$4:$Q$203,15,),"")</f>
        <v>9.4907407407407408E-4</v>
      </c>
      <c r="AZ4" s="81">
        <f>_xlfn.IFNA(VLOOKUP(AM4,Kopā!$A$4:$Q$203,16,),"")</f>
        <v>22</v>
      </c>
      <c r="BA4" s="80">
        <f>_xlfn.IFNA(VLOOKUP(AM4,Kopā!$A$4:$Q$203,17,),"")</f>
        <v>3.9583333333333337E-3</v>
      </c>
      <c r="BB4" s="26">
        <f>IFERROR(_xlfn.RANK.EQ(AZ4,$AZ$4:$AZ$93,1),"")</f>
        <v>5</v>
      </c>
      <c r="BC4" s="26">
        <f>IFERROR(_xlfn.RANK.EQ(BA4,$BA$4:$BA$93),"")</f>
        <v>4</v>
      </c>
      <c r="BD4" s="69">
        <f>IFERROR(IF(BA4=AZ4,BE4,_xlfn.RANK.EQ($BB4,$BB$4:$BB$93)+COUNTIFS($BB$4:$BB$93,$BB4,$BC$4:$BC$93,"&gt;"&amp;$BC4)),"")</f>
        <v>12</v>
      </c>
      <c r="BE4" s="26">
        <f>_xlfn.RANK.EQ(BB4,$BB$4:$BB$93,)+COUNTIF($BB$4:BB4,BB4)-1</f>
        <v>11</v>
      </c>
    </row>
    <row r="5" spans="1:57" x14ac:dyDescent="0.25">
      <c r="A5" s="26">
        <v>2</v>
      </c>
      <c r="B5" s="82">
        <f t="shared" ref="B5:B68" si="2">IF(C5=$C$2,"",A5)</f>
        <v>2</v>
      </c>
      <c r="C5" s="102" t="str">
        <f t="shared" si="0"/>
        <v>Elektra Angelina Juzlenko</v>
      </c>
      <c r="D5" s="83" t="str">
        <f t="shared" ref="D5:D6" si="3">_xlfn.IFNA(VLOOKUP(O5,$AL$4:$BA$93,6,0),"")</f>
        <v>BJC Daugmale</v>
      </c>
      <c r="E5" s="84">
        <f t="shared" ref="E5:E68" si="4">_xlfn.IFNA(VLOOKUP(O5,$AL$4:$BA$93,7,0),"")</f>
        <v>10</v>
      </c>
      <c r="F5" s="85">
        <f t="shared" ref="F5:F68" si="5">_xlfn.IFNA(VLOOKUP(O5,$AL$4:$BA$93,8,0),"")</f>
        <v>3.3564814814814812E-4</v>
      </c>
      <c r="G5" s="86">
        <f t="shared" ref="G5:G68" si="6">_xlfn.IFNA(VLOOKUP(O5,$AL$4:$BA$93,9,0),"")</f>
        <v>10</v>
      </c>
      <c r="H5" s="85">
        <f t="shared" ref="H5:H68" si="7">_xlfn.IFNA(VLOOKUP(O5,$AL$4:$BA$93,10,0),"")</f>
        <v>4.0509259259259258E-4</v>
      </c>
      <c r="I5" s="84">
        <f t="shared" ref="I5:I68" si="8">_xlfn.IFNA(VLOOKUP(O5,$AL$4:$BA$93,11,0),"")</f>
        <v>10</v>
      </c>
      <c r="J5" s="85">
        <f t="shared" ref="J5:J68" si="9">_xlfn.IFNA(VLOOKUP(O5,$AL$4:$BA$93,12,0),"")</f>
        <v>7.7546296296296304E-4</v>
      </c>
      <c r="K5" s="84">
        <f t="shared" ref="K5:K68" si="10">_xlfn.IFNA(VLOOKUP(O5,$AL$4:$BA$93,13,0),"")</f>
        <v>10</v>
      </c>
      <c r="L5" s="85">
        <f t="shared" ref="L5:L68" si="11">_xlfn.IFNA(VLOOKUP(O5,$AL$4:$BA$93,14,0),"")</f>
        <v>7.9861111111111105E-4</v>
      </c>
      <c r="M5" s="87">
        <f t="shared" ref="M5:M68" si="12">IFERROR(IF((E5+G5+I5+K5)=VLOOKUP(O5,$AL$4:$BA$93,15,0),VLOOKUP(O5,$AL$4:$BA$93,15,0),""),"")</f>
        <v>40</v>
      </c>
      <c r="N5" s="88">
        <f t="shared" ref="N5:N68" si="13">_xlfn.IFNA(VLOOKUP(O5,$AL$4:$BA$93,16,0),"")</f>
        <v>2.3148148148148147E-3</v>
      </c>
      <c r="O5" s="89">
        <f t="shared" ref="O5:O68" si="14">IF(AP5=$AP$2,"",A5)</f>
        <v>2</v>
      </c>
      <c r="P5" s="90"/>
      <c r="Q5" s="74"/>
      <c r="AD5" s="26">
        <v>4</v>
      </c>
      <c r="AE5" s="26" t="s">
        <v>123</v>
      </c>
      <c r="AF5" s="26">
        <f>IF(Kopā!F5=$R$3,Kopā!A5,"")</f>
        <v>2</v>
      </c>
      <c r="AG5" s="26" t="str">
        <f>_xlfn.IFNA(VLOOKUP(AF5,Kopā!$A$4:$G$203,7,),"")</f>
        <v>H</v>
      </c>
      <c r="AH5" s="26" t="str">
        <f t="shared" si="1"/>
        <v/>
      </c>
      <c r="AI5" s="26" cm="1">
        <f t="array" ref="AI5">IFERROR(SMALL(IF((COUNTIF($AI$3:AI4, $AH$4:$AH$203)=0)*ISNUMBER($AH$4:$AH$203), $AH$4:$AH$203, "A"), 1),INDEX($AH$4:$AH$203, MATCH(SMALL(IF(ISTEXT($AH$4:$AH$203)*(COUNTIF(AI$3:$AI4,$AH$4:$AH$203)=0), COUNTIF($AH$4:$AH$203, "&lt;"&amp;$AH$4:$AH$203), ""),1),IF(ISTEXT($AH$4:$AH$203), COUNTIF($AH$4:$AH$203, "&lt;"&amp;$AH$4:$AH$203), ""), 0)))</f>
        <v>16</v>
      </c>
      <c r="AJ5" s="26"/>
      <c r="AK5" s="26"/>
      <c r="AL5" s="26">
        <f t="shared" ref="AL5:AL68" si="15">BD5</f>
        <v>13</v>
      </c>
      <c r="AM5" s="26">
        <f t="shared" ref="AM5:AM68" si="16">IFERROR(AI5,"")</f>
        <v>16</v>
      </c>
      <c r="AN5" s="26">
        <v>2</v>
      </c>
      <c r="AO5" s="67">
        <f t="shared" ref="AO5:AO68" si="17">IF(AP5=$C$2,"",AN5)</f>
        <v>2</v>
      </c>
      <c r="AP5" s="26" t="str">
        <f>_xlfn.IFNA(VLOOKUP(AM5,Kopā!$A$4:$Q$203,2,),"")</f>
        <v>Brigita Buša</v>
      </c>
      <c r="AQ5" s="68" t="str">
        <f>_xlfn.IFNA(VLOOKUP(AM5,Kopā!$A$4:$Q$203,3,),"")</f>
        <v>JN "Junda"</v>
      </c>
      <c r="AR5" s="79">
        <f>_xlfn.IFNA(VLOOKUP(AM5,Kopā!$A$4:$Q$203,8,),"")</f>
        <v>6</v>
      </c>
      <c r="AS5" s="80">
        <f>_xlfn.IFNA(VLOOKUP(AM5,Kopā!$A$4:$Q$203,9,),"")</f>
        <v>1.2152777777777778E-3</v>
      </c>
      <c r="AT5" s="79">
        <f>_xlfn.IFNA(VLOOKUP(AM5,Kopā!$A$4:$Q$203,10,),"")</f>
        <v>8</v>
      </c>
      <c r="AU5" s="80">
        <f>_xlfn.IFNA(VLOOKUP(AM5,Kopā!$A$4:$Q$203,11,),"")</f>
        <v>1.4004629629629629E-3</v>
      </c>
      <c r="AV5" s="79">
        <f>_xlfn.IFNA(VLOOKUP(AM5,Kopā!$A$4:$Q$203,12,),"")</f>
        <v>1</v>
      </c>
      <c r="AW5" s="80">
        <f>_xlfn.IFNA(VLOOKUP(AM5,Kopā!$A$4:$Q$203,13,),"")</f>
        <v>0</v>
      </c>
      <c r="AX5" s="79">
        <f>_xlfn.IFNA(VLOOKUP(AM5,Kopā!$A$4:$Q$203,14,),"")</f>
        <v>1</v>
      </c>
      <c r="AY5" s="80">
        <f>_xlfn.IFNA(VLOOKUP(AM5,Kopā!$A$4:$Q$203,15,),"")</f>
        <v>0</v>
      </c>
      <c r="AZ5" s="81">
        <f>_xlfn.IFNA(VLOOKUP(AM5,Kopā!$A$4:$Q$203,16,),"")</f>
        <v>16</v>
      </c>
      <c r="BA5" s="80">
        <f>_xlfn.IFNA(VLOOKUP(AM5,Kopā!$A$4:$Q$203,17,),"")</f>
        <v>2.6157407407407405E-3</v>
      </c>
      <c r="BB5" s="26">
        <f t="shared" ref="BB5:BB68" si="18">IFERROR(_xlfn.RANK.EQ(AZ5,$AZ$4:$AZ$93,1),"")</f>
        <v>4</v>
      </c>
      <c r="BC5" s="26">
        <f t="shared" ref="BC5:BC68" si="19">IFERROR(_xlfn.RANK.EQ(BA5,$BA$4:$BA$93),"")</f>
        <v>11</v>
      </c>
      <c r="BD5" s="69">
        <f t="shared" ref="BD5:BD68" si="20">IFERROR(IF(BA5=AZ5,BE5,_xlfn.RANK.EQ($BB5,$BB$4:$BB$93)+COUNTIFS($BB$4:$BB$93,$BB5,$BC$4:$BC$93,"&gt;"&amp;$BC5)),"")</f>
        <v>13</v>
      </c>
      <c r="BE5" s="26">
        <f>_xlfn.RANK.EQ(BB5,$BB$4:$BB$93,)+COUNTIF($BB$4:BB5,BB5)-1</f>
        <v>13</v>
      </c>
    </row>
    <row r="6" spans="1:57" x14ac:dyDescent="0.25">
      <c r="A6" s="26">
        <v>3</v>
      </c>
      <c r="B6" s="17">
        <f t="shared" si="2"/>
        <v>3</v>
      </c>
      <c r="C6" s="101" t="str">
        <f t="shared" si="0"/>
        <v>Katrīna Rudzīte</v>
      </c>
      <c r="D6" s="28" t="str">
        <f t="shared" si="3"/>
        <v>Virsotne</v>
      </c>
      <c r="E6" s="60">
        <f t="shared" si="4"/>
        <v>10</v>
      </c>
      <c r="F6" s="61">
        <f t="shared" si="5"/>
        <v>5.5555555555555556E-4</v>
      </c>
      <c r="G6" s="62">
        <f t="shared" si="6"/>
        <v>10</v>
      </c>
      <c r="H6" s="61">
        <f t="shared" si="7"/>
        <v>6.5972222222222213E-4</v>
      </c>
      <c r="I6" s="60">
        <f t="shared" si="8"/>
        <v>10</v>
      </c>
      <c r="J6" s="61">
        <f t="shared" si="9"/>
        <v>1.0995370370370371E-3</v>
      </c>
      <c r="K6" s="60">
        <f t="shared" si="10"/>
        <v>9</v>
      </c>
      <c r="L6" s="61">
        <f t="shared" si="11"/>
        <v>2.0416666666666669E-3</v>
      </c>
      <c r="M6" s="72">
        <f t="shared" si="12"/>
        <v>39</v>
      </c>
      <c r="N6" s="73">
        <f t="shared" si="13"/>
        <v>4.356481481481482E-3</v>
      </c>
      <c r="O6" s="24">
        <f t="shared" si="14"/>
        <v>3</v>
      </c>
      <c r="P6" s="18"/>
      <c r="Q6" s="74"/>
      <c r="AD6" s="26">
        <v>5</v>
      </c>
      <c r="AE6" s="26" t="s">
        <v>122</v>
      </c>
      <c r="AF6" s="26" t="str">
        <f>IF(Kopā!F6=$R$3,Kopā!A6,"")</f>
        <v/>
      </c>
      <c r="AG6" s="26" t="str">
        <f>_xlfn.IFNA(VLOOKUP(AF6,Kopā!$A$4:$G$203,7,),"")</f>
        <v/>
      </c>
      <c r="AH6" s="26" t="str">
        <f t="shared" si="1"/>
        <v/>
      </c>
      <c r="AI6" s="26" cm="1">
        <f t="array" ref="AI6">IFERROR(SMALL(IF((COUNTIF($AI$3:AI5, $AH$4:$AH$203)=0)*ISNUMBER($AH$4:$AH$203), $AH$4:$AH$203, "A"), 1),INDEX($AH$4:$AH$203, MATCH(SMALL(IF(ISTEXT($AH$4:$AH$203)*(COUNTIF(AI$3:$AI5,$AH$4:$AH$203)=0), COUNTIF($AH$4:$AH$203, "&lt;"&amp;$AH$4:$AH$203), ""),1),IF(ISTEXT($AH$4:$AH$203), COUNTIF($AH$4:$AH$203, "&lt;"&amp;$AH$4:$AH$203), ""), 0)))</f>
        <v>26</v>
      </c>
      <c r="AJ6" s="26"/>
      <c r="AK6" s="26"/>
      <c r="AL6" s="26">
        <f t="shared" si="15"/>
        <v>16</v>
      </c>
      <c r="AM6" s="26">
        <f t="shared" si="16"/>
        <v>26</v>
      </c>
      <c r="AN6" s="26">
        <v>3</v>
      </c>
      <c r="AO6" s="67">
        <f t="shared" si="17"/>
        <v>3</v>
      </c>
      <c r="AP6" s="26" t="str">
        <f>_xlfn.IFNA(VLOOKUP(AM6,Kopā!$A$4:$Q$203,2,),"")</f>
        <v>Dominika Strupīte</v>
      </c>
      <c r="AQ6" s="68" t="str">
        <f>_xlfn.IFNA(VLOOKUP(AM6,Kopā!$A$4:$Q$203,3,),"")</f>
        <v>MJC „Praktiskās estētikas skola"</v>
      </c>
      <c r="AR6" s="79">
        <f>_xlfn.IFNA(VLOOKUP(AM6,Kopā!$A$4:$Q$203,8,),"")</f>
        <v>0</v>
      </c>
      <c r="AS6" s="80">
        <f>_xlfn.IFNA(VLOOKUP(AM6,Kopā!$A$4:$Q$203,9,),"")</f>
        <v>0</v>
      </c>
      <c r="AT6" s="79">
        <f>_xlfn.IFNA(VLOOKUP(AM6,Kopā!$A$4:$Q$203,10,),"")</f>
        <v>0</v>
      </c>
      <c r="AU6" s="80">
        <f>_xlfn.IFNA(VLOOKUP(AM6,Kopā!$A$4:$Q$203,11,),"")</f>
        <v>0</v>
      </c>
      <c r="AV6" s="79">
        <f>_xlfn.IFNA(VLOOKUP(AM6,Kopā!$A$4:$Q$203,12,),"")</f>
        <v>0</v>
      </c>
      <c r="AW6" s="80">
        <f>_xlfn.IFNA(VLOOKUP(AM6,Kopā!$A$4:$Q$203,13,),"")</f>
        <v>0</v>
      </c>
      <c r="AX6" s="79">
        <f>_xlfn.IFNA(VLOOKUP(AM6,Kopā!$A$4:$Q$203,14,),"")</f>
        <v>0</v>
      </c>
      <c r="AY6" s="80">
        <f>_xlfn.IFNA(VLOOKUP(AM6,Kopā!$A$4:$Q$203,15,),"")</f>
        <v>0</v>
      </c>
      <c r="AZ6" s="81">
        <f>_xlfn.IFNA(VLOOKUP(AM6,Kopā!$A$4:$Q$203,16,),"")</f>
        <v>0</v>
      </c>
      <c r="BA6" s="80">
        <f>_xlfn.IFNA(VLOOKUP(AM6,Kopā!$A$4:$Q$203,17,),"")</f>
        <v>0</v>
      </c>
      <c r="BB6" s="26">
        <f t="shared" si="18"/>
        <v>1</v>
      </c>
      <c r="BC6" s="26">
        <f t="shared" si="19"/>
        <v>16</v>
      </c>
      <c r="BD6" s="69">
        <f t="shared" si="20"/>
        <v>16</v>
      </c>
      <c r="BE6" s="26">
        <f>_xlfn.RANK.EQ(BB6,$BB$4:$BB$93,)+COUNTIF($BB$4:BB6,BB6)-1</f>
        <v>16</v>
      </c>
    </row>
    <row r="7" spans="1:57" x14ac:dyDescent="0.25">
      <c r="A7" s="26">
        <v>4</v>
      </c>
      <c r="B7" s="82">
        <f t="shared" si="2"/>
        <v>4</v>
      </c>
      <c r="C7" s="102" t="str">
        <f t="shared" si="0"/>
        <v>Nellija Ose</v>
      </c>
      <c r="D7" s="83" t="str">
        <f>_xlfn.IFNA(VLOOKUP(O7,$AL$4:$BA$93,6,0),"")</f>
        <v>BJC Daugmale</v>
      </c>
      <c r="E7" s="84">
        <f t="shared" si="4"/>
        <v>10</v>
      </c>
      <c r="F7" s="85">
        <f t="shared" si="5"/>
        <v>6.4814814814814813E-4</v>
      </c>
      <c r="G7" s="86">
        <f t="shared" si="6"/>
        <v>10</v>
      </c>
      <c r="H7" s="85">
        <f t="shared" si="7"/>
        <v>9.2048611111111107E-4</v>
      </c>
      <c r="I7" s="84">
        <f t="shared" si="8"/>
        <v>10</v>
      </c>
      <c r="J7" s="85">
        <f t="shared" si="9"/>
        <v>0</v>
      </c>
      <c r="K7" s="84">
        <f t="shared" si="10"/>
        <v>6</v>
      </c>
      <c r="L7" s="85">
        <f t="shared" si="11"/>
        <v>1.3346064814814815E-3</v>
      </c>
      <c r="M7" s="87">
        <f t="shared" si="12"/>
        <v>36</v>
      </c>
      <c r="N7" s="88">
        <f t="shared" si="13"/>
        <v>2.903240740740741E-3</v>
      </c>
      <c r="O7" s="89">
        <f t="shared" si="14"/>
        <v>4</v>
      </c>
      <c r="P7" s="90"/>
      <c r="Q7" s="74"/>
      <c r="AD7" s="26">
        <v>6</v>
      </c>
      <c r="AE7" s="26"/>
      <c r="AF7" s="26">
        <f>IF(Kopā!F7=$R$3,Kopā!A7,"")</f>
        <v>4</v>
      </c>
      <c r="AG7" s="26" t="str">
        <f>_xlfn.IFNA(VLOOKUP(AF7,Kopā!$A$4:$G$203,7,),"")</f>
        <v>E</v>
      </c>
      <c r="AH7" s="26">
        <f t="shared" si="1"/>
        <v>4</v>
      </c>
      <c r="AI7" s="26" cm="1">
        <f t="array" ref="AI7">IFERROR(SMALL(IF((COUNTIF($AI$3:AI6, $AH$4:$AH$203)=0)*ISNUMBER($AH$4:$AH$203), $AH$4:$AH$203, "A"), 1),INDEX($AH$4:$AH$203, MATCH(SMALL(IF(ISTEXT($AH$4:$AH$203)*(COUNTIF(AI$3:$AI6,$AH$4:$AH$203)=0), COUNTIF($AH$4:$AH$203, "&lt;"&amp;$AH$4:$AH$203), ""),1),IF(ISTEXT($AH$4:$AH$203), COUNTIF($AH$4:$AH$203, "&lt;"&amp;$AH$4:$AH$203), ""), 0)))</f>
        <v>29</v>
      </c>
      <c r="AJ7" s="26"/>
      <c r="AK7" s="26"/>
      <c r="AL7" s="26">
        <f t="shared" si="15"/>
        <v>2</v>
      </c>
      <c r="AM7" s="26">
        <f t="shared" si="16"/>
        <v>29</v>
      </c>
      <c r="AN7" s="26">
        <v>4</v>
      </c>
      <c r="AO7" s="67">
        <f t="shared" si="17"/>
        <v>4</v>
      </c>
      <c r="AP7" s="26" t="str">
        <f>_xlfn.IFNA(VLOOKUP(AM7,Kopā!$A$4:$Q$203,2,),"")</f>
        <v>Elektra Angelina Juzlenko</v>
      </c>
      <c r="AQ7" s="68" t="str">
        <f>_xlfn.IFNA(VLOOKUP(AM7,Kopā!$A$4:$Q$203,3,),"")</f>
        <v>BJC Daugmale</v>
      </c>
      <c r="AR7" s="79">
        <f>_xlfn.IFNA(VLOOKUP(AM7,Kopā!$A$4:$Q$203,8,),"")</f>
        <v>10</v>
      </c>
      <c r="AS7" s="80">
        <f>_xlfn.IFNA(VLOOKUP(AM7,Kopā!$A$4:$Q$203,9,),"")</f>
        <v>3.3564814814814812E-4</v>
      </c>
      <c r="AT7" s="79">
        <f>_xlfn.IFNA(VLOOKUP(AM7,Kopā!$A$4:$Q$203,10,),"")</f>
        <v>10</v>
      </c>
      <c r="AU7" s="80">
        <f>_xlfn.IFNA(VLOOKUP(AM7,Kopā!$A$4:$Q$203,11,),"")</f>
        <v>4.0509259259259258E-4</v>
      </c>
      <c r="AV7" s="79">
        <f>_xlfn.IFNA(VLOOKUP(AM7,Kopā!$A$4:$Q$203,12,),"")</f>
        <v>10</v>
      </c>
      <c r="AW7" s="80">
        <f>_xlfn.IFNA(VLOOKUP(AM7,Kopā!$A$4:$Q$203,13,),"")</f>
        <v>7.7546296296296304E-4</v>
      </c>
      <c r="AX7" s="79">
        <f>_xlfn.IFNA(VLOOKUP(AM7,Kopā!$A$4:$Q$203,14,),"")</f>
        <v>10</v>
      </c>
      <c r="AY7" s="80">
        <f>_xlfn.IFNA(VLOOKUP(AM7,Kopā!$A$4:$Q$203,15,),"")</f>
        <v>7.9861111111111105E-4</v>
      </c>
      <c r="AZ7" s="81">
        <f>_xlfn.IFNA(VLOOKUP(AM7,Kopā!$A$4:$Q$203,16,),"")</f>
        <v>40</v>
      </c>
      <c r="BA7" s="80">
        <f>_xlfn.IFNA(VLOOKUP(AM7,Kopā!$A$4:$Q$203,17,),"")</f>
        <v>2.3148148148148147E-3</v>
      </c>
      <c r="BB7" s="26">
        <f t="shared" si="18"/>
        <v>15</v>
      </c>
      <c r="BC7" s="26">
        <f t="shared" si="19"/>
        <v>12</v>
      </c>
      <c r="BD7" s="69">
        <f t="shared" si="20"/>
        <v>2</v>
      </c>
      <c r="BE7" s="26">
        <f>_xlfn.RANK.EQ(BB7,$BB$4:$BB$93,)+COUNTIF($BB$4:BB7,BB7)-1</f>
        <v>1</v>
      </c>
    </row>
    <row r="8" spans="1:57" x14ac:dyDescent="0.25">
      <c r="A8" s="26">
        <v>5</v>
      </c>
      <c r="B8" s="17">
        <f t="shared" si="2"/>
        <v>5</v>
      </c>
      <c r="C8" s="101" t="str">
        <f t="shared" si="0"/>
        <v>Polina Kendenkova</v>
      </c>
      <c r="D8" s="28" t="str">
        <f t="shared" ref="D8:D71" si="21">_xlfn.IFNA(VLOOKUP(O8,$AL$4:$BA$93,6,0),"")</f>
        <v>BJC "Rīgas Skolenu pils"/BJC "Laimīte"</v>
      </c>
      <c r="E8" s="60">
        <f t="shared" si="4"/>
        <v>10</v>
      </c>
      <c r="F8" s="61">
        <f t="shared" si="5"/>
        <v>4.8611111111111104E-4</v>
      </c>
      <c r="G8" s="62">
        <f t="shared" si="6"/>
        <v>10</v>
      </c>
      <c r="H8" s="61">
        <f t="shared" si="7"/>
        <v>5.7870370370370378E-4</v>
      </c>
      <c r="I8" s="60">
        <f t="shared" si="8"/>
        <v>10</v>
      </c>
      <c r="J8" s="61">
        <f t="shared" si="9"/>
        <v>0</v>
      </c>
      <c r="K8" s="60">
        <f t="shared" si="10"/>
        <v>4</v>
      </c>
      <c r="L8" s="61">
        <f t="shared" si="11"/>
        <v>1.0208333333333334E-3</v>
      </c>
      <c r="M8" s="72">
        <f t="shared" si="12"/>
        <v>34</v>
      </c>
      <c r="N8" s="73">
        <f t="shared" si="13"/>
        <v>2.0856481481481481E-3</v>
      </c>
      <c r="O8" s="24">
        <f t="shared" si="14"/>
        <v>5</v>
      </c>
      <c r="P8" s="18"/>
      <c r="Q8" s="74"/>
      <c r="AD8" s="26">
        <v>7</v>
      </c>
      <c r="AE8" s="26"/>
      <c r="AF8" s="26">
        <f>IF(Kopā!F8=$R$3,Kopā!A8,"")</f>
        <v>5</v>
      </c>
      <c r="AG8" s="26" t="str">
        <f>_xlfn.IFNA(VLOOKUP(AF8,Kopā!$A$4:$G$203,7,),"")</f>
        <v>D</v>
      </c>
      <c r="AH8" s="26" t="str">
        <f t="shared" si="1"/>
        <v/>
      </c>
      <c r="AI8" s="26" cm="1">
        <f t="array" ref="AI8">IFERROR(SMALL(IF((COUNTIF($AI$3:AI7, $AH$4:$AH$203)=0)*ISNUMBER($AH$4:$AH$203), $AH$4:$AH$203, "A"), 1),INDEX($AH$4:$AH$203, MATCH(SMALL(IF(ISTEXT($AH$4:$AH$203)*(COUNTIF(AI$3:$AI7,$AH$4:$AH$203)=0), COUNTIF($AH$4:$AH$203, "&lt;"&amp;$AH$4:$AH$203), ""),1),IF(ISTEXT($AH$4:$AH$203), COUNTIF($AH$4:$AH$203, "&lt;"&amp;$AH$4:$AH$203), ""), 0)))</f>
        <v>32</v>
      </c>
      <c r="AJ8" s="26"/>
      <c r="AK8" s="26"/>
      <c r="AL8" s="26">
        <f t="shared" si="15"/>
        <v>14</v>
      </c>
      <c r="AM8" s="26">
        <f t="shared" si="16"/>
        <v>32</v>
      </c>
      <c r="AN8" s="26">
        <v>5</v>
      </c>
      <c r="AO8" s="67">
        <f t="shared" si="17"/>
        <v>5</v>
      </c>
      <c r="AP8" s="26" t="str">
        <f>_xlfn.IFNA(VLOOKUP(AM8,Kopā!$A$4:$Q$203,2,),"")</f>
        <v>Elizabete Detlova</v>
      </c>
      <c r="AQ8" s="68" t="str">
        <f>_xlfn.IFNA(VLOOKUP(AM8,Kopā!$A$4:$Q$203,3,),"")</f>
        <v>BJC Daugmale</v>
      </c>
      <c r="AR8" s="79">
        <f>_xlfn.IFNA(VLOOKUP(AM8,Kopā!$A$4:$Q$203,8,),"")</f>
        <v>2</v>
      </c>
      <c r="AS8" s="80">
        <f>_xlfn.IFNA(VLOOKUP(AM8,Kopā!$A$4:$Q$203,9,),"")</f>
        <v>7.7546296296296304E-4</v>
      </c>
      <c r="AT8" s="79">
        <f>_xlfn.IFNA(VLOOKUP(AM8,Kopā!$A$4:$Q$203,10,),"")</f>
        <v>8</v>
      </c>
      <c r="AU8" s="80">
        <f>_xlfn.IFNA(VLOOKUP(AM8,Kopā!$A$4:$Q$203,11,),"")</f>
        <v>1.9907407407407408E-3</v>
      </c>
      <c r="AV8" s="79">
        <f>_xlfn.IFNA(VLOOKUP(AM8,Kopā!$A$4:$Q$203,12,),"")</f>
        <v>2</v>
      </c>
      <c r="AW8" s="80">
        <f>_xlfn.IFNA(VLOOKUP(AM8,Kopā!$A$4:$Q$203,13,),"")</f>
        <v>7.0601851851851847E-4</v>
      </c>
      <c r="AX8" s="79">
        <f>_xlfn.IFNA(VLOOKUP(AM8,Kopā!$A$4:$Q$203,14,),"")</f>
        <v>1</v>
      </c>
      <c r="AY8" s="80">
        <f>_xlfn.IFNA(VLOOKUP(AM8,Kopā!$A$4:$Q$203,15,),"")</f>
        <v>6.9444444444444447E-4</v>
      </c>
      <c r="AZ8" s="81">
        <f>_xlfn.IFNA(VLOOKUP(AM8,Kopā!$A$4:$Q$203,16,),"")</f>
        <v>13</v>
      </c>
      <c r="BA8" s="80">
        <f>_xlfn.IFNA(VLOOKUP(AM8,Kopā!$A$4:$Q$203,17,),"")</f>
        <v>4.1666666666666666E-3</v>
      </c>
      <c r="BB8" s="26">
        <f t="shared" si="18"/>
        <v>3</v>
      </c>
      <c r="BC8" s="26">
        <f t="shared" si="19"/>
        <v>3</v>
      </c>
      <c r="BD8" s="69">
        <f t="shared" si="20"/>
        <v>14</v>
      </c>
      <c r="BE8" s="26">
        <f>_xlfn.RANK.EQ(BB8,$BB$4:$BB$93,)+COUNTIF($BB$4:BB8,BB8)-1</f>
        <v>14</v>
      </c>
    </row>
    <row r="9" spans="1:57" x14ac:dyDescent="0.25">
      <c r="A9" s="26">
        <v>6</v>
      </c>
      <c r="B9" s="82">
        <f t="shared" si="2"/>
        <v>6</v>
      </c>
      <c r="C9" s="102" t="str">
        <f t="shared" si="0"/>
        <v>Elizabete Vecmane</v>
      </c>
      <c r="D9" s="83" t="str">
        <f t="shared" si="21"/>
        <v>BJC Daugmale</v>
      </c>
      <c r="E9" s="84">
        <f t="shared" si="4"/>
        <v>10</v>
      </c>
      <c r="F9" s="85">
        <f t="shared" si="5"/>
        <v>8.7962962962962962E-4</v>
      </c>
      <c r="G9" s="86">
        <f t="shared" si="6"/>
        <v>10</v>
      </c>
      <c r="H9" s="85">
        <f t="shared" si="7"/>
        <v>9.6064814814814808E-4</v>
      </c>
      <c r="I9" s="84">
        <f t="shared" si="8"/>
        <v>3</v>
      </c>
      <c r="J9" s="85">
        <f t="shared" si="9"/>
        <v>0</v>
      </c>
      <c r="K9" s="84">
        <f t="shared" si="10"/>
        <v>9</v>
      </c>
      <c r="L9" s="85">
        <f t="shared" si="11"/>
        <v>1.1574074074074073E-3</v>
      </c>
      <c r="M9" s="87">
        <f t="shared" si="12"/>
        <v>32</v>
      </c>
      <c r="N9" s="88">
        <f t="shared" si="13"/>
        <v>2.9976851851851848E-3</v>
      </c>
      <c r="O9" s="89">
        <f t="shared" si="14"/>
        <v>6</v>
      </c>
      <c r="P9" s="90"/>
      <c r="Q9" s="74"/>
      <c r="AD9" s="26">
        <v>8</v>
      </c>
      <c r="AE9" s="26"/>
      <c r="AF9" s="26">
        <f>IF(Kopā!F9=$R$3,Kopā!A9,"")</f>
        <v>6</v>
      </c>
      <c r="AG9" s="26" t="str">
        <f>_xlfn.IFNA(VLOOKUP(AF9,Kopā!$A$4:$G$203,7,),"")</f>
        <v>D</v>
      </c>
      <c r="AH9" s="26" t="str">
        <f t="shared" si="1"/>
        <v/>
      </c>
      <c r="AI9" s="26" cm="1">
        <f t="array" ref="AI9">IFERROR(SMALL(IF((COUNTIF($AI$3:AI8, $AH$4:$AH$203)=0)*ISNUMBER($AH$4:$AH$203), $AH$4:$AH$203, "A"), 1),INDEX($AH$4:$AH$203, MATCH(SMALL(IF(ISTEXT($AH$4:$AH$203)*(COUNTIF(AI$3:$AI8,$AH$4:$AH$203)=0), COUNTIF($AH$4:$AH$203, "&lt;"&amp;$AH$4:$AH$203), ""),1),IF(ISTEXT($AH$4:$AH$203), COUNTIF($AH$4:$AH$203, "&lt;"&amp;$AH$4:$AH$203), ""), 0)))</f>
        <v>33</v>
      </c>
      <c r="AJ9" s="26"/>
      <c r="AK9" s="26"/>
      <c r="AL9" s="26">
        <f t="shared" si="15"/>
        <v>6</v>
      </c>
      <c r="AM9" s="26">
        <f t="shared" si="16"/>
        <v>33</v>
      </c>
      <c r="AN9" s="26">
        <v>6</v>
      </c>
      <c r="AO9" s="67">
        <f t="shared" si="17"/>
        <v>6</v>
      </c>
      <c r="AP9" s="26" t="str">
        <f>_xlfn.IFNA(VLOOKUP(AM9,Kopā!$A$4:$Q$203,2,),"")</f>
        <v>Elizabete Vecmane</v>
      </c>
      <c r="AQ9" s="68" t="str">
        <f>_xlfn.IFNA(VLOOKUP(AM9,Kopā!$A$4:$Q$203,3,),"")</f>
        <v>BJC Daugmale</v>
      </c>
      <c r="AR9" s="79">
        <f>_xlfn.IFNA(VLOOKUP(AM9,Kopā!$A$4:$Q$203,8,),"")</f>
        <v>10</v>
      </c>
      <c r="AS9" s="80">
        <f>_xlfn.IFNA(VLOOKUP(AM9,Kopā!$A$4:$Q$203,9,),"")</f>
        <v>8.7962962962962962E-4</v>
      </c>
      <c r="AT9" s="79">
        <f>_xlfn.IFNA(VLOOKUP(AM9,Kopā!$A$4:$Q$203,10,),"")</f>
        <v>10</v>
      </c>
      <c r="AU9" s="80">
        <f>_xlfn.IFNA(VLOOKUP(AM9,Kopā!$A$4:$Q$203,11,),"")</f>
        <v>9.6064814814814808E-4</v>
      </c>
      <c r="AV9" s="79">
        <f>_xlfn.IFNA(VLOOKUP(AM9,Kopā!$A$4:$Q$203,12,),"")</f>
        <v>3</v>
      </c>
      <c r="AW9" s="80">
        <f>_xlfn.IFNA(VLOOKUP(AM9,Kopā!$A$4:$Q$203,13,),"")</f>
        <v>0</v>
      </c>
      <c r="AX9" s="79">
        <f>_xlfn.IFNA(VLOOKUP(AM9,Kopā!$A$4:$Q$203,14,),"")</f>
        <v>9</v>
      </c>
      <c r="AY9" s="80">
        <f>_xlfn.IFNA(VLOOKUP(AM9,Kopā!$A$4:$Q$203,15,),"")</f>
        <v>1.1574074074074073E-3</v>
      </c>
      <c r="AZ9" s="81">
        <f>_xlfn.IFNA(VLOOKUP(AM9,Kopā!$A$4:$Q$203,16,),"")</f>
        <v>32</v>
      </c>
      <c r="BA9" s="80">
        <f>_xlfn.IFNA(VLOOKUP(AM9,Kopā!$A$4:$Q$203,17,),"")</f>
        <v>2.9976851851851848E-3</v>
      </c>
      <c r="BB9" s="26">
        <f t="shared" si="18"/>
        <v>11</v>
      </c>
      <c r="BC9" s="26">
        <f t="shared" si="19"/>
        <v>8</v>
      </c>
      <c r="BD9" s="69">
        <f t="shared" si="20"/>
        <v>6</v>
      </c>
      <c r="BE9" s="26">
        <f>_xlfn.RANK.EQ(BB9,$BB$4:$BB$93,)+COUNTIF($BB$4:BB9,BB9)-1</f>
        <v>6</v>
      </c>
    </row>
    <row r="10" spans="1:57" x14ac:dyDescent="0.25">
      <c r="A10" s="26">
        <v>7</v>
      </c>
      <c r="B10" s="17">
        <f t="shared" si="2"/>
        <v>7</v>
      </c>
      <c r="C10" s="101" t="str">
        <f t="shared" si="0"/>
        <v>Reičela Kobitjeva</v>
      </c>
      <c r="D10" s="28" t="str">
        <f t="shared" si="21"/>
        <v>BJC Daugmale</v>
      </c>
      <c r="E10" s="60">
        <f t="shared" si="4"/>
        <v>10</v>
      </c>
      <c r="F10" s="61">
        <f t="shared" si="5"/>
        <v>6.9444444444444447E-4</v>
      </c>
      <c r="G10" s="62">
        <f t="shared" si="6"/>
        <v>10</v>
      </c>
      <c r="H10" s="61">
        <f t="shared" si="7"/>
        <v>6.2500000000000001E-4</v>
      </c>
      <c r="I10" s="60">
        <f t="shared" si="8"/>
        <v>7</v>
      </c>
      <c r="J10" s="61">
        <f t="shared" si="9"/>
        <v>1.5972222222222221E-3</v>
      </c>
      <c r="K10" s="60">
        <f t="shared" si="10"/>
        <v>4</v>
      </c>
      <c r="L10" s="61">
        <f t="shared" si="11"/>
        <v>8.1180555555555563E-4</v>
      </c>
      <c r="M10" s="72">
        <f t="shared" si="12"/>
        <v>31</v>
      </c>
      <c r="N10" s="73">
        <f t="shared" si="13"/>
        <v>3.728472222222222E-3</v>
      </c>
      <c r="O10" s="24">
        <f t="shared" si="14"/>
        <v>7</v>
      </c>
      <c r="P10" s="18"/>
      <c r="Q10" s="74"/>
      <c r="AD10" s="26">
        <v>9</v>
      </c>
      <c r="AE10" s="26"/>
      <c r="AF10" s="26" t="str">
        <f>IF(Kopā!F10=$R$3,Kopā!A10,"")</f>
        <v/>
      </c>
      <c r="AG10" s="26" t="str">
        <f>_xlfn.IFNA(VLOOKUP(AF10,Kopā!$A$4:$G$203,7,),"")</f>
        <v/>
      </c>
      <c r="AH10" s="26" t="str">
        <f t="shared" si="1"/>
        <v/>
      </c>
      <c r="AI10" s="26" cm="1">
        <f t="array" ref="AI10">IFERROR(SMALL(IF((COUNTIF($AI$3:AI9, $AH$4:$AH$203)=0)*ISNUMBER($AH$4:$AH$203), $AH$4:$AH$203, "A"), 1),INDEX($AH$4:$AH$203, MATCH(SMALL(IF(ISTEXT($AH$4:$AH$203)*(COUNTIF(AI$3:$AI9,$AH$4:$AH$203)=0), COUNTIF($AH$4:$AH$203, "&lt;"&amp;$AH$4:$AH$203), ""),1),IF(ISTEXT($AH$4:$AH$203), COUNTIF($AH$4:$AH$203, "&lt;"&amp;$AH$4:$AH$203), ""), 0)))</f>
        <v>35</v>
      </c>
      <c r="AJ10" s="26"/>
      <c r="AK10" s="26"/>
      <c r="AL10" s="26">
        <f t="shared" si="15"/>
        <v>9</v>
      </c>
      <c r="AM10" s="26">
        <f t="shared" si="16"/>
        <v>35</v>
      </c>
      <c r="AN10" s="26">
        <v>7</v>
      </c>
      <c r="AO10" s="67">
        <f t="shared" si="17"/>
        <v>7</v>
      </c>
      <c r="AP10" s="26" t="str">
        <f>_xlfn.IFNA(VLOOKUP(AM10,Kopā!$A$4:$Q$203,2,),"")</f>
        <v>Enija Pētersone</v>
      </c>
      <c r="AQ10" s="68" t="str">
        <f>_xlfn.IFNA(VLOOKUP(AM10,Kopā!$A$4:$Q$203,3,),"")</f>
        <v>Virsotne</v>
      </c>
      <c r="AR10" s="79">
        <f>_xlfn.IFNA(VLOOKUP(AM10,Kopā!$A$4:$Q$203,8,),"")</f>
        <v>10</v>
      </c>
      <c r="AS10" s="80">
        <f>_xlfn.IFNA(VLOOKUP(AM10,Kopā!$A$4:$Q$203,9,),"")</f>
        <v>1.2384259259259258E-3</v>
      </c>
      <c r="AT10" s="79">
        <f>_xlfn.IFNA(VLOOKUP(AM10,Kopā!$A$4:$Q$203,10,),"")</f>
        <v>10</v>
      </c>
      <c r="AU10" s="80">
        <f>_xlfn.IFNA(VLOOKUP(AM10,Kopā!$A$4:$Q$203,11,),"")</f>
        <v>1.092361111111111E-3</v>
      </c>
      <c r="AV10" s="79">
        <f>_xlfn.IFNA(VLOOKUP(AM10,Kopā!$A$4:$Q$203,12,),"")</f>
        <v>3</v>
      </c>
      <c r="AW10" s="80">
        <f>_xlfn.IFNA(VLOOKUP(AM10,Kopā!$A$4:$Q$203,13,),"")</f>
        <v>0</v>
      </c>
      <c r="AX10" s="79">
        <f>_xlfn.IFNA(VLOOKUP(AM10,Kopā!$A$4:$Q$203,14,),"")</f>
        <v>4</v>
      </c>
      <c r="AY10" s="80">
        <f>_xlfn.IFNA(VLOOKUP(AM10,Kopā!$A$4:$Q$203,15,),"")</f>
        <v>2.2000000000000001E-3</v>
      </c>
      <c r="AZ10" s="81">
        <f>_xlfn.IFNA(VLOOKUP(AM10,Kopā!$A$4:$Q$203,16,),"")</f>
        <v>27</v>
      </c>
      <c r="BA10" s="80">
        <f>_xlfn.IFNA(VLOOKUP(AM10,Kopā!$A$4:$Q$203,17,),"")</f>
        <v>4.5307870370370363E-3</v>
      </c>
      <c r="BB10" s="26">
        <f t="shared" si="18"/>
        <v>8</v>
      </c>
      <c r="BC10" s="26">
        <f t="shared" si="19"/>
        <v>1</v>
      </c>
      <c r="BD10" s="69">
        <f t="shared" si="20"/>
        <v>9</v>
      </c>
      <c r="BE10" s="26">
        <f>_xlfn.RANK.EQ(BB10,$BB$4:$BB$93,)+COUNTIF($BB$4:BB10,BB10)-1</f>
        <v>9</v>
      </c>
    </row>
    <row r="11" spans="1:57" x14ac:dyDescent="0.25">
      <c r="A11" s="26">
        <v>8</v>
      </c>
      <c r="B11" s="82">
        <f t="shared" si="2"/>
        <v>8</v>
      </c>
      <c r="C11" s="102" t="str">
        <f t="shared" si="0"/>
        <v>Marija Antipina</v>
      </c>
      <c r="D11" s="83" t="str">
        <f t="shared" si="21"/>
        <v>BJC "Laimīte"</v>
      </c>
      <c r="E11" s="84">
        <f t="shared" si="4"/>
        <v>10</v>
      </c>
      <c r="F11" s="85">
        <f t="shared" si="5"/>
        <v>4.5138888888888892E-4</v>
      </c>
      <c r="G11" s="86">
        <f t="shared" si="6"/>
        <v>10</v>
      </c>
      <c r="H11" s="85">
        <f t="shared" si="7"/>
        <v>5.4398148148148144E-4</v>
      </c>
      <c r="I11" s="84">
        <f t="shared" si="8"/>
        <v>5</v>
      </c>
      <c r="J11" s="85">
        <f t="shared" si="9"/>
        <v>1.0300925925925926E-3</v>
      </c>
      <c r="K11" s="84">
        <f t="shared" si="10"/>
        <v>5</v>
      </c>
      <c r="L11" s="85">
        <f t="shared" si="11"/>
        <v>1.692013888888889E-3</v>
      </c>
      <c r="M11" s="87">
        <f t="shared" si="12"/>
        <v>30</v>
      </c>
      <c r="N11" s="88">
        <f t="shared" si="13"/>
        <v>3.717476851851852E-3</v>
      </c>
      <c r="O11" s="89">
        <f t="shared" si="14"/>
        <v>8</v>
      </c>
      <c r="P11" s="90"/>
      <c r="Q11" s="74"/>
      <c r="AD11" s="26">
        <v>10</v>
      </c>
      <c r="AE11" s="26"/>
      <c r="AF11" s="26">
        <f>IF(Kopā!F11=$R$3,Kopā!A11,"")</f>
        <v>8</v>
      </c>
      <c r="AG11" s="26" t="str">
        <f>_xlfn.IFNA(VLOOKUP(AF11,Kopā!$A$4:$G$203,7,),"")</f>
        <v>D</v>
      </c>
      <c r="AH11" s="26" t="str">
        <f t="shared" si="1"/>
        <v/>
      </c>
      <c r="AI11" s="26" cm="1">
        <f t="array" ref="AI11">IFERROR(SMALL(IF((COUNTIF($AI$3:AI10, $AH$4:$AH$203)=0)*ISNUMBER($AH$4:$AH$203), $AH$4:$AH$203, "A"), 1),INDEX($AH$4:$AH$203, MATCH(SMALL(IF(ISTEXT($AH$4:$AH$203)*(COUNTIF(AI$3:$AI10,$AH$4:$AH$203)=0), COUNTIF($AH$4:$AH$203, "&lt;"&amp;$AH$4:$AH$203), ""),1),IF(ISTEXT($AH$4:$AH$203), COUNTIF($AH$4:$AH$203, "&lt;"&amp;$AH$4:$AH$203), ""), 0)))</f>
        <v>39</v>
      </c>
      <c r="AJ11" s="26"/>
      <c r="AK11" s="26"/>
      <c r="AL11" s="26">
        <f t="shared" si="15"/>
        <v>11</v>
      </c>
      <c r="AM11" s="26">
        <f t="shared" si="16"/>
        <v>39</v>
      </c>
      <c r="AN11" s="26">
        <v>8</v>
      </c>
      <c r="AO11" s="67">
        <f t="shared" si="17"/>
        <v>8</v>
      </c>
      <c r="AP11" s="26" t="str">
        <f>_xlfn.IFNA(VLOOKUP(AM11,Kopā!$A$4:$Q$203,2,),"")</f>
        <v>Estere Ankrava</v>
      </c>
      <c r="AQ11" s="68" t="str">
        <f>_xlfn.IFNA(VLOOKUP(AM11,Kopā!$A$4:$Q$203,3,),"")</f>
        <v>Virsotne</v>
      </c>
      <c r="AR11" s="79">
        <f>_xlfn.IFNA(VLOOKUP(AM11,Kopā!$A$4:$Q$203,8,),"")</f>
        <v>10</v>
      </c>
      <c r="AS11" s="80">
        <f>_xlfn.IFNA(VLOOKUP(AM11,Kopā!$A$4:$Q$203,9,),"")</f>
        <v>8.6805555555555551E-4</v>
      </c>
      <c r="AT11" s="79">
        <f>_xlfn.IFNA(VLOOKUP(AM11,Kopā!$A$4:$Q$203,10,),"")</f>
        <v>6</v>
      </c>
      <c r="AU11" s="80">
        <f>_xlfn.IFNA(VLOOKUP(AM11,Kopā!$A$4:$Q$203,11,),"")</f>
        <v>4.9768518518518521E-4</v>
      </c>
      <c r="AV11" s="79">
        <f>_xlfn.IFNA(VLOOKUP(AM11,Kopā!$A$4:$Q$203,12,),"")</f>
        <v>2</v>
      </c>
      <c r="AW11" s="80">
        <f>_xlfn.IFNA(VLOOKUP(AM11,Kopā!$A$4:$Q$203,13,),"")</f>
        <v>9.2592592592592585E-4</v>
      </c>
      <c r="AX11" s="79">
        <f>_xlfn.IFNA(VLOOKUP(AM11,Kopā!$A$4:$Q$203,14,),"")</f>
        <v>4</v>
      </c>
      <c r="AY11" s="80">
        <f>_xlfn.IFNA(VLOOKUP(AM11,Kopā!$A$4:$Q$203,15,),"")</f>
        <v>9.4907407407407408E-4</v>
      </c>
      <c r="AZ11" s="81">
        <f>_xlfn.IFNA(VLOOKUP(AM11,Kopā!$A$4:$Q$203,16,),"")</f>
        <v>22</v>
      </c>
      <c r="BA11" s="80">
        <f>_xlfn.IFNA(VLOOKUP(AM11,Kopā!$A$4:$Q$203,17,),"")</f>
        <v>3.2407407407407406E-3</v>
      </c>
      <c r="BB11" s="26">
        <f t="shared" si="18"/>
        <v>5</v>
      </c>
      <c r="BC11" s="26">
        <f t="shared" si="19"/>
        <v>7</v>
      </c>
      <c r="BD11" s="69">
        <f t="shared" si="20"/>
        <v>11</v>
      </c>
      <c r="BE11" s="26">
        <f>_xlfn.RANK.EQ(BB11,$BB$4:$BB$93,)+COUNTIF($BB$4:BB11,BB11)-1</f>
        <v>12</v>
      </c>
    </row>
    <row r="12" spans="1:57" x14ac:dyDescent="0.25">
      <c r="A12" s="26">
        <v>9</v>
      </c>
      <c r="B12" s="17">
        <f t="shared" si="2"/>
        <v>9</v>
      </c>
      <c r="C12" s="101" t="str">
        <f t="shared" si="0"/>
        <v>Enija Pētersone</v>
      </c>
      <c r="D12" s="28" t="str">
        <f t="shared" si="21"/>
        <v>Virsotne</v>
      </c>
      <c r="E12" s="60">
        <f t="shared" si="4"/>
        <v>10</v>
      </c>
      <c r="F12" s="61">
        <f t="shared" si="5"/>
        <v>1.2384259259259258E-3</v>
      </c>
      <c r="G12" s="62">
        <f t="shared" si="6"/>
        <v>10</v>
      </c>
      <c r="H12" s="61">
        <f t="shared" si="7"/>
        <v>1.092361111111111E-3</v>
      </c>
      <c r="I12" s="60">
        <f t="shared" si="8"/>
        <v>3</v>
      </c>
      <c r="J12" s="61">
        <f t="shared" si="9"/>
        <v>0</v>
      </c>
      <c r="K12" s="60">
        <f t="shared" si="10"/>
        <v>4</v>
      </c>
      <c r="L12" s="61">
        <f t="shared" si="11"/>
        <v>2.2000000000000001E-3</v>
      </c>
      <c r="M12" s="72">
        <f t="shared" si="12"/>
        <v>27</v>
      </c>
      <c r="N12" s="73">
        <f t="shared" si="13"/>
        <v>4.5307870370370363E-3</v>
      </c>
      <c r="O12" s="24">
        <f t="shared" si="14"/>
        <v>9</v>
      </c>
      <c r="P12" s="18"/>
      <c r="Q12" s="74"/>
      <c r="AD12" s="26">
        <v>11</v>
      </c>
      <c r="AE12" s="26"/>
      <c r="AF12" s="26">
        <f>IF(Kopā!F12=$R$3,Kopā!A12,"")</f>
        <v>9</v>
      </c>
      <c r="AG12" s="26" t="str">
        <f>_xlfn.IFNA(VLOOKUP(AF12,Kopā!$A$4:$G$203,7,),"")</f>
        <v>H</v>
      </c>
      <c r="AH12" s="26" t="str">
        <f t="shared" si="1"/>
        <v/>
      </c>
      <c r="AI12" s="26" cm="1">
        <f t="array" ref="AI12">IFERROR(SMALL(IF((COUNTIF($AI$3:AI11, $AH$4:$AH$203)=0)*ISNUMBER($AH$4:$AH$203), $AH$4:$AH$203, "A"), 1),INDEX($AH$4:$AH$203, MATCH(SMALL(IF(ISTEXT($AH$4:$AH$203)*(COUNTIF(AI$3:$AI11,$AH$4:$AH$203)=0), COUNTIF($AH$4:$AH$203, "&lt;"&amp;$AH$4:$AH$203), ""),1),IF(ISTEXT($AH$4:$AH$203), COUNTIF($AH$4:$AH$203, "&lt;"&amp;$AH$4:$AH$203), ""), 0)))</f>
        <v>40</v>
      </c>
      <c r="AJ12" s="26"/>
      <c r="AK12" s="26"/>
      <c r="AL12" s="26">
        <f t="shared" si="15"/>
        <v>10</v>
      </c>
      <c r="AM12" s="26">
        <f t="shared" si="16"/>
        <v>40</v>
      </c>
      <c r="AN12" s="26">
        <v>9</v>
      </c>
      <c r="AO12" s="67">
        <f t="shared" si="17"/>
        <v>9</v>
      </c>
      <c r="AP12" s="26" t="str">
        <f>_xlfn.IFNA(VLOOKUP(AM12,Kopā!$A$4:$Q$203,2,),"")</f>
        <v>Eva Dorbe</v>
      </c>
      <c r="AQ12" s="68" t="str">
        <f>_xlfn.IFNA(VLOOKUP(AM12,Kopā!$A$4:$Q$203,3,),"")</f>
        <v>JN "Junda"</v>
      </c>
      <c r="AR12" s="79">
        <f>_xlfn.IFNA(VLOOKUP(AM12,Kopā!$A$4:$Q$203,8,),"")</f>
        <v>10</v>
      </c>
      <c r="AS12" s="80">
        <f>_xlfn.IFNA(VLOOKUP(AM12,Kopā!$A$4:$Q$203,9,),"")</f>
        <v>7.8703703703703705E-4</v>
      </c>
      <c r="AT12" s="79">
        <f>_xlfn.IFNA(VLOOKUP(AM12,Kopā!$A$4:$Q$203,10,),"")</f>
        <v>10</v>
      </c>
      <c r="AU12" s="80">
        <f>_xlfn.IFNA(VLOOKUP(AM12,Kopā!$A$4:$Q$203,11,),"")</f>
        <v>7.7546296296296304E-4</v>
      </c>
      <c r="AV12" s="79">
        <f>_xlfn.IFNA(VLOOKUP(AM12,Kopā!$A$4:$Q$203,12,),"")</f>
        <v>6</v>
      </c>
      <c r="AW12" s="80">
        <f>_xlfn.IFNA(VLOOKUP(AM12,Kopā!$A$4:$Q$203,13,),"")</f>
        <v>1.1226851851851851E-3</v>
      </c>
      <c r="AX12" s="79">
        <f>_xlfn.IFNA(VLOOKUP(AM12,Kopā!$A$4:$Q$203,14,),"")</f>
        <v>0</v>
      </c>
      <c r="AY12" s="80">
        <f>_xlfn.IFNA(VLOOKUP(AM12,Kopā!$A$4:$Q$203,15,),"")</f>
        <v>2.4305555555555552E-4</v>
      </c>
      <c r="AZ12" s="81">
        <f>_xlfn.IFNA(VLOOKUP(AM12,Kopā!$A$4:$Q$203,16,),"")</f>
        <v>26</v>
      </c>
      <c r="BA12" s="80">
        <f>_xlfn.IFNA(VLOOKUP(AM12,Kopā!$A$4:$Q$203,17,),"")</f>
        <v>2.9282407407407408E-3</v>
      </c>
      <c r="BB12" s="26">
        <f t="shared" si="18"/>
        <v>7</v>
      </c>
      <c r="BC12" s="26">
        <f t="shared" si="19"/>
        <v>9</v>
      </c>
      <c r="BD12" s="69">
        <f t="shared" si="20"/>
        <v>10</v>
      </c>
      <c r="BE12" s="26">
        <f>_xlfn.RANK.EQ(BB12,$BB$4:$BB$93,)+COUNTIF($BB$4:BB12,BB12)-1</f>
        <v>10</v>
      </c>
    </row>
    <row r="13" spans="1:57" x14ac:dyDescent="0.25">
      <c r="A13" s="26">
        <v>10</v>
      </c>
      <c r="B13" s="82">
        <f t="shared" si="2"/>
        <v>10</v>
      </c>
      <c r="C13" s="102" t="str">
        <f t="shared" si="0"/>
        <v>Eva Dorbe</v>
      </c>
      <c r="D13" s="83" t="str">
        <f t="shared" si="21"/>
        <v>JN "Junda"</v>
      </c>
      <c r="E13" s="84">
        <f t="shared" si="4"/>
        <v>10</v>
      </c>
      <c r="F13" s="85">
        <f t="shared" si="5"/>
        <v>7.8703703703703705E-4</v>
      </c>
      <c r="G13" s="86">
        <f t="shared" si="6"/>
        <v>10</v>
      </c>
      <c r="H13" s="85">
        <f t="shared" si="7"/>
        <v>7.7546296296296304E-4</v>
      </c>
      <c r="I13" s="84">
        <f t="shared" si="8"/>
        <v>6</v>
      </c>
      <c r="J13" s="85">
        <f t="shared" si="9"/>
        <v>1.1226851851851851E-3</v>
      </c>
      <c r="K13" s="84">
        <f t="shared" si="10"/>
        <v>0</v>
      </c>
      <c r="L13" s="85">
        <f t="shared" si="11"/>
        <v>2.4305555555555552E-4</v>
      </c>
      <c r="M13" s="87">
        <f t="shared" si="12"/>
        <v>26</v>
      </c>
      <c r="N13" s="88">
        <f t="shared" si="13"/>
        <v>2.9282407407407408E-3</v>
      </c>
      <c r="O13" s="89">
        <f t="shared" si="14"/>
        <v>10</v>
      </c>
      <c r="P13" s="90"/>
      <c r="Q13" s="74"/>
      <c r="AD13" s="26">
        <v>12</v>
      </c>
      <c r="AE13" s="26"/>
      <c r="AF13" s="26">
        <f>IF(Kopā!F13=$R$3,Kopā!A13,"")</f>
        <v>10</v>
      </c>
      <c r="AG13" s="26" t="str">
        <f>_xlfn.IFNA(VLOOKUP(AF13,Kopā!$A$4:$G$203,7,),"")</f>
        <v>D</v>
      </c>
      <c r="AH13" s="26" t="str">
        <f t="shared" si="1"/>
        <v/>
      </c>
      <c r="AI13" s="26" cm="1">
        <f t="array" ref="AI13">IFERROR(SMALL(IF((COUNTIF($AI$3:AI12, $AH$4:$AH$203)=0)*ISNUMBER($AH$4:$AH$203), $AH$4:$AH$203, "A"), 1),INDEX($AH$4:$AH$203, MATCH(SMALL(IF(ISTEXT($AH$4:$AH$203)*(COUNTIF(AI$3:$AI12,$AH$4:$AH$203)=0), COUNTIF($AH$4:$AH$203, "&lt;"&amp;$AH$4:$AH$203), ""),1),IF(ISTEXT($AH$4:$AH$203), COUNTIF($AH$4:$AH$203, "&lt;"&amp;$AH$4:$AH$203), ""), 0)))</f>
        <v>45</v>
      </c>
      <c r="AJ13" s="26"/>
      <c r="AK13" s="26"/>
      <c r="AL13" s="26">
        <f t="shared" si="15"/>
        <v>15</v>
      </c>
      <c r="AM13" s="26">
        <f t="shared" si="16"/>
        <v>45</v>
      </c>
      <c r="AN13" s="26">
        <v>10</v>
      </c>
      <c r="AO13" s="67">
        <f t="shared" si="17"/>
        <v>10</v>
      </c>
      <c r="AP13" s="26" t="str">
        <f>_xlfn.IFNA(VLOOKUP(AM13,Kopā!$A$4:$Q$203,2,),"")</f>
        <v>Glorija Krasikova</v>
      </c>
      <c r="AQ13" s="68" t="str">
        <f>_xlfn.IFNA(VLOOKUP(AM13,Kopā!$A$4:$Q$203,3,),"")</f>
        <v>BJC "Laimīte"</v>
      </c>
      <c r="AR13" s="79">
        <f>_xlfn.IFNA(VLOOKUP(AM13,Kopā!$A$4:$Q$203,8,),"")</f>
        <v>2</v>
      </c>
      <c r="AS13" s="80">
        <f>_xlfn.IFNA(VLOOKUP(AM13,Kopā!$A$4:$Q$203,9,),"")</f>
        <v>5.6712962962962956E-4</v>
      </c>
      <c r="AT13" s="79">
        <f>_xlfn.IFNA(VLOOKUP(AM13,Kopā!$A$4:$Q$203,10,),"")</f>
        <v>2</v>
      </c>
      <c r="AU13" s="80">
        <f>_xlfn.IFNA(VLOOKUP(AM13,Kopā!$A$4:$Q$203,11,),"")</f>
        <v>3.7037037037037035E-4</v>
      </c>
      <c r="AV13" s="79">
        <f>_xlfn.IFNA(VLOOKUP(AM13,Kopā!$A$4:$Q$203,12,),"")</f>
        <v>0</v>
      </c>
      <c r="AW13" s="80">
        <f>_xlfn.IFNA(VLOOKUP(AM13,Kopā!$A$4:$Q$203,13,),"")</f>
        <v>0</v>
      </c>
      <c r="AX13" s="79">
        <f>_xlfn.IFNA(VLOOKUP(AM13,Kopā!$A$4:$Q$203,14,),"")</f>
        <v>0</v>
      </c>
      <c r="AY13" s="80">
        <f>_xlfn.IFNA(VLOOKUP(AM13,Kopā!$A$4:$Q$203,15,),"")</f>
        <v>3.3564814814814812E-4</v>
      </c>
      <c r="AZ13" s="81">
        <f>_xlfn.IFNA(VLOOKUP(AM13,Kopā!$A$4:$Q$203,16,),"")</f>
        <v>4</v>
      </c>
      <c r="BA13" s="80">
        <f>_xlfn.IFNA(VLOOKUP(AM13,Kopā!$A$4:$Q$203,17,),"")</f>
        <v>1.273148148148148E-3</v>
      </c>
      <c r="BB13" s="26">
        <f t="shared" si="18"/>
        <v>2</v>
      </c>
      <c r="BC13" s="26">
        <f t="shared" si="19"/>
        <v>15</v>
      </c>
      <c r="BD13" s="69">
        <f t="shared" si="20"/>
        <v>15</v>
      </c>
      <c r="BE13" s="26">
        <f>_xlfn.RANK.EQ(BB13,$BB$4:$BB$93,)+COUNTIF($BB$4:BB13,BB13)-1</f>
        <v>15</v>
      </c>
    </row>
    <row r="14" spans="1:57" x14ac:dyDescent="0.25">
      <c r="A14" s="26">
        <v>11</v>
      </c>
      <c r="B14" s="17">
        <f t="shared" si="2"/>
        <v>11</v>
      </c>
      <c r="C14" s="101" t="str">
        <f t="shared" si="0"/>
        <v>Estere Ankrava</v>
      </c>
      <c r="D14" s="28" t="str">
        <f t="shared" si="21"/>
        <v>Virsotne</v>
      </c>
      <c r="E14" s="60">
        <f t="shared" si="4"/>
        <v>10</v>
      </c>
      <c r="F14" s="61">
        <f t="shared" si="5"/>
        <v>8.6805555555555551E-4</v>
      </c>
      <c r="G14" s="62">
        <f t="shared" si="6"/>
        <v>6</v>
      </c>
      <c r="H14" s="61">
        <f t="shared" si="7"/>
        <v>4.9768518518518521E-4</v>
      </c>
      <c r="I14" s="60">
        <f t="shared" si="8"/>
        <v>2</v>
      </c>
      <c r="J14" s="61">
        <f t="shared" si="9"/>
        <v>9.2592592592592585E-4</v>
      </c>
      <c r="K14" s="60">
        <f t="shared" si="10"/>
        <v>4</v>
      </c>
      <c r="L14" s="61">
        <f t="shared" si="11"/>
        <v>9.4907407407407408E-4</v>
      </c>
      <c r="M14" s="72">
        <f t="shared" si="12"/>
        <v>22</v>
      </c>
      <c r="N14" s="73">
        <f t="shared" si="13"/>
        <v>3.2407407407407406E-3</v>
      </c>
      <c r="O14" s="24">
        <f t="shared" si="14"/>
        <v>11</v>
      </c>
      <c r="P14" s="18"/>
      <c r="Q14" s="74"/>
      <c r="AD14" s="26">
        <v>13</v>
      </c>
      <c r="AE14" s="26"/>
      <c r="AF14" s="26">
        <f>IF(Kopā!F14=$R$3,Kopā!A14,"")</f>
        <v>11</v>
      </c>
      <c r="AG14" s="26" t="str">
        <f>_xlfn.IFNA(VLOOKUP(AF14,Kopā!$A$4:$G$203,7,),"")</f>
        <v>H</v>
      </c>
      <c r="AH14" s="26" t="str">
        <f t="shared" si="1"/>
        <v/>
      </c>
      <c r="AI14" s="26" cm="1">
        <f t="array" ref="AI14">IFERROR(SMALL(IF((COUNTIF($AI$3:AI13, $AH$4:$AH$203)=0)*ISNUMBER($AH$4:$AH$203), $AH$4:$AH$203, "A"), 1),INDEX($AH$4:$AH$203, MATCH(SMALL(IF(ISTEXT($AH$4:$AH$203)*(COUNTIF(AI$3:$AI13,$AH$4:$AH$203)=0), COUNTIF($AH$4:$AH$203, "&lt;"&amp;$AH$4:$AH$203), ""),1),IF(ISTEXT($AH$4:$AH$203), COUNTIF($AH$4:$AH$203, "&lt;"&amp;$AH$4:$AH$203), ""), 0)))</f>
        <v>55</v>
      </c>
      <c r="AJ14" s="26"/>
      <c r="AK14" s="26"/>
      <c r="AL14" s="26">
        <f t="shared" si="15"/>
        <v>1</v>
      </c>
      <c r="AM14" s="26">
        <f t="shared" si="16"/>
        <v>55</v>
      </c>
      <c r="AN14" s="26">
        <v>11</v>
      </c>
      <c r="AO14" s="67">
        <f t="shared" si="17"/>
        <v>11</v>
      </c>
      <c r="AP14" s="26" t="str">
        <f>_xlfn.IFNA(VLOOKUP(AM14,Kopā!$A$4:$Q$203,2,),"")</f>
        <v>Justīne Ieviņa-Sutugova</v>
      </c>
      <c r="AQ14" s="68" t="str">
        <f>_xlfn.IFNA(VLOOKUP(AM14,Kopā!$A$4:$Q$203,3,),"")</f>
        <v>FBC Sika</v>
      </c>
      <c r="AR14" s="79">
        <f>_xlfn.IFNA(VLOOKUP(AM14,Kopā!$A$4:$Q$203,8,),"")</f>
        <v>10</v>
      </c>
      <c r="AS14" s="80">
        <f>_xlfn.IFNA(VLOOKUP(AM14,Kopā!$A$4:$Q$203,9,),"")</f>
        <v>2.7777777777777778E-4</v>
      </c>
      <c r="AT14" s="79">
        <f>_xlfn.IFNA(VLOOKUP(AM14,Kopā!$A$4:$Q$203,10,),"")</f>
        <v>10</v>
      </c>
      <c r="AU14" s="80">
        <f>_xlfn.IFNA(VLOOKUP(AM14,Kopā!$A$4:$Q$203,11,),"")</f>
        <v>6.134259259259259E-4</v>
      </c>
      <c r="AV14" s="79">
        <f>_xlfn.IFNA(VLOOKUP(AM14,Kopā!$A$4:$Q$203,12,),"")</f>
        <v>10</v>
      </c>
      <c r="AW14" s="80">
        <f>_xlfn.IFNA(VLOOKUP(AM14,Kopā!$A$4:$Q$203,13,),"")</f>
        <v>5.9027777777777778E-4</v>
      </c>
      <c r="AX14" s="79">
        <f>_xlfn.IFNA(VLOOKUP(AM14,Kopā!$A$4:$Q$203,14,),"")</f>
        <v>10</v>
      </c>
      <c r="AY14" s="80">
        <f>_xlfn.IFNA(VLOOKUP(AM14,Kopā!$A$4:$Q$203,15,),"")</f>
        <v>7.7546296296296304E-4</v>
      </c>
      <c r="AZ14" s="81">
        <f>_xlfn.IFNA(VLOOKUP(AM14,Kopā!$A$4:$Q$203,16,),"")</f>
        <v>40</v>
      </c>
      <c r="BA14" s="80">
        <f>_xlfn.IFNA(VLOOKUP(AM14,Kopā!$A$4:$Q$203,17,),"")</f>
        <v>2.2569444444444447E-3</v>
      </c>
      <c r="BB14" s="26">
        <f t="shared" si="18"/>
        <v>15</v>
      </c>
      <c r="BC14" s="26">
        <f t="shared" si="19"/>
        <v>13</v>
      </c>
      <c r="BD14" s="69">
        <f t="shared" si="20"/>
        <v>1</v>
      </c>
      <c r="BE14" s="26">
        <f>_xlfn.RANK.EQ(BB14,$BB$4:$BB$93,)+COUNTIF($BB$4:BB14,BB14)-1</f>
        <v>2</v>
      </c>
    </row>
    <row r="15" spans="1:57" x14ac:dyDescent="0.25">
      <c r="A15" s="26">
        <v>12</v>
      </c>
      <c r="B15" s="82">
        <f t="shared" si="2"/>
        <v>12</v>
      </c>
      <c r="C15" s="102" t="str">
        <f t="shared" si="0"/>
        <v>Albina Galicka</v>
      </c>
      <c r="D15" s="83" t="str">
        <f t="shared" si="21"/>
        <v>Traverss</v>
      </c>
      <c r="E15" s="84">
        <f t="shared" si="4"/>
        <v>10</v>
      </c>
      <c r="F15" s="85">
        <f t="shared" si="5"/>
        <v>1.1921296296296296E-3</v>
      </c>
      <c r="G15" s="86">
        <f t="shared" si="6"/>
        <v>9</v>
      </c>
      <c r="H15" s="85">
        <f t="shared" si="7"/>
        <v>1.8171296296296297E-3</v>
      </c>
      <c r="I15" s="84">
        <f t="shared" si="8"/>
        <v>1</v>
      </c>
      <c r="J15" s="85">
        <f t="shared" si="9"/>
        <v>0</v>
      </c>
      <c r="K15" s="84">
        <f t="shared" si="10"/>
        <v>2</v>
      </c>
      <c r="L15" s="85">
        <f t="shared" si="11"/>
        <v>9.4907407407407408E-4</v>
      </c>
      <c r="M15" s="87">
        <f t="shared" si="12"/>
        <v>22</v>
      </c>
      <c r="N15" s="88">
        <f t="shared" si="13"/>
        <v>3.9583333333333337E-3</v>
      </c>
      <c r="O15" s="89">
        <f t="shared" si="14"/>
        <v>12</v>
      </c>
      <c r="P15" s="90"/>
      <c r="Q15" s="74"/>
      <c r="AD15" s="26">
        <v>14</v>
      </c>
      <c r="AE15" s="26"/>
      <c r="AF15" s="26">
        <f>IF(Kopā!F15=$R$3,Kopā!A15,"")</f>
        <v>12</v>
      </c>
      <c r="AG15" s="26" t="str">
        <f>_xlfn.IFNA(VLOOKUP(AF15,Kopā!$A$4:$G$203,7,),"")</f>
        <v>D</v>
      </c>
      <c r="AH15" s="26" t="str">
        <f t="shared" si="1"/>
        <v/>
      </c>
      <c r="AI15" s="26" cm="1">
        <f t="array" ref="AI15">IFERROR(SMALL(IF((COUNTIF($AI$3:AI14, $AH$4:$AH$203)=0)*ISNUMBER($AH$4:$AH$203), $AH$4:$AH$203, "A"), 1),INDEX($AH$4:$AH$203, MATCH(SMALL(IF(ISTEXT($AH$4:$AH$203)*(COUNTIF(AI$3:$AI14,$AH$4:$AH$203)=0), COUNTIF($AH$4:$AH$203, "&lt;"&amp;$AH$4:$AH$203), ""),1),IF(ISTEXT($AH$4:$AH$203), COUNTIF($AH$4:$AH$203, "&lt;"&amp;$AH$4:$AH$203), ""), 0)))</f>
        <v>56</v>
      </c>
      <c r="AJ15" s="26"/>
      <c r="AK15" s="26"/>
      <c r="AL15" s="26">
        <f t="shared" si="15"/>
        <v>3</v>
      </c>
      <c r="AM15" s="26">
        <f t="shared" si="16"/>
        <v>56</v>
      </c>
      <c r="AN15" s="26">
        <v>12</v>
      </c>
      <c r="AO15" s="67">
        <f t="shared" si="17"/>
        <v>12</v>
      </c>
      <c r="AP15" s="26" t="str">
        <f>_xlfn.IFNA(VLOOKUP(AM15,Kopā!$A$4:$Q$203,2,),"")</f>
        <v>Katrīna Rudzīte</v>
      </c>
      <c r="AQ15" s="68" t="str">
        <f>_xlfn.IFNA(VLOOKUP(AM15,Kopā!$A$4:$Q$203,3,),"")</f>
        <v>Virsotne</v>
      </c>
      <c r="AR15" s="79">
        <f>_xlfn.IFNA(VLOOKUP(AM15,Kopā!$A$4:$Q$203,8,),"")</f>
        <v>10</v>
      </c>
      <c r="AS15" s="80">
        <f>_xlfn.IFNA(VLOOKUP(AM15,Kopā!$A$4:$Q$203,9,),"")</f>
        <v>5.5555555555555556E-4</v>
      </c>
      <c r="AT15" s="79">
        <f>_xlfn.IFNA(VLOOKUP(AM15,Kopā!$A$4:$Q$203,10,),"")</f>
        <v>10</v>
      </c>
      <c r="AU15" s="80">
        <f>_xlfn.IFNA(VLOOKUP(AM15,Kopā!$A$4:$Q$203,11,),"")</f>
        <v>6.5972222222222213E-4</v>
      </c>
      <c r="AV15" s="79">
        <f>_xlfn.IFNA(VLOOKUP(AM15,Kopā!$A$4:$Q$203,12,),"")</f>
        <v>10</v>
      </c>
      <c r="AW15" s="80">
        <f>_xlfn.IFNA(VLOOKUP(AM15,Kopā!$A$4:$Q$203,13,),"")</f>
        <v>1.0995370370370371E-3</v>
      </c>
      <c r="AX15" s="79">
        <f>_xlfn.IFNA(VLOOKUP(AM15,Kopā!$A$4:$Q$203,14,),"")</f>
        <v>9</v>
      </c>
      <c r="AY15" s="80">
        <f>_xlfn.IFNA(VLOOKUP(AM15,Kopā!$A$4:$Q$203,15,),"")</f>
        <v>2.0416666666666669E-3</v>
      </c>
      <c r="AZ15" s="81">
        <f>_xlfn.IFNA(VLOOKUP(AM15,Kopā!$A$4:$Q$203,16,),"")</f>
        <v>39</v>
      </c>
      <c r="BA15" s="80">
        <f>_xlfn.IFNA(VLOOKUP(AM15,Kopā!$A$4:$Q$203,17,),"")</f>
        <v>4.356481481481482E-3</v>
      </c>
      <c r="BB15" s="26">
        <f t="shared" si="18"/>
        <v>14</v>
      </c>
      <c r="BC15" s="26">
        <f t="shared" si="19"/>
        <v>2</v>
      </c>
      <c r="BD15" s="69">
        <f t="shared" si="20"/>
        <v>3</v>
      </c>
      <c r="BE15" s="26">
        <f>_xlfn.RANK.EQ(BB15,$BB$4:$BB$93,)+COUNTIF($BB$4:BB15,BB15)-1</f>
        <v>3</v>
      </c>
    </row>
    <row r="16" spans="1:57" x14ac:dyDescent="0.25">
      <c r="A16" s="26">
        <v>13</v>
      </c>
      <c r="B16" s="17">
        <f t="shared" si="2"/>
        <v>13</v>
      </c>
      <c r="C16" s="101" t="str">
        <f t="shared" si="0"/>
        <v>Brigita Buša</v>
      </c>
      <c r="D16" s="28" t="str">
        <f t="shared" si="21"/>
        <v>JN "Junda"</v>
      </c>
      <c r="E16" s="60">
        <f t="shared" si="4"/>
        <v>6</v>
      </c>
      <c r="F16" s="61">
        <f t="shared" si="5"/>
        <v>1.2152777777777778E-3</v>
      </c>
      <c r="G16" s="62">
        <f t="shared" si="6"/>
        <v>8</v>
      </c>
      <c r="H16" s="61">
        <f t="shared" si="7"/>
        <v>1.4004629629629629E-3</v>
      </c>
      <c r="I16" s="60">
        <f t="shared" si="8"/>
        <v>1</v>
      </c>
      <c r="J16" s="61">
        <f t="shared" si="9"/>
        <v>0</v>
      </c>
      <c r="K16" s="60">
        <f t="shared" si="10"/>
        <v>1</v>
      </c>
      <c r="L16" s="61">
        <f t="shared" si="11"/>
        <v>0</v>
      </c>
      <c r="M16" s="72">
        <f t="shared" si="12"/>
        <v>16</v>
      </c>
      <c r="N16" s="73">
        <f t="shared" si="13"/>
        <v>2.6157407407407405E-3</v>
      </c>
      <c r="O16" s="24">
        <f t="shared" si="14"/>
        <v>13</v>
      </c>
      <c r="P16" s="18"/>
      <c r="Q16" s="74"/>
      <c r="AD16" s="26">
        <v>15</v>
      </c>
      <c r="AE16" s="26"/>
      <c r="AF16" s="26">
        <f>IF(Kopā!F16=$R$3,Kopā!A16,"")</f>
        <v>13</v>
      </c>
      <c r="AG16" s="26" t="str">
        <f>_xlfn.IFNA(VLOOKUP(AF16,Kopā!$A$4:$G$203,7,),"")</f>
        <v>D</v>
      </c>
      <c r="AH16" s="26" t="str">
        <f t="shared" si="1"/>
        <v/>
      </c>
      <c r="AI16" s="26" cm="1">
        <f t="array" ref="AI16">IFERROR(SMALL(IF((COUNTIF($AI$3:AI15, $AH$4:$AH$203)=0)*ISNUMBER($AH$4:$AH$203), $AH$4:$AH$203, "A"), 1),INDEX($AH$4:$AH$203, MATCH(SMALL(IF(ISTEXT($AH$4:$AH$203)*(COUNTIF(AI$3:$AI15,$AH$4:$AH$203)=0), COUNTIF($AH$4:$AH$203, "&lt;"&amp;$AH$4:$AH$203), ""),1),IF(ISTEXT($AH$4:$AH$203), COUNTIF($AH$4:$AH$203, "&lt;"&amp;$AH$4:$AH$203), ""), 0)))</f>
        <v>62</v>
      </c>
      <c r="AJ16" s="26"/>
      <c r="AK16" s="26"/>
      <c r="AL16" s="26">
        <f t="shared" si="15"/>
        <v>8</v>
      </c>
      <c r="AM16" s="26">
        <f t="shared" si="16"/>
        <v>62</v>
      </c>
      <c r="AN16" s="26">
        <v>13</v>
      </c>
      <c r="AO16" s="67">
        <f t="shared" si="17"/>
        <v>13</v>
      </c>
      <c r="AP16" s="26" t="str">
        <f>_xlfn.IFNA(VLOOKUP(AM16,Kopā!$A$4:$Q$203,2,),"")</f>
        <v>Marija Antipina</v>
      </c>
      <c r="AQ16" s="68" t="str">
        <f>_xlfn.IFNA(VLOOKUP(AM16,Kopā!$A$4:$Q$203,3,),"")</f>
        <v>BJC "Laimīte"</v>
      </c>
      <c r="AR16" s="79">
        <f>_xlfn.IFNA(VLOOKUP(AM16,Kopā!$A$4:$Q$203,8,),"")</f>
        <v>10</v>
      </c>
      <c r="AS16" s="80">
        <f>_xlfn.IFNA(VLOOKUP(AM16,Kopā!$A$4:$Q$203,9,),"")</f>
        <v>4.5138888888888892E-4</v>
      </c>
      <c r="AT16" s="79">
        <f>_xlfn.IFNA(VLOOKUP(AM16,Kopā!$A$4:$Q$203,10,),"")</f>
        <v>10</v>
      </c>
      <c r="AU16" s="80">
        <f>_xlfn.IFNA(VLOOKUP(AM16,Kopā!$A$4:$Q$203,11,),"")</f>
        <v>5.4398148148148144E-4</v>
      </c>
      <c r="AV16" s="79">
        <f>_xlfn.IFNA(VLOOKUP(AM16,Kopā!$A$4:$Q$203,12,),"")</f>
        <v>5</v>
      </c>
      <c r="AW16" s="80">
        <f>_xlfn.IFNA(VLOOKUP(AM16,Kopā!$A$4:$Q$203,13,),"")</f>
        <v>1.0300925925925926E-3</v>
      </c>
      <c r="AX16" s="79">
        <f>_xlfn.IFNA(VLOOKUP(AM16,Kopā!$A$4:$Q$203,14,),"")</f>
        <v>5</v>
      </c>
      <c r="AY16" s="80">
        <f>_xlfn.IFNA(VLOOKUP(AM16,Kopā!$A$4:$Q$203,15,),"")</f>
        <v>1.692013888888889E-3</v>
      </c>
      <c r="AZ16" s="81">
        <f>_xlfn.IFNA(VLOOKUP(AM16,Kopā!$A$4:$Q$203,16,),"")</f>
        <v>30</v>
      </c>
      <c r="BA16" s="80">
        <f>_xlfn.IFNA(VLOOKUP(AM16,Kopā!$A$4:$Q$203,17,),"")</f>
        <v>3.717476851851852E-3</v>
      </c>
      <c r="BB16" s="26">
        <f t="shared" si="18"/>
        <v>9</v>
      </c>
      <c r="BC16" s="26">
        <f t="shared" si="19"/>
        <v>6</v>
      </c>
      <c r="BD16" s="69">
        <f t="shared" si="20"/>
        <v>8</v>
      </c>
      <c r="BE16" s="26">
        <f>_xlfn.RANK.EQ(BB16,$BB$4:$BB$93,)+COUNTIF($BB$4:BB16,BB16)-1</f>
        <v>8</v>
      </c>
    </row>
    <row r="17" spans="1:57" x14ac:dyDescent="0.25">
      <c r="A17" s="26">
        <v>14</v>
      </c>
      <c r="B17" s="82">
        <f t="shared" si="2"/>
        <v>14</v>
      </c>
      <c r="C17" s="102" t="str">
        <f t="shared" si="0"/>
        <v>Elizabete Detlova</v>
      </c>
      <c r="D17" s="83" t="str">
        <f t="shared" si="21"/>
        <v>BJC Daugmale</v>
      </c>
      <c r="E17" s="84">
        <f t="shared" si="4"/>
        <v>2</v>
      </c>
      <c r="F17" s="85">
        <f t="shared" si="5"/>
        <v>7.7546296296296304E-4</v>
      </c>
      <c r="G17" s="86">
        <f t="shared" si="6"/>
        <v>8</v>
      </c>
      <c r="H17" s="85">
        <f t="shared" si="7"/>
        <v>1.9907407407407408E-3</v>
      </c>
      <c r="I17" s="84">
        <f t="shared" si="8"/>
        <v>2</v>
      </c>
      <c r="J17" s="85">
        <f t="shared" si="9"/>
        <v>7.0601851851851847E-4</v>
      </c>
      <c r="K17" s="84">
        <f t="shared" si="10"/>
        <v>1</v>
      </c>
      <c r="L17" s="85">
        <f t="shared" si="11"/>
        <v>6.9444444444444447E-4</v>
      </c>
      <c r="M17" s="87">
        <f t="shared" si="12"/>
        <v>13</v>
      </c>
      <c r="N17" s="88">
        <f t="shared" si="13"/>
        <v>4.1666666666666666E-3</v>
      </c>
      <c r="O17" s="89">
        <f t="shared" si="14"/>
        <v>14</v>
      </c>
      <c r="P17" s="90"/>
      <c r="Q17" s="74"/>
      <c r="AD17" s="26">
        <v>16</v>
      </c>
      <c r="AE17" s="26"/>
      <c r="AF17" s="26">
        <f>IF(Kopā!F17=$R$3,Kopā!A17,"")</f>
        <v>14</v>
      </c>
      <c r="AG17" s="26" t="str">
        <f>_xlfn.IFNA(VLOOKUP(AF17,Kopā!$A$4:$G$203,7,),"")</f>
        <v>D</v>
      </c>
      <c r="AH17" s="26" t="str">
        <f t="shared" si="1"/>
        <v/>
      </c>
      <c r="AI17" s="26" cm="1">
        <f t="array" ref="AI17">IFERROR(SMALL(IF((COUNTIF($AI$3:AI16, $AH$4:$AH$203)=0)*ISNUMBER($AH$4:$AH$203), $AH$4:$AH$203, "A"), 1),INDEX($AH$4:$AH$203, MATCH(SMALL(IF(ISTEXT($AH$4:$AH$203)*(COUNTIF(AI$3:$AI16,$AH$4:$AH$203)=0), COUNTIF($AH$4:$AH$203, "&lt;"&amp;$AH$4:$AH$203), ""),1),IF(ISTEXT($AH$4:$AH$203), COUNTIF($AH$4:$AH$203, "&lt;"&amp;$AH$4:$AH$203), ""), 0)))</f>
        <v>70</v>
      </c>
      <c r="AJ17" s="26"/>
      <c r="AK17" s="26"/>
      <c r="AL17" s="26">
        <f t="shared" si="15"/>
        <v>4</v>
      </c>
      <c r="AM17" s="26">
        <f t="shared" si="16"/>
        <v>70</v>
      </c>
      <c r="AN17" s="26">
        <v>14</v>
      </c>
      <c r="AO17" s="67">
        <f t="shared" si="17"/>
        <v>14</v>
      </c>
      <c r="AP17" s="26" t="str">
        <f>_xlfn.IFNA(VLOOKUP(AM17,Kopā!$A$4:$Q$203,2,),"")</f>
        <v>Nellija Ose</v>
      </c>
      <c r="AQ17" s="68" t="str">
        <f>_xlfn.IFNA(VLOOKUP(AM17,Kopā!$A$4:$Q$203,3,),"")</f>
        <v>BJC Daugmale</v>
      </c>
      <c r="AR17" s="79">
        <f>_xlfn.IFNA(VLOOKUP(AM17,Kopā!$A$4:$Q$203,8,),"")</f>
        <v>10</v>
      </c>
      <c r="AS17" s="80">
        <f>_xlfn.IFNA(VLOOKUP(AM17,Kopā!$A$4:$Q$203,9,),"")</f>
        <v>6.4814814814814813E-4</v>
      </c>
      <c r="AT17" s="79">
        <f>_xlfn.IFNA(VLOOKUP(AM17,Kopā!$A$4:$Q$203,10,),"")</f>
        <v>10</v>
      </c>
      <c r="AU17" s="80">
        <f>_xlfn.IFNA(VLOOKUP(AM17,Kopā!$A$4:$Q$203,11,),"")</f>
        <v>9.2048611111111107E-4</v>
      </c>
      <c r="AV17" s="79">
        <f>_xlfn.IFNA(VLOOKUP(AM17,Kopā!$A$4:$Q$203,12,),"")</f>
        <v>10</v>
      </c>
      <c r="AW17" s="80">
        <f>_xlfn.IFNA(VLOOKUP(AM17,Kopā!$A$4:$Q$203,13,),"")</f>
        <v>0</v>
      </c>
      <c r="AX17" s="79">
        <f>_xlfn.IFNA(VLOOKUP(AM17,Kopā!$A$4:$Q$203,14,),"")</f>
        <v>6</v>
      </c>
      <c r="AY17" s="80">
        <f>_xlfn.IFNA(VLOOKUP(AM17,Kopā!$A$4:$Q$203,15,),"")</f>
        <v>1.3346064814814815E-3</v>
      </c>
      <c r="AZ17" s="81">
        <f>_xlfn.IFNA(VLOOKUP(AM17,Kopā!$A$4:$Q$203,16,),"")</f>
        <v>36</v>
      </c>
      <c r="BA17" s="80">
        <f>_xlfn.IFNA(VLOOKUP(AM17,Kopā!$A$4:$Q$203,17,),"")</f>
        <v>2.903240740740741E-3</v>
      </c>
      <c r="BB17" s="26">
        <f t="shared" si="18"/>
        <v>13</v>
      </c>
      <c r="BC17" s="26">
        <f t="shared" si="19"/>
        <v>10</v>
      </c>
      <c r="BD17" s="69">
        <f t="shared" si="20"/>
        <v>4</v>
      </c>
      <c r="BE17" s="26">
        <f>_xlfn.RANK.EQ(BB17,$BB$4:$BB$93,)+COUNTIF($BB$4:BB17,BB17)-1</f>
        <v>4</v>
      </c>
    </row>
    <row r="18" spans="1:57" x14ac:dyDescent="0.25">
      <c r="A18" s="26">
        <v>15</v>
      </c>
      <c r="B18" s="17">
        <f t="shared" si="2"/>
        <v>15</v>
      </c>
      <c r="C18" s="101" t="str">
        <f t="shared" si="0"/>
        <v>Glorija Krasikova</v>
      </c>
      <c r="D18" s="28" t="str">
        <f t="shared" si="21"/>
        <v>BJC "Laimīte"</v>
      </c>
      <c r="E18" s="60">
        <f t="shared" si="4"/>
        <v>2</v>
      </c>
      <c r="F18" s="61">
        <f t="shared" si="5"/>
        <v>5.6712962962962956E-4</v>
      </c>
      <c r="G18" s="62">
        <f t="shared" si="6"/>
        <v>2</v>
      </c>
      <c r="H18" s="61">
        <f t="shared" si="7"/>
        <v>3.7037037037037035E-4</v>
      </c>
      <c r="I18" s="60">
        <f t="shared" si="8"/>
        <v>0</v>
      </c>
      <c r="J18" s="61">
        <f t="shared" si="9"/>
        <v>0</v>
      </c>
      <c r="K18" s="60">
        <f t="shared" si="10"/>
        <v>0</v>
      </c>
      <c r="L18" s="61">
        <f t="shared" si="11"/>
        <v>3.3564814814814812E-4</v>
      </c>
      <c r="M18" s="72">
        <f t="shared" si="12"/>
        <v>4</v>
      </c>
      <c r="N18" s="73">
        <f t="shared" si="13"/>
        <v>1.273148148148148E-3</v>
      </c>
      <c r="O18" s="24">
        <f t="shared" si="14"/>
        <v>15</v>
      </c>
      <c r="P18" s="18"/>
      <c r="Q18" s="74"/>
      <c r="AD18" s="26">
        <v>17</v>
      </c>
      <c r="AE18" s="26"/>
      <c r="AF18" s="26">
        <f>IF(Kopā!F18=$R$3,Kopā!A18,"")</f>
        <v>15</v>
      </c>
      <c r="AG18" s="26" t="str">
        <f>_xlfn.IFNA(VLOOKUP(AF18,Kopā!$A$4:$G$203,7,),"")</f>
        <v>Hm</v>
      </c>
      <c r="AH18" s="26" t="str">
        <f t="shared" si="1"/>
        <v/>
      </c>
      <c r="AI18" s="26" cm="1">
        <f t="array" ref="AI18">IFERROR(SMALL(IF((COUNTIF($AI$3:AI17, $AH$4:$AH$203)=0)*ISNUMBER($AH$4:$AH$203), $AH$4:$AH$203, "A"), 1),INDEX($AH$4:$AH$203, MATCH(SMALL(IF(ISTEXT($AH$4:$AH$203)*(COUNTIF(AI$3:$AI17,$AH$4:$AH$203)=0), COUNTIF($AH$4:$AH$203, "&lt;"&amp;$AH$4:$AH$203), ""),1),IF(ISTEXT($AH$4:$AH$203), COUNTIF($AH$4:$AH$203, "&lt;"&amp;$AH$4:$AH$203), ""), 0)))</f>
        <v>76</v>
      </c>
      <c r="AJ18" s="26"/>
      <c r="AK18" s="26"/>
      <c r="AL18" s="26">
        <f t="shared" si="15"/>
        <v>5</v>
      </c>
      <c r="AM18" s="26">
        <f t="shared" si="16"/>
        <v>76</v>
      </c>
      <c r="AN18" s="26">
        <v>15</v>
      </c>
      <c r="AO18" s="67">
        <f t="shared" si="17"/>
        <v>15</v>
      </c>
      <c r="AP18" s="26" t="str">
        <f>_xlfn.IFNA(VLOOKUP(AM18,Kopā!$A$4:$Q$203,2,),"")</f>
        <v>Polina Kendenkova</v>
      </c>
      <c r="AQ18" s="68" t="str">
        <f>_xlfn.IFNA(VLOOKUP(AM18,Kopā!$A$4:$Q$203,3,),"")</f>
        <v>BJC "Rīgas Skolenu pils"/BJC "Laimīte"</v>
      </c>
      <c r="AR18" s="79">
        <f>_xlfn.IFNA(VLOOKUP(AM18,Kopā!$A$4:$Q$203,8,),"")</f>
        <v>10</v>
      </c>
      <c r="AS18" s="80">
        <f>_xlfn.IFNA(VLOOKUP(AM18,Kopā!$A$4:$Q$203,9,),"")</f>
        <v>4.8611111111111104E-4</v>
      </c>
      <c r="AT18" s="79">
        <f>_xlfn.IFNA(VLOOKUP(AM18,Kopā!$A$4:$Q$203,10,),"")</f>
        <v>10</v>
      </c>
      <c r="AU18" s="80">
        <f>_xlfn.IFNA(VLOOKUP(AM18,Kopā!$A$4:$Q$203,11,),"")</f>
        <v>5.7870370370370378E-4</v>
      </c>
      <c r="AV18" s="79">
        <f>_xlfn.IFNA(VLOOKUP(AM18,Kopā!$A$4:$Q$203,12,),"")</f>
        <v>10</v>
      </c>
      <c r="AW18" s="80">
        <f>_xlfn.IFNA(VLOOKUP(AM18,Kopā!$A$4:$Q$203,13,),"")</f>
        <v>0</v>
      </c>
      <c r="AX18" s="79">
        <f>_xlfn.IFNA(VLOOKUP(AM18,Kopā!$A$4:$Q$203,14,),"")</f>
        <v>4</v>
      </c>
      <c r="AY18" s="80">
        <f>_xlfn.IFNA(VLOOKUP(AM18,Kopā!$A$4:$Q$203,15,),"")</f>
        <v>1.0208333333333334E-3</v>
      </c>
      <c r="AZ18" s="81">
        <f>_xlfn.IFNA(VLOOKUP(AM18,Kopā!$A$4:$Q$203,16,),"")</f>
        <v>34</v>
      </c>
      <c r="BA18" s="80">
        <f>_xlfn.IFNA(VLOOKUP(AM18,Kopā!$A$4:$Q$203,17,),"")</f>
        <v>2.0856481481481481E-3</v>
      </c>
      <c r="BB18" s="26">
        <f t="shared" si="18"/>
        <v>12</v>
      </c>
      <c r="BC18" s="26">
        <f t="shared" si="19"/>
        <v>14</v>
      </c>
      <c r="BD18" s="69">
        <f t="shared" si="20"/>
        <v>5</v>
      </c>
      <c r="BE18" s="26">
        <f>_xlfn.RANK.EQ(BB18,$BB$4:$BB$93,)+COUNTIF($BB$4:BB18,BB18)-1</f>
        <v>5</v>
      </c>
    </row>
    <row r="19" spans="1:57" x14ac:dyDescent="0.25">
      <c r="A19" s="26">
        <v>16</v>
      </c>
      <c r="B19" s="82">
        <f t="shared" si="2"/>
        <v>16</v>
      </c>
      <c r="C19" s="102" t="str">
        <f t="shared" si="0"/>
        <v>Dominika Strupīte</v>
      </c>
      <c r="D19" s="83" t="str">
        <f t="shared" si="21"/>
        <v>MJC „Praktiskās estētikas skola"</v>
      </c>
      <c r="E19" s="84">
        <f t="shared" si="4"/>
        <v>0</v>
      </c>
      <c r="F19" s="85">
        <f t="shared" si="5"/>
        <v>0</v>
      </c>
      <c r="G19" s="86">
        <f t="shared" si="6"/>
        <v>0</v>
      </c>
      <c r="H19" s="85">
        <f t="shared" si="7"/>
        <v>0</v>
      </c>
      <c r="I19" s="84">
        <f t="shared" si="8"/>
        <v>0</v>
      </c>
      <c r="J19" s="85">
        <f t="shared" si="9"/>
        <v>0</v>
      </c>
      <c r="K19" s="84">
        <f t="shared" si="10"/>
        <v>0</v>
      </c>
      <c r="L19" s="85">
        <f t="shared" si="11"/>
        <v>0</v>
      </c>
      <c r="M19" s="87">
        <f t="shared" si="12"/>
        <v>0</v>
      </c>
      <c r="N19" s="88">
        <f t="shared" si="13"/>
        <v>0</v>
      </c>
      <c r="O19" s="89">
        <f t="shared" si="14"/>
        <v>16</v>
      </c>
      <c r="P19" s="90"/>
      <c r="Q19" s="74"/>
      <c r="AD19" s="26">
        <v>18</v>
      </c>
      <c r="AE19" s="26"/>
      <c r="AF19" s="26">
        <f>IF(Kopā!F19=$R$3,Kopā!A19,"")</f>
        <v>16</v>
      </c>
      <c r="AG19" s="26" t="str">
        <f>_xlfn.IFNA(VLOOKUP(AF19,Kopā!$A$4:$G$203,7,),"")</f>
        <v>E</v>
      </c>
      <c r="AH19" s="26">
        <f t="shared" si="1"/>
        <v>16</v>
      </c>
      <c r="AI19" s="26" cm="1">
        <f t="array" ref="AI19">IFERROR(SMALL(IF((COUNTIF($AI$3:AI18, $AH$4:$AH$203)=0)*ISNUMBER($AH$4:$AH$203), $AH$4:$AH$203, "A"), 1),INDEX($AH$4:$AH$203, MATCH(SMALL(IF(ISTEXT($AH$4:$AH$203)*(COUNTIF(AI$3:$AI18,$AH$4:$AH$203)=0), COUNTIF($AH$4:$AH$203, "&lt;"&amp;$AH$4:$AH$203), ""),1),IF(ISTEXT($AH$4:$AH$203), COUNTIF($AH$4:$AH$203, "&lt;"&amp;$AH$4:$AH$203), ""), 0)))</f>
        <v>79</v>
      </c>
      <c r="AJ19" s="26"/>
      <c r="AK19" s="26"/>
      <c r="AL19" s="26">
        <f t="shared" si="15"/>
        <v>7</v>
      </c>
      <c r="AM19" s="26">
        <f t="shared" si="16"/>
        <v>79</v>
      </c>
      <c r="AN19" s="26">
        <v>16</v>
      </c>
      <c r="AO19" s="67">
        <f t="shared" si="17"/>
        <v>16</v>
      </c>
      <c r="AP19" s="26" t="str">
        <f>_xlfn.IFNA(VLOOKUP(AM19,Kopā!$A$4:$Q$203,2,),"")</f>
        <v>Reičela Kobitjeva</v>
      </c>
      <c r="AQ19" s="68" t="str">
        <f>_xlfn.IFNA(VLOOKUP(AM19,Kopā!$A$4:$Q$203,3,),"")</f>
        <v>BJC Daugmale</v>
      </c>
      <c r="AR19" s="79">
        <f>_xlfn.IFNA(VLOOKUP(AM19,Kopā!$A$4:$Q$203,8,),"")</f>
        <v>10</v>
      </c>
      <c r="AS19" s="80">
        <f>_xlfn.IFNA(VLOOKUP(AM19,Kopā!$A$4:$Q$203,9,),"")</f>
        <v>6.9444444444444447E-4</v>
      </c>
      <c r="AT19" s="79">
        <f>_xlfn.IFNA(VLOOKUP(AM19,Kopā!$A$4:$Q$203,10,),"")</f>
        <v>10</v>
      </c>
      <c r="AU19" s="80">
        <f>_xlfn.IFNA(VLOOKUP(AM19,Kopā!$A$4:$Q$203,11,),"")</f>
        <v>6.2500000000000001E-4</v>
      </c>
      <c r="AV19" s="79">
        <f>_xlfn.IFNA(VLOOKUP(AM19,Kopā!$A$4:$Q$203,12,),"")</f>
        <v>7</v>
      </c>
      <c r="AW19" s="80">
        <f>_xlfn.IFNA(VLOOKUP(AM19,Kopā!$A$4:$Q$203,13,),"")</f>
        <v>1.5972222222222221E-3</v>
      </c>
      <c r="AX19" s="79">
        <f>_xlfn.IFNA(VLOOKUP(AM19,Kopā!$A$4:$Q$203,14,),"")</f>
        <v>4</v>
      </c>
      <c r="AY19" s="80">
        <f>_xlfn.IFNA(VLOOKUP(AM19,Kopā!$A$4:$Q$203,15,),"")</f>
        <v>8.1180555555555563E-4</v>
      </c>
      <c r="AZ19" s="81">
        <f>_xlfn.IFNA(VLOOKUP(AM19,Kopā!$A$4:$Q$203,16,),"")</f>
        <v>31</v>
      </c>
      <c r="BA19" s="80">
        <f>_xlfn.IFNA(VLOOKUP(AM19,Kopā!$A$4:$Q$203,17,),"")</f>
        <v>3.728472222222222E-3</v>
      </c>
      <c r="BB19" s="26">
        <f t="shared" si="18"/>
        <v>10</v>
      </c>
      <c r="BC19" s="26">
        <f t="shared" si="19"/>
        <v>5</v>
      </c>
      <c r="BD19" s="69">
        <f t="shared" si="20"/>
        <v>7</v>
      </c>
      <c r="BE19" s="26">
        <f>_xlfn.RANK.EQ(BB19,$BB$4:$BB$93,)+COUNTIF($BB$4:BB19,BB19)-1</f>
        <v>7</v>
      </c>
    </row>
    <row r="20" spans="1:57" x14ac:dyDescent="0.25">
      <c r="A20" s="26">
        <v>17</v>
      </c>
      <c r="B20" s="17" t="str">
        <f t="shared" si="2"/>
        <v/>
      </c>
      <c r="C20" s="101" t="str">
        <f t="shared" si="0"/>
        <v/>
      </c>
      <c r="D20" s="28" t="str">
        <f t="shared" si="21"/>
        <v/>
      </c>
      <c r="E20" s="60" t="str">
        <f t="shared" si="4"/>
        <v/>
      </c>
      <c r="F20" s="61" t="str">
        <f t="shared" si="5"/>
        <v/>
      </c>
      <c r="G20" s="62" t="str">
        <f t="shared" si="6"/>
        <v/>
      </c>
      <c r="H20" s="61" t="str">
        <f t="shared" si="7"/>
        <v/>
      </c>
      <c r="I20" s="60" t="str">
        <f t="shared" si="8"/>
        <v/>
      </c>
      <c r="J20" s="61" t="str">
        <f t="shared" si="9"/>
        <v/>
      </c>
      <c r="K20" s="60" t="str">
        <f t="shared" si="10"/>
        <v/>
      </c>
      <c r="L20" s="61" t="str">
        <f t="shared" si="11"/>
        <v/>
      </c>
      <c r="M20" s="72" t="str">
        <f t="shared" si="12"/>
        <v/>
      </c>
      <c r="N20" s="73" t="str">
        <f t="shared" si="13"/>
        <v/>
      </c>
      <c r="O20" s="24" t="str">
        <f t="shared" si="14"/>
        <v/>
      </c>
      <c r="P20" s="18"/>
      <c r="Q20" s="74"/>
      <c r="AD20" s="26">
        <v>19</v>
      </c>
      <c r="AE20" s="26"/>
      <c r="AF20" s="26">
        <f>IF(Kopā!F20=$R$3,Kopā!A20,"")</f>
        <v>17</v>
      </c>
      <c r="AG20" s="26" t="str">
        <f>_xlfn.IFNA(VLOOKUP(AF20,Kopā!$A$4:$G$203,7,),"")</f>
        <v>D</v>
      </c>
      <c r="AH20" s="26" t="str">
        <f t="shared" si="1"/>
        <v/>
      </c>
      <c r="AI20" s="26" t="e" cm="1">
        <f t="array" ref="AI20">IFERROR(SMALL(IF((COUNTIF($AI$3:AI19, $AH$4:$AH$203)=0)*ISNUMBER($AH$4:$AH$203), $AH$4:$AH$203, "A"), 1),INDEX($AH$4:$AH$203, MATCH(SMALL(IF(ISTEXT($AH$4:$AH$203)*(COUNTIF(AI$3:$AI19,$AH$4:$AH$203)=0), COUNTIF($AH$4:$AH$203, "&lt;"&amp;$AH$4:$AH$203), ""),1),IF(ISTEXT($AH$4:$AH$203), COUNTIF($AH$4:$AH$203, "&lt;"&amp;$AH$4:$AH$203), ""), 0)))</f>
        <v>#NUM!</v>
      </c>
      <c r="AJ20" s="26"/>
      <c r="AK20" s="26"/>
      <c r="AL20" s="26" t="str">
        <f t="shared" si="15"/>
        <v/>
      </c>
      <c r="AM20" s="26" t="str">
        <f t="shared" si="16"/>
        <v/>
      </c>
      <c r="AN20" s="26">
        <v>17</v>
      </c>
      <c r="AO20" s="67" t="str">
        <f t="shared" si="17"/>
        <v/>
      </c>
      <c r="AP20" s="26" t="str">
        <f>_xlfn.IFNA(VLOOKUP(AM20,Kopā!$A$4:$Q$203,2,),"")</f>
        <v/>
      </c>
      <c r="AQ20" s="68" t="str">
        <f>_xlfn.IFNA(VLOOKUP(AM20,Kopā!$A$4:$Q$203,3,),"")</f>
        <v/>
      </c>
      <c r="AR20" s="79" t="str">
        <f>_xlfn.IFNA(VLOOKUP(AM20,Kopā!$A$4:$Q$203,8,),"")</f>
        <v/>
      </c>
      <c r="AS20" s="80" t="str">
        <f>_xlfn.IFNA(VLOOKUP(AM20,Kopā!$A$4:$Q$203,9,),"")</f>
        <v/>
      </c>
      <c r="AT20" s="79" t="str">
        <f>_xlfn.IFNA(VLOOKUP(AM20,Kopā!$A$4:$Q$203,10,),"")</f>
        <v/>
      </c>
      <c r="AU20" s="80" t="str">
        <f>_xlfn.IFNA(VLOOKUP(AM20,Kopā!$A$4:$Q$203,11,),"")</f>
        <v/>
      </c>
      <c r="AV20" s="79" t="str">
        <f>_xlfn.IFNA(VLOOKUP(AM20,Kopā!$A$4:$Q$203,12,),"")</f>
        <v/>
      </c>
      <c r="AW20" s="80" t="str">
        <f>_xlfn.IFNA(VLOOKUP(AM20,Kopā!$A$4:$Q$203,13,),"")</f>
        <v/>
      </c>
      <c r="AX20" s="79" t="str">
        <f>_xlfn.IFNA(VLOOKUP(AM20,Kopā!$A$4:$Q$203,14,),"")</f>
        <v/>
      </c>
      <c r="AY20" s="80" t="str">
        <f>_xlfn.IFNA(VLOOKUP(AM20,Kopā!$A$4:$Q$203,15,),"")</f>
        <v/>
      </c>
      <c r="AZ20" s="81" t="str">
        <f>_xlfn.IFNA(VLOOKUP(AM20,Kopā!$A$4:$Q$203,16,),"")</f>
        <v/>
      </c>
      <c r="BA20" s="80" t="str">
        <f>_xlfn.IFNA(VLOOKUP(AM20,Kopā!$A$4:$Q$203,17,),"")</f>
        <v/>
      </c>
      <c r="BB20" s="26" t="str">
        <f t="shared" si="18"/>
        <v/>
      </c>
      <c r="BC20" s="26" t="str">
        <f t="shared" si="19"/>
        <v/>
      </c>
      <c r="BD20" s="69" t="str">
        <f t="shared" si="20"/>
        <v/>
      </c>
      <c r="BE20" s="26" t="e">
        <f>_xlfn.RANK.EQ(BB20,$BB$4:$BB$93,)+COUNTIF($BB$4:BB20,BB20)-1</f>
        <v>#VALUE!</v>
      </c>
    </row>
    <row r="21" spans="1:57" x14ac:dyDescent="0.25">
      <c r="A21" s="26">
        <v>18</v>
      </c>
      <c r="B21" s="82" t="str">
        <f t="shared" si="2"/>
        <v/>
      </c>
      <c r="C21" s="102" t="str">
        <f t="shared" si="0"/>
        <v/>
      </c>
      <c r="D21" s="83" t="str">
        <f t="shared" si="21"/>
        <v/>
      </c>
      <c r="E21" s="84" t="str">
        <f t="shared" si="4"/>
        <v/>
      </c>
      <c r="F21" s="85" t="str">
        <f t="shared" si="5"/>
        <v/>
      </c>
      <c r="G21" s="86" t="str">
        <f t="shared" si="6"/>
        <v/>
      </c>
      <c r="H21" s="85" t="str">
        <f t="shared" si="7"/>
        <v/>
      </c>
      <c r="I21" s="84" t="str">
        <f t="shared" si="8"/>
        <v/>
      </c>
      <c r="J21" s="85" t="str">
        <f t="shared" si="9"/>
        <v/>
      </c>
      <c r="K21" s="84" t="str">
        <f t="shared" si="10"/>
        <v/>
      </c>
      <c r="L21" s="85" t="str">
        <f t="shared" si="11"/>
        <v/>
      </c>
      <c r="M21" s="87" t="str">
        <f t="shared" si="12"/>
        <v/>
      </c>
      <c r="N21" s="88" t="str">
        <f t="shared" si="13"/>
        <v/>
      </c>
      <c r="O21" s="89" t="str">
        <f t="shared" si="14"/>
        <v/>
      </c>
      <c r="P21" s="90"/>
      <c r="Q21" s="74"/>
      <c r="AD21" s="26">
        <v>20</v>
      </c>
      <c r="AE21" s="26"/>
      <c r="AF21" s="26" t="str">
        <f>IF(Kopā!F21=$R$3,Kopā!A21,"")</f>
        <v/>
      </c>
      <c r="AG21" s="26" t="str">
        <f>_xlfn.IFNA(VLOOKUP(AF21,Kopā!$A$4:$G$203,7,),"")</f>
        <v/>
      </c>
      <c r="AH21" s="26" t="str">
        <f t="shared" si="1"/>
        <v/>
      </c>
      <c r="AI21" s="26" t="e" cm="1">
        <f t="array" ref="AI21">IFERROR(SMALL(IF((COUNTIF($AI$3:AI20, $AH$4:$AH$203)=0)*ISNUMBER($AH$4:$AH$203), $AH$4:$AH$203, "A"), 1),INDEX($AH$4:$AH$203, MATCH(SMALL(IF(ISTEXT($AH$4:$AH$203)*(COUNTIF(AI$3:$AI20,$AH$4:$AH$203)=0), COUNTIF($AH$4:$AH$203, "&lt;"&amp;$AH$4:$AH$203), ""),1),IF(ISTEXT($AH$4:$AH$203), COUNTIF($AH$4:$AH$203, "&lt;"&amp;$AH$4:$AH$203), ""), 0)))</f>
        <v>#NUM!</v>
      </c>
      <c r="AJ21" s="26"/>
      <c r="AK21" s="26"/>
      <c r="AL21" s="26" t="str">
        <f t="shared" si="15"/>
        <v/>
      </c>
      <c r="AM21" s="26" t="str">
        <f t="shared" si="16"/>
        <v/>
      </c>
      <c r="AN21" s="26">
        <v>18</v>
      </c>
      <c r="AO21" s="67" t="str">
        <f t="shared" si="17"/>
        <v/>
      </c>
      <c r="AP21" s="26" t="str">
        <f>_xlfn.IFNA(VLOOKUP(AM21,Kopā!$A$4:$Q$203,2,),"")</f>
        <v/>
      </c>
      <c r="AQ21" s="68" t="str">
        <f>_xlfn.IFNA(VLOOKUP(AM21,Kopā!$A$4:$Q$203,3,),"")</f>
        <v/>
      </c>
      <c r="AR21" s="79" t="str">
        <f>_xlfn.IFNA(VLOOKUP(AM21,Kopā!$A$4:$Q$203,8,),"")</f>
        <v/>
      </c>
      <c r="AS21" s="80" t="str">
        <f>_xlfn.IFNA(VLOOKUP(AM21,Kopā!$A$4:$Q$203,9,),"")</f>
        <v/>
      </c>
      <c r="AT21" s="79" t="str">
        <f>_xlfn.IFNA(VLOOKUP(AM21,Kopā!$A$4:$Q$203,10,),"")</f>
        <v/>
      </c>
      <c r="AU21" s="80" t="str">
        <f>_xlfn.IFNA(VLOOKUP(AM21,Kopā!$A$4:$Q$203,11,),"")</f>
        <v/>
      </c>
      <c r="AV21" s="79" t="str">
        <f>_xlfn.IFNA(VLOOKUP(AM21,Kopā!$A$4:$Q$203,12,),"")</f>
        <v/>
      </c>
      <c r="AW21" s="80" t="str">
        <f>_xlfn.IFNA(VLOOKUP(AM21,Kopā!$A$4:$Q$203,13,),"")</f>
        <v/>
      </c>
      <c r="AX21" s="79" t="str">
        <f>_xlfn.IFNA(VLOOKUP(AM21,Kopā!$A$4:$Q$203,14,),"")</f>
        <v/>
      </c>
      <c r="AY21" s="80" t="str">
        <f>_xlfn.IFNA(VLOOKUP(AM21,Kopā!$A$4:$Q$203,15,),"")</f>
        <v/>
      </c>
      <c r="AZ21" s="81" t="str">
        <f>_xlfn.IFNA(VLOOKUP(AM21,Kopā!$A$4:$Q$203,16,),"")</f>
        <v/>
      </c>
      <c r="BA21" s="80" t="str">
        <f>_xlfn.IFNA(VLOOKUP(AM21,Kopā!$A$4:$Q$203,17,),"")</f>
        <v/>
      </c>
      <c r="BB21" s="26" t="str">
        <f t="shared" si="18"/>
        <v/>
      </c>
      <c r="BC21" s="26" t="str">
        <f t="shared" si="19"/>
        <v/>
      </c>
      <c r="BD21" s="69" t="str">
        <f t="shared" si="20"/>
        <v/>
      </c>
      <c r="BE21" s="26" t="e">
        <f>_xlfn.RANK.EQ(BB21,$BB$4:$BB$93,)+COUNTIF($BB$4:BB21,BB21)-1</f>
        <v>#VALUE!</v>
      </c>
    </row>
    <row r="22" spans="1:57" x14ac:dyDescent="0.25">
      <c r="A22" s="26">
        <v>19</v>
      </c>
      <c r="B22" s="17" t="str">
        <f t="shared" si="2"/>
        <v/>
      </c>
      <c r="C22" s="101" t="str">
        <f t="shared" si="0"/>
        <v/>
      </c>
      <c r="D22" s="28" t="str">
        <f t="shared" si="21"/>
        <v/>
      </c>
      <c r="E22" s="60" t="str">
        <f t="shared" si="4"/>
        <v/>
      </c>
      <c r="F22" s="61" t="str">
        <f t="shared" si="5"/>
        <v/>
      </c>
      <c r="G22" s="62" t="str">
        <f t="shared" si="6"/>
        <v/>
      </c>
      <c r="H22" s="61" t="str">
        <f t="shared" si="7"/>
        <v/>
      </c>
      <c r="I22" s="60" t="str">
        <f t="shared" si="8"/>
        <v/>
      </c>
      <c r="J22" s="61" t="str">
        <f t="shared" si="9"/>
        <v/>
      </c>
      <c r="K22" s="60" t="str">
        <f t="shared" si="10"/>
        <v/>
      </c>
      <c r="L22" s="61" t="str">
        <f t="shared" si="11"/>
        <v/>
      </c>
      <c r="M22" s="72" t="str">
        <f t="shared" si="12"/>
        <v/>
      </c>
      <c r="N22" s="73" t="str">
        <f t="shared" si="13"/>
        <v/>
      </c>
      <c r="O22" s="24" t="str">
        <f t="shared" si="14"/>
        <v/>
      </c>
      <c r="P22" s="18"/>
      <c r="Q22" s="74"/>
      <c r="AD22" s="26">
        <v>21</v>
      </c>
      <c r="AE22" s="26"/>
      <c r="AF22" s="26" t="str">
        <f>IF(Kopā!F22=$R$3,Kopā!A22,"")</f>
        <v/>
      </c>
      <c r="AG22" s="26" t="str">
        <f>_xlfn.IFNA(VLOOKUP(AF22,Kopā!$A$4:$G$203,7,),"")</f>
        <v/>
      </c>
      <c r="AH22" s="26" t="str">
        <f t="shared" si="1"/>
        <v/>
      </c>
      <c r="AI22" s="26" t="e" cm="1">
        <f t="array" ref="AI22">IFERROR(SMALL(IF((COUNTIF($AI$3:AI21, $AH$4:$AH$203)=0)*ISNUMBER($AH$4:$AH$203), $AH$4:$AH$203, "A"), 1),INDEX($AH$4:$AH$203, MATCH(SMALL(IF(ISTEXT($AH$4:$AH$203)*(COUNTIF(AI$3:$AI21,$AH$4:$AH$203)=0), COUNTIF($AH$4:$AH$203, "&lt;"&amp;$AH$4:$AH$203), ""),1),IF(ISTEXT($AH$4:$AH$203), COUNTIF($AH$4:$AH$203, "&lt;"&amp;$AH$4:$AH$203), ""), 0)))</f>
        <v>#NUM!</v>
      </c>
      <c r="AJ22" s="26"/>
      <c r="AK22" s="26"/>
      <c r="AL22" s="26" t="str">
        <f t="shared" si="15"/>
        <v/>
      </c>
      <c r="AM22" s="26" t="str">
        <f t="shared" si="16"/>
        <v/>
      </c>
      <c r="AN22" s="26">
        <v>19</v>
      </c>
      <c r="AO22" s="67" t="str">
        <f t="shared" si="17"/>
        <v/>
      </c>
      <c r="AP22" s="26" t="str">
        <f>_xlfn.IFNA(VLOOKUP(AM22,Kopā!$A$4:$Q$203,2,),"")</f>
        <v/>
      </c>
      <c r="AQ22" s="68" t="str">
        <f>_xlfn.IFNA(VLOOKUP(AM22,Kopā!$A$4:$Q$203,3,),"")</f>
        <v/>
      </c>
      <c r="AR22" s="79" t="str">
        <f>_xlfn.IFNA(VLOOKUP(AM22,Kopā!$A$4:$Q$203,8,),"")</f>
        <v/>
      </c>
      <c r="AS22" s="80" t="str">
        <f>_xlfn.IFNA(VLOOKUP(AM22,Kopā!$A$4:$Q$203,9,),"")</f>
        <v/>
      </c>
      <c r="AT22" s="79" t="str">
        <f>_xlfn.IFNA(VLOOKUP(AM22,Kopā!$A$4:$Q$203,10,),"")</f>
        <v/>
      </c>
      <c r="AU22" s="80" t="str">
        <f>_xlfn.IFNA(VLOOKUP(AM22,Kopā!$A$4:$Q$203,11,),"")</f>
        <v/>
      </c>
      <c r="AV22" s="79" t="str">
        <f>_xlfn.IFNA(VLOOKUP(AM22,Kopā!$A$4:$Q$203,12,),"")</f>
        <v/>
      </c>
      <c r="AW22" s="80" t="str">
        <f>_xlfn.IFNA(VLOOKUP(AM22,Kopā!$A$4:$Q$203,13,),"")</f>
        <v/>
      </c>
      <c r="AX22" s="79" t="str">
        <f>_xlfn.IFNA(VLOOKUP(AM22,Kopā!$A$4:$Q$203,14,),"")</f>
        <v/>
      </c>
      <c r="AY22" s="80" t="str">
        <f>_xlfn.IFNA(VLOOKUP(AM22,Kopā!$A$4:$Q$203,15,),"")</f>
        <v/>
      </c>
      <c r="AZ22" s="81" t="str">
        <f>_xlfn.IFNA(VLOOKUP(AM22,Kopā!$A$4:$Q$203,16,),"")</f>
        <v/>
      </c>
      <c r="BA22" s="80" t="str">
        <f>_xlfn.IFNA(VLOOKUP(AM22,Kopā!$A$4:$Q$203,17,),"")</f>
        <v/>
      </c>
      <c r="BB22" s="26" t="str">
        <f t="shared" si="18"/>
        <v/>
      </c>
      <c r="BC22" s="26" t="str">
        <f t="shared" si="19"/>
        <v/>
      </c>
      <c r="BD22" s="69" t="str">
        <f t="shared" si="20"/>
        <v/>
      </c>
      <c r="BE22" s="26" t="e">
        <f>_xlfn.RANK.EQ(BB22,$BB$4:$BB$93,)+COUNTIF($BB$4:BB22,BB22)-1</f>
        <v>#VALUE!</v>
      </c>
    </row>
    <row r="23" spans="1:57" x14ac:dyDescent="0.25">
      <c r="A23" s="26">
        <v>20</v>
      </c>
      <c r="B23" s="82" t="str">
        <f t="shared" si="2"/>
        <v/>
      </c>
      <c r="C23" s="102" t="str">
        <f t="shared" si="0"/>
        <v/>
      </c>
      <c r="D23" s="83" t="str">
        <f t="shared" si="21"/>
        <v/>
      </c>
      <c r="E23" s="84" t="str">
        <f t="shared" si="4"/>
        <v/>
      </c>
      <c r="F23" s="85" t="str">
        <f t="shared" si="5"/>
        <v/>
      </c>
      <c r="G23" s="86" t="str">
        <f t="shared" si="6"/>
        <v/>
      </c>
      <c r="H23" s="85" t="str">
        <f t="shared" si="7"/>
        <v/>
      </c>
      <c r="I23" s="84" t="str">
        <f t="shared" si="8"/>
        <v/>
      </c>
      <c r="J23" s="85" t="str">
        <f t="shared" si="9"/>
        <v/>
      </c>
      <c r="K23" s="84" t="str">
        <f t="shared" si="10"/>
        <v/>
      </c>
      <c r="L23" s="85" t="str">
        <f t="shared" si="11"/>
        <v/>
      </c>
      <c r="M23" s="87" t="str">
        <f t="shared" si="12"/>
        <v/>
      </c>
      <c r="N23" s="88" t="str">
        <f t="shared" si="13"/>
        <v/>
      </c>
      <c r="O23" s="89" t="str">
        <f t="shared" si="14"/>
        <v/>
      </c>
      <c r="P23" s="90"/>
      <c r="Q23" s="74"/>
      <c r="AD23" s="26">
        <v>22</v>
      </c>
      <c r="AE23" s="26"/>
      <c r="AF23" s="26" t="str">
        <f>IF(Kopā!F23=$R$3,Kopā!A23,"")</f>
        <v/>
      </c>
      <c r="AG23" s="26" t="str">
        <f>_xlfn.IFNA(VLOOKUP(AF23,Kopā!$A$4:$G$203,7,),"")</f>
        <v/>
      </c>
      <c r="AH23" s="26" t="str">
        <f t="shared" si="1"/>
        <v/>
      </c>
      <c r="AI23" s="26" t="e" cm="1">
        <f t="array" ref="AI23">IFERROR(SMALL(IF((COUNTIF($AI$3:AI22, $AH$4:$AH$203)=0)*ISNUMBER($AH$4:$AH$203), $AH$4:$AH$203, "A"), 1),INDEX($AH$4:$AH$203, MATCH(SMALL(IF(ISTEXT($AH$4:$AH$203)*(COUNTIF(AI$3:$AI22,$AH$4:$AH$203)=0), COUNTIF($AH$4:$AH$203, "&lt;"&amp;$AH$4:$AH$203), ""),1),IF(ISTEXT($AH$4:$AH$203), COUNTIF($AH$4:$AH$203, "&lt;"&amp;$AH$4:$AH$203), ""), 0)))</f>
        <v>#NUM!</v>
      </c>
      <c r="AJ23" s="26"/>
      <c r="AK23" s="26"/>
      <c r="AL23" s="26" t="str">
        <f t="shared" si="15"/>
        <v/>
      </c>
      <c r="AM23" s="26" t="str">
        <f t="shared" si="16"/>
        <v/>
      </c>
      <c r="AN23" s="26">
        <v>20</v>
      </c>
      <c r="AO23" s="67" t="str">
        <f t="shared" si="17"/>
        <v/>
      </c>
      <c r="AP23" s="26" t="str">
        <f>_xlfn.IFNA(VLOOKUP(AM23,Kopā!$A$4:$Q$203,2,),"")</f>
        <v/>
      </c>
      <c r="AQ23" s="68" t="str">
        <f>_xlfn.IFNA(VLOOKUP(AM23,Kopā!$A$4:$Q$203,3,),"")</f>
        <v/>
      </c>
      <c r="AR23" s="79" t="str">
        <f>_xlfn.IFNA(VLOOKUP(AM23,Kopā!$A$4:$Q$203,8,),"")</f>
        <v/>
      </c>
      <c r="AS23" s="80" t="str">
        <f>_xlfn.IFNA(VLOOKUP(AM23,Kopā!$A$4:$Q$203,9,),"")</f>
        <v/>
      </c>
      <c r="AT23" s="79" t="str">
        <f>_xlfn.IFNA(VLOOKUP(AM23,Kopā!$A$4:$Q$203,10,),"")</f>
        <v/>
      </c>
      <c r="AU23" s="80" t="str">
        <f>_xlfn.IFNA(VLOOKUP(AM23,Kopā!$A$4:$Q$203,11,),"")</f>
        <v/>
      </c>
      <c r="AV23" s="79" t="str">
        <f>_xlfn.IFNA(VLOOKUP(AM23,Kopā!$A$4:$Q$203,12,),"")</f>
        <v/>
      </c>
      <c r="AW23" s="80" t="str">
        <f>_xlfn.IFNA(VLOOKUP(AM23,Kopā!$A$4:$Q$203,13,),"")</f>
        <v/>
      </c>
      <c r="AX23" s="79" t="str">
        <f>_xlfn.IFNA(VLOOKUP(AM23,Kopā!$A$4:$Q$203,14,),"")</f>
        <v/>
      </c>
      <c r="AY23" s="80" t="str">
        <f>_xlfn.IFNA(VLOOKUP(AM23,Kopā!$A$4:$Q$203,15,),"")</f>
        <v/>
      </c>
      <c r="AZ23" s="81" t="str">
        <f>_xlfn.IFNA(VLOOKUP(AM23,Kopā!$A$4:$Q$203,16,),"")</f>
        <v/>
      </c>
      <c r="BA23" s="80" t="str">
        <f>_xlfn.IFNA(VLOOKUP(AM23,Kopā!$A$4:$Q$203,17,),"")</f>
        <v/>
      </c>
      <c r="BB23" s="26" t="str">
        <f t="shared" si="18"/>
        <v/>
      </c>
      <c r="BC23" s="26" t="str">
        <f t="shared" si="19"/>
        <v/>
      </c>
      <c r="BD23" s="69" t="str">
        <f t="shared" si="20"/>
        <v/>
      </c>
      <c r="BE23" s="26" t="e">
        <f>_xlfn.RANK.EQ(BB23,$BB$4:$BB$93,)+COUNTIF($BB$4:BB23,BB23)-1</f>
        <v>#VALUE!</v>
      </c>
    </row>
    <row r="24" spans="1:57" x14ac:dyDescent="0.25">
      <c r="A24" s="26">
        <v>21</v>
      </c>
      <c r="B24" s="17" t="str">
        <f t="shared" si="2"/>
        <v/>
      </c>
      <c r="C24" s="101" t="str">
        <f t="shared" si="0"/>
        <v/>
      </c>
      <c r="D24" s="28" t="str">
        <f t="shared" si="21"/>
        <v/>
      </c>
      <c r="E24" s="60" t="str">
        <f t="shared" si="4"/>
        <v/>
      </c>
      <c r="F24" s="61" t="str">
        <f t="shared" si="5"/>
        <v/>
      </c>
      <c r="G24" s="62" t="str">
        <f t="shared" si="6"/>
        <v/>
      </c>
      <c r="H24" s="61" t="str">
        <f t="shared" si="7"/>
        <v/>
      </c>
      <c r="I24" s="60" t="str">
        <f t="shared" si="8"/>
        <v/>
      </c>
      <c r="J24" s="61" t="str">
        <f t="shared" si="9"/>
        <v/>
      </c>
      <c r="K24" s="60" t="str">
        <f t="shared" si="10"/>
        <v/>
      </c>
      <c r="L24" s="61" t="str">
        <f t="shared" si="11"/>
        <v/>
      </c>
      <c r="M24" s="72" t="str">
        <f t="shared" si="12"/>
        <v/>
      </c>
      <c r="N24" s="73" t="str">
        <f t="shared" si="13"/>
        <v/>
      </c>
      <c r="O24" s="24" t="str">
        <f t="shared" si="14"/>
        <v/>
      </c>
      <c r="P24" s="18"/>
      <c r="Q24" s="74"/>
      <c r="AD24" s="26">
        <v>23</v>
      </c>
      <c r="AE24" s="26"/>
      <c r="AF24" s="26">
        <f>IF(Kopā!F24=$R$3,Kopā!A24,"")</f>
        <v>21</v>
      </c>
      <c r="AG24" s="26" t="str">
        <f>_xlfn.IFNA(VLOOKUP(AF24,Kopā!$A$4:$G$203,7,),"")</f>
        <v>H</v>
      </c>
      <c r="AH24" s="26" t="str">
        <f t="shared" si="1"/>
        <v/>
      </c>
      <c r="AI24" s="26" t="e" cm="1">
        <f t="array" ref="AI24">IFERROR(SMALL(IF((COUNTIF($AI$3:AI23, $AH$4:$AH$203)=0)*ISNUMBER($AH$4:$AH$203), $AH$4:$AH$203, "A"), 1),INDEX($AH$4:$AH$203, MATCH(SMALL(IF(ISTEXT($AH$4:$AH$203)*(COUNTIF(AI$3:$AI23,$AH$4:$AH$203)=0), COUNTIF($AH$4:$AH$203, "&lt;"&amp;$AH$4:$AH$203), ""),1),IF(ISTEXT($AH$4:$AH$203), COUNTIF($AH$4:$AH$203, "&lt;"&amp;$AH$4:$AH$203), ""), 0)))</f>
        <v>#NUM!</v>
      </c>
      <c r="AJ24" s="26"/>
      <c r="AK24" s="26"/>
      <c r="AL24" s="26" t="str">
        <f t="shared" si="15"/>
        <v/>
      </c>
      <c r="AM24" s="26" t="str">
        <f t="shared" si="16"/>
        <v/>
      </c>
      <c r="AN24" s="26">
        <v>21</v>
      </c>
      <c r="AO24" s="67" t="str">
        <f t="shared" si="17"/>
        <v/>
      </c>
      <c r="AP24" s="26" t="str">
        <f>_xlfn.IFNA(VLOOKUP(AM24,Kopā!$A$4:$Q$203,2,),"")</f>
        <v/>
      </c>
      <c r="AQ24" s="68" t="str">
        <f>_xlfn.IFNA(VLOOKUP(AM24,Kopā!$A$4:$Q$203,3,),"")</f>
        <v/>
      </c>
      <c r="AR24" s="79" t="str">
        <f>_xlfn.IFNA(VLOOKUP(AM24,Kopā!$A$4:$Q$203,8,),"")</f>
        <v/>
      </c>
      <c r="AS24" s="80" t="str">
        <f>_xlfn.IFNA(VLOOKUP(AM24,Kopā!$A$4:$Q$203,9,),"")</f>
        <v/>
      </c>
      <c r="AT24" s="79" t="str">
        <f>_xlfn.IFNA(VLOOKUP(AM24,Kopā!$A$4:$Q$203,10,),"")</f>
        <v/>
      </c>
      <c r="AU24" s="80" t="str">
        <f>_xlfn.IFNA(VLOOKUP(AM24,Kopā!$A$4:$Q$203,11,),"")</f>
        <v/>
      </c>
      <c r="AV24" s="79" t="str">
        <f>_xlfn.IFNA(VLOOKUP(AM24,Kopā!$A$4:$Q$203,12,),"")</f>
        <v/>
      </c>
      <c r="AW24" s="80" t="str">
        <f>_xlfn.IFNA(VLOOKUP(AM24,Kopā!$A$4:$Q$203,13,),"")</f>
        <v/>
      </c>
      <c r="AX24" s="79" t="str">
        <f>_xlfn.IFNA(VLOOKUP(AM24,Kopā!$A$4:$Q$203,14,),"")</f>
        <v/>
      </c>
      <c r="AY24" s="80" t="str">
        <f>_xlfn.IFNA(VLOOKUP(AM24,Kopā!$A$4:$Q$203,15,),"")</f>
        <v/>
      </c>
      <c r="AZ24" s="81" t="str">
        <f>_xlfn.IFNA(VLOOKUP(AM24,Kopā!$A$4:$Q$203,16,),"")</f>
        <v/>
      </c>
      <c r="BA24" s="80" t="str">
        <f>_xlfn.IFNA(VLOOKUP(AM24,Kopā!$A$4:$Q$203,17,),"")</f>
        <v/>
      </c>
      <c r="BB24" s="26" t="str">
        <f t="shared" si="18"/>
        <v/>
      </c>
      <c r="BC24" s="26" t="str">
        <f t="shared" si="19"/>
        <v/>
      </c>
      <c r="BD24" s="69" t="str">
        <f t="shared" si="20"/>
        <v/>
      </c>
      <c r="BE24" s="26" t="e">
        <f>_xlfn.RANK.EQ(BB24,$BB$4:$BB$93,)+COUNTIF($BB$4:BB24,BB24)-1</f>
        <v>#VALUE!</v>
      </c>
    </row>
    <row r="25" spans="1:57" x14ac:dyDescent="0.25">
      <c r="A25" s="26">
        <v>22</v>
      </c>
      <c r="B25" s="82" t="str">
        <f t="shared" si="2"/>
        <v/>
      </c>
      <c r="C25" s="102" t="str">
        <f t="shared" si="0"/>
        <v/>
      </c>
      <c r="D25" s="83" t="str">
        <f t="shared" si="21"/>
        <v/>
      </c>
      <c r="E25" s="84" t="str">
        <f t="shared" si="4"/>
        <v/>
      </c>
      <c r="F25" s="85" t="str">
        <f t="shared" si="5"/>
        <v/>
      </c>
      <c r="G25" s="86" t="str">
        <f t="shared" si="6"/>
        <v/>
      </c>
      <c r="H25" s="85" t="str">
        <f t="shared" si="7"/>
        <v/>
      </c>
      <c r="I25" s="84" t="str">
        <f t="shared" si="8"/>
        <v/>
      </c>
      <c r="J25" s="85" t="str">
        <f t="shared" si="9"/>
        <v/>
      </c>
      <c r="K25" s="84" t="str">
        <f t="shared" si="10"/>
        <v/>
      </c>
      <c r="L25" s="85" t="str">
        <f t="shared" si="11"/>
        <v/>
      </c>
      <c r="M25" s="87" t="str">
        <f t="shared" si="12"/>
        <v/>
      </c>
      <c r="N25" s="88" t="str">
        <f t="shared" si="13"/>
        <v/>
      </c>
      <c r="O25" s="89" t="str">
        <f t="shared" si="14"/>
        <v/>
      </c>
      <c r="P25" s="90"/>
      <c r="Q25" s="74"/>
      <c r="AD25" s="26">
        <v>24</v>
      </c>
      <c r="AE25" s="26"/>
      <c r="AF25" s="26" t="str">
        <f>IF(Kopā!F25=$R$3,Kopā!A25,"")</f>
        <v/>
      </c>
      <c r="AG25" s="26" t="str">
        <f>_xlfn.IFNA(VLOOKUP(AF25,Kopā!$A$4:$G$203,7,),"")</f>
        <v/>
      </c>
      <c r="AH25" s="26" t="str">
        <f t="shared" si="1"/>
        <v/>
      </c>
      <c r="AI25" s="26" t="e" cm="1">
        <f t="array" ref="AI25">IFERROR(SMALL(IF((COUNTIF($AI$3:AI24, $AH$4:$AH$203)=0)*ISNUMBER($AH$4:$AH$203), $AH$4:$AH$203, "A"), 1),INDEX($AH$4:$AH$203, MATCH(SMALL(IF(ISTEXT($AH$4:$AH$203)*(COUNTIF(AI$3:$AI24,$AH$4:$AH$203)=0), COUNTIF($AH$4:$AH$203, "&lt;"&amp;$AH$4:$AH$203), ""),1),IF(ISTEXT($AH$4:$AH$203), COUNTIF($AH$4:$AH$203, "&lt;"&amp;$AH$4:$AH$203), ""), 0)))</f>
        <v>#NUM!</v>
      </c>
      <c r="AJ25" s="26"/>
      <c r="AK25" s="26"/>
      <c r="AL25" s="26" t="str">
        <f t="shared" si="15"/>
        <v/>
      </c>
      <c r="AM25" s="26" t="str">
        <f t="shared" si="16"/>
        <v/>
      </c>
      <c r="AN25" s="26">
        <v>22</v>
      </c>
      <c r="AO25" s="67" t="str">
        <f t="shared" si="17"/>
        <v/>
      </c>
      <c r="AP25" s="26" t="str">
        <f>_xlfn.IFNA(VLOOKUP(AM25,Kopā!$A$4:$Q$203,2,),"")</f>
        <v/>
      </c>
      <c r="AQ25" s="68" t="str">
        <f>_xlfn.IFNA(VLOOKUP(AM25,Kopā!$A$4:$Q$203,3,),"")</f>
        <v/>
      </c>
      <c r="AR25" s="79" t="str">
        <f>_xlfn.IFNA(VLOOKUP(AM25,Kopā!$A$4:$Q$203,8,),"")</f>
        <v/>
      </c>
      <c r="AS25" s="80" t="str">
        <f>_xlfn.IFNA(VLOOKUP(AM25,Kopā!$A$4:$Q$203,9,),"")</f>
        <v/>
      </c>
      <c r="AT25" s="79" t="str">
        <f>_xlfn.IFNA(VLOOKUP(AM25,Kopā!$A$4:$Q$203,10,),"")</f>
        <v/>
      </c>
      <c r="AU25" s="80" t="str">
        <f>_xlfn.IFNA(VLOOKUP(AM25,Kopā!$A$4:$Q$203,11,),"")</f>
        <v/>
      </c>
      <c r="AV25" s="79" t="str">
        <f>_xlfn.IFNA(VLOOKUP(AM25,Kopā!$A$4:$Q$203,12,),"")</f>
        <v/>
      </c>
      <c r="AW25" s="80" t="str">
        <f>_xlfn.IFNA(VLOOKUP(AM25,Kopā!$A$4:$Q$203,13,),"")</f>
        <v/>
      </c>
      <c r="AX25" s="79" t="str">
        <f>_xlfn.IFNA(VLOOKUP(AM25,Kopā!$A$4:$Q$203,14,),"")</f>
        <v/>
      </c>
      <c r="AY25" s="80" t="str">
        <f>_xlfn.IFNA(VLOOKUP(AM25,Kopā!$A$4:$Q$203,15,),"")</f>
        <v/>
      </c>
      <c r="AZ25" s="81" t="str">
        <f>_xlfn.IFNA(VLOOKUP(AM25,Kopā!$A$4:$Q$203,16,),"")</f>
        <v/>
      </c>
      <c r="BA25" s="80" t="str">
        <f>_xlfn.IFNA(VLOOKUP(AM25,Kopā!$A$4:$Q$203,17,),"")</f>
        <v/>
      </c>
      <c r="BB25" s="26" t="str">
        <f t="shared" si="18"/>
        <v/>
      </c>
      <c r="BC25" s="26" t="str">
        <f t="shared" si="19"/>
        <v/>
      </c>
      <c r="BD25" s="69" t="str">
        <f t="shared" si="20"/>
        <v/>
      </c>
      <c r="BE25" s="26" t="e">
        <f>_xlfn.RANK.EQ(BB25,$BB$4:$BB$93,)+COUNTIF($BB$4:BB25,BB25)-1</f>
        <v>#VALUE!</v>
      </c>
    </row>
    <row r="26" spans="1:57" x14ac:dyDescent="0.25">
      <c r="A26" s="26">
        <v>23</v>
      </c>
      <c r="B26" s="17" t="str">
        <f t="shared" si="2"/>
        <v/>
      </c>
      <c r="C26" s="101" t="str">
        <f t="shared" si="0"/>
        <v/>
      </c>
      <c r="D26" s="28" t="str">
        <f t="shared" si="21"/>
        <v/>
      </c>
      <c r="E26" s="60" t="str">
        <f t="shared" si="4"/>
        <v/>
      </c>
      <c r="F26" s="61" t="str">
        <f t="shared" si="5"/>
        <v/>
      </c>
      <c r="G26" s="62" t="str">
        <f t="shared" si="6"/>
        <v/>
      </c>
      <c r="H26" s="61" t="str">
        <f t="shared" si="7"/>
        <v/>
      </c>
      <c r="I26" s="60" t="str">
        <f t="shared" si="8"/>
        <v/>
      </c>
      <c r="J26" s="61" t="str">
        <f t="shared" si="9"/>
        <v/>
      </c>
      <c r="K26" s="60" t="str">
        <f t="shared" si="10"/>
        <v/>
      </c>
      <c r="L26" s="61" t="str">
        <f t="shared" si="11"/>
        <v/>
      </c>
      <c r="M26" s="72" t="str">
        <f t="shared" si="12"/>
        <v/>
      </c>
      <c r="N26" s="73" t="str">
        <f t="shared" si="13"/>
        <v/>
      </c>
      <c r="O26" s="24" t="str">
        <f t="shared" si="14"/>
        <v/>
      </c>
      <c r="P26" s="18"/>
      <c r="Q26" s="74"/>
      <c r="AD26" s="26">
        <v>25</v>
      </c>
      <c r="AE26" s="26"/>
      <c r="AF26" s="26" t="str">
        <f>IF(Kopā!F26=$R$3,Kopā!A26,"")</f>
        <v/>
      </c>
      <c r="AG26" s="26" t="str">
        <f>_xlfn.IFNA(VLOOKUP(AF26,Kopā!$A$4:$G$203,7,),"")</f>
        <v/>
      </c>
      <c r="AH26" s="26" t="str">
        <f t="shared" si="1"/>
        <v/>
      </c>
      <c r="AI26" s="26" t="e" cm="1">
        <f t="array" ref="AI26">IFERROR(SMALL(IF((COUNTIF($AI$3:AI25, $AH$4:$AH$203)=0)*ISNUMBER($AH$4:$AH$203), $AH$4:$AH$203, "A"), 1),INDEX($AH$4:$AH$203, MATCH(SMALL(IF(ISTEXT($AH$4:$AH$203)*(COUNTIF(AI$3:$AI25,$AH$4:$AH$203)=0), COUNTIF($AH$4:$AH$203, "&lt;"&amp;$AH$4:$AH$203), ""),1),IF(ISTEXT($AH$4:$AH$203), COUNTIF($AH$4:$AH$203, "&lt;"&amp;$AH$4:$AH$203), ""), 0)))</f>
        <v>#NUM!</v>
      </c>
      <c r="AJ26" s="26"/>
      <c r="AK26" s="26"/>
      <c r="AL26" s="26" t="str">
        <f t="shared" si="15"/>
        <v/>
      </c>
      <c r="AM26" s="26" t="str">
        <f t="shared" si="16"/>
        <v/>
      </c>
      <c r="AN26" s="26">
        <v>23</v>
      </c>
      <c r="AO26" s="67" t="str">
        <f t="shared" si="17"/>
        <v/>
      </c>
      <c r="AP26" s="26" t="str">
        <f>_xlfn.IFNA(VLOOKUP(AM26,Kopā!$A$4:$Q$203,2,),"")</f>
        <v/>
      </c>
      <c r="AQ26" s="68" t="str">
        <f>_xlfn.IFNA(VLOOKUP(AM26,Kopā!$A$4:$Q$203,3,),"")</f>
        <v/>
      </c>
      <c r="AR26" s="79" t="str">
        <f>_xlfn.IFNA(VLOOKUP(AM26,Kopā!$A$4:$Q$203,8,),"")</f>
        <v/>
      </c>
      <c r="AS26" s="80" t="str">
        <f>_xlfn.IFNA(VLOOKUP(AM26,Kopā!$A$4:$Q$203,9,),"")</f>
        <v/>
      </c>
      <c r="AT26" s="79" t="str">
        <f>_xlfn.IFNA(VLOOKUP(AM26,Kopā!$A$4:$Q$203,10,),"")</f>
        <v/>
      </c>
      <c r="AU26" s="80" t="str">
        <f>_xlfn.IFNA(VLOOKUP(AM26,Kopā!$A$4:$Q$203,11,),"")</f>
        <v/>
      </c>
      <c r="AV26" s="79" t="str">
        <f>_xlfn.IFNA(VLOOKUP(AM26,Kopā!$A$4:$Q$203,12,),"")</f>
        <v/>
      </c>
      <c r="AW26" s="80" t="str">
        <f>_xlfn.IFNA(VLOOKUP(AM26,Kopā!$A$4:$Q$203,13,),"")</f>
        <v/>
      </c>
      <c r="AX26" s="79" t="str">
        <f>_xlfn.IFNA(VLOOKUP(AM26,Kopā!$A$4:$Q$203,14,),"")</f>
        <v/>
      </c>
      <c r="AY26" s="80" t="str">
        <f>_xlfn.IFNA(VLOOKUP(AM26,Kopā!$A$4:$Q$203,15,),"")</f>
        <v/>
      </c>
      <c r="AZ26" s="81" t="str">
        <f>_xlfn.IFNA(VLOOKUP(AM26,Kopā!$A$4:$Q$203,16,),"")</f>
        <v/>
      </c>
      <c r="BA26" s="80" t="str">
        <f>_xlfn.IFNA(VLOOKUP(AM26,Kopā!$A$4:$Q$203,17,),"")</f>
        <v/>
      </c>
      <c r="BB26" s="26" t="str">
        <f t="shared" si="18"/>
        <v/>
      </c>
      <c r="BC26" s="26" t="str">
        <f t="shared" si="19"/>
        <v/>
      </c>
      <c r="BD26" s="69" t="str">
        <f t="shared" si="20"/>
        <v/>
      </c>
      <c r="BE26" s="26" t="e">
        <f>_xlfn.RANK.EQ(BB26,$BB$4:$BB$93,)+COUNTIF($BB$4:BB26,BB26)-1</f>
        <v>#VALUE!</v>
      </c>
    </row>
    <row r="27" spans="1:57" x14ac:dyDescent="0.25">
      <c r="A27" s="26">
        <v>24</v>
      </c>
      <c r="B27" s="82" t="str">
        <f t="shared" si="2"/>
        <v/>
      </c>
      <c r="C27" s="102" t="str">
        <f t="shared" si="0"/>
        <v/>
      </c>
      <c r="D27" s="83" t="str">
        <f t="shared" si="21"/>
        <v/>
      </c>
      <c r="E27" s="84" t="str">
        <f t="shared" si="4"/>
        <v/>
      </c>
      <c r="F27" s="85" t="str">
        <f t="shared" si="5"/>
        <v/>
      </c>
      <c r="G27" s="86" t="str">
        <f t="shared" si="6"/>
        <v/>
      </c>
      <c r="H27" s="85" t="str">
        <f t="shared" si="7"/>
        <v/>
      </c>
      <c r="I27" s="84" t="str">
        <f t="shared" si="8"/>
        <v/>
      </c>
      <c r="J27" s="85" t="str">
        <f t="shared" si="9"/>
        <v/>
      </c>
      <c r="K27" s="84" t="str">
        <f t="shared" si="10"/>
        <v/>
      </c>
      <c r="L27" s="85" t="str">
        <f t="shared" si="11"/>
        <v/>
      </c>
      <c r="M27" s="87" t="str">
        <f t="shared" si="12"/>
        <v/>
      </c>
      <c r="N27" s="88" t="str">
        <f t="shared" si="13"/>
        <v/>
      </c>
      <c r="O27" s="89" t="str">
        <f t="shared" si="14"/>
        <v/>
      </c>
      <c r="P27" s="90"/>
      <c r="Q27" s="74"/>
      <c r="AD27" s="26">
        <v>26</v>
      </c>
      <c r="AE27" s="26"/>
      <c r="AF27" s="26">
        <f>IF(Kopā!F27=$R$3,Kopā!A27,"")</f>
        <v>24</v>
      </c>
      <c r="AG27" s="26" t="str">
        <f>_xlfn.IFNA(VLOOKUP(AF27,Kopā!$A$4:$G$203,7,),"")</f>
        <v>H</v>
      </c>
      <c r="AH27" s="26" t="str">
        <f t="shared" si="1"/>
        <v/>
      </c>
      <c r="AI27" s="26" t="e" cm="1">
        <f t="array" ref="AI27">IFERROR(SMALL(IF((COUNTIF($AI$3:AI26, $AH$4:$AH$203)=0)*ISNUMBER($AH$4:$AH$203), $AH$4:$AH$203, "A"), 1),INDEX($AH$4:$AH$203, MATCH(SMALL(IF(ISTEXT($AH$4:$AH$203)*(COUNTIF(AI$3:$AI26,$AH$4:$AH$203)=0), COUNTIF($AH$4:$AH$203, "&lt;"&amp;$AH$4:$AH$203), ""),1),IF(ISTEXT($AH$4:$AH$203), COUNTIF($AH$4:$AH$203, "&lt;"&amp;$AH$4:$AH$203), ""), 0)))</f>
        <v>#NUM!</v>
      </c>
      <c r="AJ27" s="26"/>
      <c r="AK27" s="26"/>
      <c r="AL27" s="26" t="str">
        <f t="shared" si="15"/>
        <v/>
      </c>
      <c r="AM27" s="26" t="str">
        <f t="shared" si="16"/>
        <v/>
      </c>
      <c r="AN27" s="26">
        <v>24</v>
      </c>
      <c r="AO27" s="67" t="str">
        <f t="shared" si="17"/>
        <v/>
      </c>
      <c r="AP27" s="26" t="str">
        <f>_xlfn.IFNA(VLOOKUP(AM27,Kopā!$A$4:$Q$203,2,),"")</f>
        <v/>
      </c>
      <c r="AQ27" s="68" t="str">
        <f>_xlfn.IFNA(VLOOKUP(AM27,Kopā!$A$4:$Q$203,3,),"")</f>
        <v/>
      </c>
      <c r="AR27" s="79" t="str">
        <f>_xlfn.IFNA(VLOOKUP(AM27,Kopā!$A$4:$Q$203,8,),"")</f>
        <v/>
      </c>
      <c r="AS27" s="80" t="str">
        <f>_xlfn.IFNA(VLOOKUP(AM27,Kopā!$A$4:$Q$203,9,),"")</f>
        <v/>
      </c>
      <c r="AT27" s="79" t="str">
        <f>_xlfn.IFNA(VLOOKUP(AM27,Kopā!$A$4:$Q$203,10,),"")</f>
        <v/>
      </c>
      <c r="AU27" s="80" t="str">
        <f>_xlfn.IFNA(VLOOKUP(AM27,Kopā!$A$4:$Q$203,11,),"")</f>
        <v/>
      </c>
      <c r="AV27" s="79" t="str">
        <f>_xlfn.IFNA(VLOOKUP(AM27,Kopā!$A$4:$Q$203,12,),"")</f>
        <v/>
      </c>
      <c r="AW27" s="80" t="str">
        <f>_xlfn.IFNA(VLOOKUP(AM27,Kopā!$A$4:$Q$203,13,),"")</f>
        <v/>
      </c>
      <c r="AX27" s="79" t="str">
        <f>_xlfn.IFNA(VLOOKUP(AM27,Kopā!$A$4:$Q$203,14,),"")</f>
        <v/>
      </c>
      <c r="AY27" s="80" t="str">
        <f>_xlfn.IFNA(VLOOKUP(AM27,Kopā!$A$4:$Q$203,15,),"")</f>
        <v/>
      </c>
      <c r="AZ27" s="81" t="str">
        <f>_xlfn.IFNA(VLOOKUP(AM27,Kopā!$A$4:$Q$203,16,),"")</f>
        <v/>
      </c>
      <c r="BA27" s="80" t="str">
        <f>_xlfn.IFNA(VLOOKUP(AM27,Kopā!$A$4:$Q$203,17,),"")</f>
        <v/>
      </c>
      <c r="BB27" s="26" t="str">
        <f t="shared" si="18"/>
        <v/>
      </c>
      <c r="BC27" s="26" t="str">
        <f t="shared" si="19"/>
        <v/>
      </c>
      <c r="BD27" s="69" t="str">
        <f t="shared" si="20"/>
        <v/>
      </c>
      <c r="BE27" s="26" t="e">
        <f>_xlfn.RANK.EQ(BB27,$BB$4:$BB$93,)+COUNTIF($BB$4:BB27,BB27)-1</f>
        <v>#VALUE!</v>
      </c>
    </row>
    <row r="28" spans="1:57" x14ac:dyDescent="0.25">
      <c r="A28" s="26">
        <v>25</v>
      </c>
      <c r="B28" s="17" t="str">
        <f t="shared" si="2"/>
        <v/>
      </c>
      <c r="C28" s="101" t="str">
        <f t="shared" si="0"/>
        <v/>
      </c>
      <c r="D28" s="28" t="str">
        <f t="shared" si="21"/>
        <v/>
      </c>
      <c r="E28" s="60" t="str">
        <f t="shared" si="4"/>
        <v/>
      </c>
      <c r="F28" s="61" t="str">
        <f t="shared" si="5"/>
        <v/>
      </c>
      <c r="G28" s="62" t="str">
        <f t="shared" si="6"/>
        <v/>
      </c>
      <c r="H28" s="61" t="str">
        <f t="shared" si="7"/>
        <v/>
      </c>
      <c r="I28" s="60" t="str">
        <f t="shared" si="8"/>
        <v/>
      </c>
      <c r="J28" s="61" t="str">
        <f t="shared" si="9"/>
        <v/>
      </c>
      <c r="K28" s="60" t="str">
        <f t="shared" si="10"/>
        <v/>
      </c>
      <c r="L28" s="61" t="str">
        <f t="shared" si="11"/>
        <v/>
      </c>
      <c r="M28" s="72" t="str">
        <f t="shared" si="12"/>
        <v/>
      </c>
      <c r="N28" s="73" t="str">
        <f t="shared" si="13"/>
        <v/>
      </c>
      <c r="O28" s="24" t="str">
        <f t="shared" si="14"/>
        <v/>
      </c>
      <c r="P28" s="18"/>
      <c r="Q28" s="74"/>
      <c r="AD28" s="26">
        <v>27</v>
      </c>
      <c r="AE28" s="26"/>
      <c r="AF28" s="26">
        <f>IF(Kopā!F28=$R$3,Kopā!A28,"")</f>
        <v>25</v>
      </c>
      <c r="AG28" s="26" t="str">
        <f>_xlfn.IFNA(VLOOKUP(AF28,Kopā!$A$4:$G$203,7,),"")</f>
        <v>H</v>
      </c>
      <c r="AH28" s="26" t="str">
        <f t="shared" si="1"/>
        <v/>
      </c>
      <c r="AI28" s="26" t="e" cm="1">
        <f t="array" ref="AI28">IFERROR(SMALL(IF((COUNTIF($AI$3:AI27, $AH$4:$AH$203)=0)*ISNUMBER($AH$4:$AH$203), $AH$4:$AH$203, "A"), 1),INDEX($AH$4:$AH$203, MATCH(SMALL(IF(ISTEXT($AH$4:$AH$203)*(COUNTIF(AI$3:$AI27,$AH$4:$AH$203)=0), COUNTIF($AH$4:$AH$203, "&lt;"&amp;$AH$4:$AH$203), ""),1),IF(ISTEXT($AH$4:$AH$203), COUNTIF($AH$4:$AH$203, "&lt;"&amp;$AH$4:$AH$203), ""), 0)))</f>
        <v>#NUM!</v>
      </c>
      <c r="AJ28" s="26"/>
      <c r="AK28" s="26"/>
      <c r="AL28" s="26" t="str">
        <f t="shared" si="15"/>
        <v/>
      </c>
      <c r="AM28" s="26" t="str">
        <f t="shared" si="16"/>
        <v/>
      </c>
      <c r="AN28" s="26">
        <v>25</v>
      </c>
      <c r="AO28" s="67" t="str">
        <f t="shared" si="17"/>
        <v/>
      </c>
      <c r="AP28" s="26" t="str">
        <f>_xlfn.IFNA(VLOOKUP(AM28,Kopā!$A$4:$Q$203,2,),"")</f>
        <v/>
      </c>
      <c r="AQ28" s="68" t="str">
        <f>_xlfn.IFNA(VLOOKUP(AM28,Kopā!$A$4:$Q$203,3,),"")</f>
        <v/>
      </c>
      <c r="AR28" s="79" t="str">
        <f>_xlfn.IFNA(VLOOKUP(AM28,Kopā!$A$4:$Q$203,8,),"")</f>
        <v/>
      </c>
      <c r="AS28" s="80" t="str">
        <f>_xlfn.IFNA(VLOOKUP(AM28,Kopā!$A$4:$Q$203,9,),"")</f>
        <v/>
      </c>
      <c r="AT28" s="79" t="str">
        <f>_xlfn.IFNA(VLOOKUP(AM28,Kopā!$A$4:$Q$203,10,),"")</f>
        <v/>
      </c>
      <c r="AU28" s="80" t="str">
        <f>_xlfn.IFNA(VLOOKUP(AM28,Kopā!$A$4:$Q$203,11,),"")</f>
        <v/>
      </c>
      <c r="AV28" s="79" t="str">
        <f>_xlfn.IFNA(VLOOKUP(AM28,Kopā!$A$4:$Q$203,12,),"")</f>
        <v/>
      </c>
      <c r="AW28" s="80" t="str">
        <f>_xlfn.IFNA(VLOOKUP(AM28,Kopā!$A$4:$Q$203,13,),"")</f>
        <v/>
      </c>
      <c r="AX28" s="79" t="str">
        <f>_xlfn.IFNA(VLOOKUP(AM28,Kopā!$A$4:$Q$203,14,),"")</f>
        <v/>
      </c>
      <c r="AY28" s="80" t="str">
        <f>_xlfn.IFNA(VLOOKUP(AM28,Kopā!$A$4:$Q$203,15,),"")</f>
        <v/>
      </c>
      <c r="AZ28" s="81" t="str">
        <f>_xlfn.IFNA(VLOOKUP(AM28,Kopā!$A$4:$Q$203,16,),"")</f>
        <v/>
      </c>
      <c r="BA28" s="80" t="str">
        <f>_xlfn.IFNA(VLOOKUP(AM28,Kopā!$A$4:$Q$203,17,),"")</f>
        <v/>
      </c>
      <c r="BB28" s="26" t="str">
        <f t="shared" si="18"/>
        <v/>
      </c>
      <c r="BC28" s="26" t="str">
        <f t="shared" si="19"/>
        <v/>
      </c>
      <c r="BD28" s="69" t="str">
        <f t="shared" si="20"/>
        <v/>
      </c>
      <c r="BE28" s="26" t="e">
        <f>_xlfn.RANK.EQ(BB28,$BB$4:$BB$93,)+COUNTIF($BB$4:BB28,BB28)-1</f>
        <v>#VALUE!</v>
      </c>
    </row>
    <row r="29" spans="1:57" x14ac:dyDescent="0.25">
      <c r="A29" s="26">
        <v>26</v>
      </c>
      <c r="B29" s="82" t="str">
        <f t="shared" si="2"/>
        <v/>
      </c>
      <c r="C29" s="102" t="str">
        <f t="shared" si="0"/>
        <v/>
      </c>
      <c r="D29" s="83" t="str">
        <f t="shared" si="21"/>
        <v/>
      </c>
      <c r="E29" s="84" t="str">
        <f t="shared" si="4"/>
        <v/>
      </c>
      <c r="F29" s="85" t="str">
        <f t="shared" si="5"/>
        <v/>
      </c>
      <c r="G29" s="86" t="str">
        <f t="shared" si="6"/>
        <v/>
      </c>
      <c r="H29" s="85" t="str">
        <f t="shared" si="7"/>
        <v/>
      </c>
      <c r="I29" s="84" t="str">
        <f t="shared" si="8"/>
        <v/>
      </c>
      <c r="J29" s="85" t="str">
        <f t="shared" si="9"/>
        <v/>
      </c>
      <c r="K29" s="84" t="str">
        <f t="shared" si="10"/>
        <v/>
      </c>
      <c r="L29" s="85" t="str">
        <f t="shared" si="11"/>
        <v/>
      </c>
      <c r="M29" s="87" t="str">
        <f t="shared" si="12"/>
        <v/>
      </c>
      <c r="N29" s="88" t="str">
        <f t="shared" si="13"/>
        <v/>
      </c>
      <c r="O29" s="89" t="str">
        <f t="shared" si="14"/>
        <v/>
      </c>
      <c r="P29" s="90"/>
      <c r="Q29" s="74"/>
      <c r="AD29" s="26">
        <v>28</v>
      </c>
      <c r="AE29" s="26"/>
      <c r="AF29" s="26">
        <f>IF(Kopā!F29=$R$3,Kopā!A29,"")</f>
        <v>26</v>
      </c>
      <c r="AG29" s="26" t="str">
        <f>_xlfn.IFNA(VLOOKUP(AF29,Kopā!$A$4:$G$203,7,),"")</f>
        <v>E</v>
      </c>
      <c r="AH29" s="26">
        <f t="shared" si="1"/>
        <v>26</v>
      </c>
      <c r="AI29" s="26" t="e" cm="1">
        <f t="array" ref="AI29">IFERROR(SMALL(IF((COUNTIF($AI$3:AI28, $AH$4:$AH$203)=0)*ISNUMBER($AH$4:$AH$203), $AH$4:$AH$203, "A"), 1),INDEX($AH$4:$AH$203, MATCH(SMALL(IF(ISTEXT($AH$4:$AH$203)*(COUNTIF(AI$3:$AI28,$AH$4:$AH$203)=0), COUNTIF($AH$4:$AH$203, "&lt;"&amp;$AH$4:$AH$203), ""),1),IF(ISTEXT($AH$4:$AH$203), COUNTIF($AH$4:$AH$203, "&lt;"&amp;$AH$4:$AH$203), ""), 0)))</f>
        <v>#NUM!</v>
      </c>
      <c r="AJ29" s="26"/>
      <c r="AK29" s="26"/>
      <c r="AL29" s="26" t="str">
        <f t="shared" si="15"/>
        <v/>
      </c>
      <c r="AM29" s="26" t="str">
        <f t="shared" si="16"/>
        <v/>
      </c>
      <c r="AN29" s="26">
        <v>26</v>
      </c>
      <c r="AO29" s="67" t="str">
        <f t="shared" si="17"/>
        <v/>
      </c>
      <c r="AP29" s="26" t="str">
        <f>_xlfn.IFNA(VLOOKUP(AM29,Kopā!$A$4:$Q$203,2,),"")</f>
        <v/>
      </c>
      <c r="AQ29" s="68" t="str">
        <f>_xlfn.IFNA(VLOOKUP(AM29,Kopā!$A$4:$Q$203,3,),"")</f>
        <v/>
      </c>
      <c r="AR29" s="79" t="str">
        <f>_xlfn.IFNA(VLOOKUP(AM29,Kopā!$A$4:$Q$203,8,),"")</f>
        <v/>
      </c>
      <c r="AS29" s="80" t="str">
        <f>_xlfn.IFNA(VLOOKUP(AM29,Kopā!$A$4:$Q$203,9,),"")</f>
        <v/>
      </c>
      <c r="AT29" s="79" t="str">
        <f>_xlfn.IFNA(VLOOKUP(AM29,Kopā!$A$4:$Q$203,10,),"")</f>
        <v/>
      </c>
      <c r="AU29" s="80" t="str">
        <f>_xlfn.IFNA(VLOOKUP(AM29,Kopā!$A$4:$Q$203,11,),"")</f>
        <v/>
      </c>
      <c r="AV29" s="79" t="str">
        <f>_xlfn.IFNA(VLOOKUP(AM29,Kopā!$A$4:$Q$203,12,),"")</f>
        <v/>
      </c>
      <c r="AW29" s="80" t="str">
        <f>_xlfn.IFNA(VLOOKUP(AM29,Kopā!$A$4:$Q$203,13,),"")</f>
        <v/>
      </c>
      <c r="AX29" s="79" t="str">
        <f>_xlfn.IFNA(VLOOKUP(AM29,Kopā!$A$4:$Q$203,14,),"")</f>
        <v/>
      </c>
      <c r="AY29" s="80" t="str">
        <f>_xlfn.IFNA(VLOOKUP(AM29,Kopā!$A$4:$Q$203,15,),"")</f>
        <v/>
      </c>
      <c r="AZ29" s="81" t="str">
        <f>_xlfn.IFNA(VLOOKUP(AM29,Kopā!$A$4:$Q$203,16,),"")</f>
        <v/>
      </c>
      <c r="BA29" s="80" t="str">
        <f>_xlfn.IFNA(VLOOKUP(AM29,Kopā!$A$4:$Q$203,17,),"")</f>
        <v/>
      </c>
      <c r="BB29" s="26" t="str">
        <f t="shared" si="18"/>
        <v/>
      </c>
      <c r="BC29" s="26" t="str">
        <f t="shared" si="19"/>
        <v/>
      </c>
      <c r="BD29" s="69" t="str">
        <f t="shared" si="20"/>
        <v/>
      </c>
      <c r="BE29" s="26" t="e">
        <f>_xlfn.RANK.EQ(BB29,$BB$4:$BB$93,)+COUNTIF($BB$4:BB29,BB29)-1</f>
        <v>#VALUE!</v>
      </c>
    </row>
    <row r="30" spans="1:57" x14ac:dyDescent="0.25">
      <c r="A30" s="26">
        <v>27</v>
      </c>
      <c r="B30" s="17" t="str">
        <f t="shared" si="2"/>
        <v/>
      </c>
      <c r="C30" s="101" t="str">
        <f t="shared" si="0"/>
        <v/>
      </c>
      <c r="D30" s="28" t="str">
        <f t="shared" si="21"/>
        <v/>
      </c>
      <c r="E30" s="60" t="str">
        <f t="shared" si="4"/>
        <v/>
      </c>
      <c r="F30" s="61" t="str">
        <f t="shared" si="5"/>
        <v/>
      </c>
      <c r="G30" s="62" t="str">
        <f t="shared" si="6"/>
        <v/>
      </c>
      <c r="H30" s="61" t="str">
        <f t="shared" si="7"/>
        <v/>
      </c>
      <c r="I30" s="60" t="str">
        <f t="shared" si="8"/>
        <v/>
      </c>
      <c r="J30" s="61" t="str">
        <f t="shared" si="9"/>
        <v/>
      </c>
      <c r="K30" s="60" t="str">
        <f t="shared" si="10"/>
        <v/>
      </c>
      <c r="L30" s="61" t="str">
        <f t="shared" si="11"/>
        <v/>
      </c>
      <c r="M30" s="72" t="str">
        <f t="shared" si="12"/>
        <v/>
      </c>
      <c r="N30" s="73" t="str">
        <f t="shared" si="13"/>
        <v/>
      </c>
      <c r="O30" s="24" t="str">
        <f t="shared" si="14"/>
        <v/>
      </c>
      <c r="P30" s="18"/>
      <c r="Q30" s="74"/>
      <c r="AD30" s="26">
        <v>29</v>
      </c>
      <c r="AE30" s="26"/>
      <c r="AF30" s="26" t="str">
        <f>IF(Kopā!F30=$R$3,Kopā!A30,"")</f>
        <v/>
      </c>
      <c r="AG30" s="26" t="str">
        <f>_xlfn.IFNA(VLOOKUP(AF30,Kopā!$A$4:$G$203,7,),"")</f>
        <v/>
      </c>
      <c r="AH30" s="26" t="str">
        <f t="shared" si="1"/>
        <v/>
      </c>
      <c r="AI30" s="26" t="e" cm="1">
        <f t="array" ref="AI30">IFERROR(SMALL(IF((COUNTIF($AI$3:AI29, $AH$4:$AH$203)=0)*ISNUMBER($AH$4:$AH$203), $AH$4:$AH$203, "A"), 1),INDEX($AH$4:$AH$203, MATCH(SMALL(IF(ISTEXT($AH$4:$AH$203)*(COUNTIF(AI$3:$AI29,$AH$4:$AH$203)=0), COUNTIF($AH$4:$AH$203, "&lt;"&amp;$AH$4:$AH$203), ""),1),IF(ISTEXT($AH$4:$AH$203), COUNTIF($AH$4:$AH$203, "&lt;"&amp;$AH$4:$AH$203), ""), 0)))</f>
        <v>#NUM!</v>
      </c>
      <c r="AJ30" s="26"/>
      <c r="AK30" s="26"/>
      <c r="AL30" s="26" t="str">
        <f t="shared" si="15"/>
        <v/>
      </c>
      <c r="AM30" s="26" t="str">
        <f t="shared" si="16"/>
        <v/>
      </c>
      <c r="AN30" s="26">
        <v>27</v>
      </c>
      <c r="AO30" s="67" t="str">
        <f t="shared" si="17"/>
        <v/>
      </c>
      <c r="AP30" s="26" t="str">
        <f>_xlfn.IFNA(VLOOKUP(AM30,Kopā!$A$4:$Q$203,2,),"")</f>
        <v/>
      </c>
      <c r="AQ30" s="68" t="str">
        <f>_xlfn.IFNA(VLOOKUP(AM30,Kopā!$A$4:$Q$203,3,),"")</f>
        <v/>
      </c>
      <c r="AR30" s="79" t="str">
        <f>_xlfn.IFNA(VLOOKUP(AM30,Kopā!$A$4:$Q$203,8,),"")</f>
        <v/>
      </c>
      <c r="AS30" s="80" t="str">
        <f>_xlfn.IFNA(VLOOKUP(AM30,Kopā!$A$4:$Q$203,9,),"")</f>
        <v/>
      </c>
      <c r="AT30" s="79" t="str">
        <f>_xlfn.IFNA(VLOOKUP(AM30,Kopā!$A$4:$Q$203,10,),"")</f>
        <v/>
      </c>
      <c r="AU30" s="80" t="str">
        <f>_xlfn.IFNA(VLOOKUP(AM30,Kopā!$A$4:$Q$203,11,),"")</f>
        <v/>
      </c>
      <c r="AV30" s="79" t="str">
        <f>_xlfn.IFNA(VLOOKUP(AM30,Kopā!$A$4:$Q$203,12,),"")</f>
        <v/>
      </c>
      <c r="AW30" s="80" t="str">
        <f>_xlfn.IFNA(VLOOKUP(AM30,Kopā!$A$4:$Q$203,13,),"")</f>
        <v/>
      </c>
      <c r="AX30" s="79" t="str">
        <f>_xlfn.IFNA(VLOOKUP(AM30,Kopā!$A$4:$Q$203,14,),"")</f>
        <v/>
      </c>
      <c r="AY30" s="80" t="str">
        <f>_xlfn.IFNA(VLOOKUP(AM30,Kopā!$A$4:$Q$203,15,),"")</f>
        <v/>
      </c>
      <c r="AZ30" s="81" t="str">
        <f>_xlfn.IFNA(VLOOKUP(AM30,Kopā!$A$4:$Q$203,16,),"")</f>
        <v/>
      </c>
      <c r="BA30" s="80" t="str">
        <f>_xlfn.IFNA(VLOOKUP(AM30,Kopā!$A$4:$Q$203,17,),"")</f>
        <v/>
      </c>
      <c r="BB30" s="26" t="str">
        <f t="shared" si="18"/>
        <v/>
      </c>
      <c r="BC30" s="26" t="str">
        <f t="shared" si="19"/>
        <v/>
      </c>
      <c r="BD30" s="69" t="str">
        <f t="shared" si="20"/>
        <v/>
      </c>
      <c r="BE30" s="26" t="e">
        <f>_xlfn.RANK.EQ(BB30,$BB$4:$BB$93,)+COUNTIF($BB$4:BB30,BB30)-1</f>
        <v>#VALUE!</v>
      </c>
    </row>
    <row r="31" spans="1:57" x14ac:dyDescent="0.25">
      <c r="A31" s="26">
        <v>28</v>
      </c>
      <c r="B31" s="82" t="str">
        <f t="shared" si="2"/>
        <v/>
      </c>
      <c r="C31" s="102" t="str">
        <f t="shared" si="0"/>
        <v/>
      </c>
      <c r="D31" s="83" t="str">
        <f t="shared" si="21"/>
        <v/>
      </c>
      <c r="E31" s="84" t="str">
        <f t="shared" si="4"/>
        <v/>
      </c>
      <c r="F31" s="85" t="str">
        <f t="shared" si="5"/>
        <v/>
      </c>
      <c r="G31" s="86" t="str">
        <f t="shared" si="6"/>
        <v/>
      </c>
      <c r="H31" s="85" t="str">
        <f t="shared" si="7"/>
        <v/>
      </c>
      <c r="I31" s="84" t="str">
        <f t="shared" si="8"/>
        <v/>
      </c>
      <c r="J31" s="85" t="str">
        <f t="shared" si="9"/>
        <v/>
      </c>
      <c r="K31" s="84" t="str">
        <f t="shared" si="10"/>
        <v/>
      </c>
      <c r="L31" s="85" t="str">
        <f t="shared" si="11"/>
        <v/>
      </c>
      <c r="M31" s="87" t="str">
        <f t="shared" si="12"/>
        <v/>
      </c>
      <c r="N31" s="88" t="str">
        <f t="shared" si="13"/>
        <v/>
      </c>
      <c r="O31" s="89" t="str">
        <f t="shared" si="14"/>
        <v/>
      </c>
      <c r="P31" s="90"/>
      <c r="Q31" s="74"/>
      <c r="AD31" s="26">
        <v>30</v>
      </c>
      <c r="AE31" s="26"/>
      <c r="AF31" s="26" t="str">
        <f>IF(Kopā!F31=$R$3,Kopā!A31,"")</f>
        <v/>
      </c>
      <c r="AG31" s="26" t="str">
        <f>_xlfn.IFNA(VLOOKUP(AF31,Kopā!$A$4:$G$203,7,),"")</f>
        <v/>
      </c>
      <c r="AH31" s="26" t="str">
        <f t="shared" si="1"/>
        <v/>
      </c>
      <c r="AI31" s="26" t="e" cm="1">
        <f t="array" ref="AI31">IFERROR(SMALL(IF((COUNTIF($AI$3:AI30, $AH$4:$AH$203)=0)*ISNUMBER($AH$4:$AH$203), $AH$4:$AH$203, "A"), 1),INDEX($AH$4:$AH$203, MATCH(SMALL(IF(ISTEXT($AH$4:$AH$203)*(COUNTIF(AI$3:$AI30,$AH$4:$AH$203)=0), COUNTIF($AH$4:$AH$203, "&lt;"&amp;$AH$4:$AH$203), ""),1),IF(ISTEXT($AH$4:$AH$203), COUNTIF($AH$4:$AH$203, "&lt;"&amp;$AH$4:$AH$203), ""), 0)))</f>
        <v>#NUM!</v>
      </c>
      <c r="AJ31" s="26"/>
      <c r="AK31" s="26"/>
      <c r="AL31" s="26" t="str">
        <f t="shared" si="15"/>
        <v/>
      </c>
      <c r="AM31" s="26" t="str">
        <f t="shared" si="16"/>
        <v/>
      </c>
      <c r="AN31" s="26">
        <v>28</v>
      </c>
      <c r="AO31" s="67" t="str">
        <f t="shared" si="17"/>
        <v/>
      </c>
      <c r="AP31" s="26" t="str">
        <f>_xlfn.IFNA(VLOOKUP(AM31,Kopā!$A$4:$Q$203,2,),"")</f>
        <v/>
      </c>
      <c r="AQ31" s="68" t="str">
        <f>_xlfn.IFNA(VLOOKUP(AM31,Kopā!$A$4:$Q$203,3,),"")</f>
        <v/>
      </c>
      <c r="AR31" s="79" t="str">
        <f>_xlfn.IFNA(VLOOKUP(AM31,Kopā!$A$4:$Q$203,8,),"")</f>
        <v/>
      </c>
      <c r="AS31" s="80" t="str">
        <f>_xlfn.IFNA(VLOOKUP(AM31,Kopā!$A$4:$Q$203,9,),"")</f>
        <v/>
      </c>
      <c r="AT31" s="79" t="str">
        <f>_xlfn.IFNA(VLOOKUP(AM31,Kopā!$A$4:$Q$203,10,),"")</f>
        <v/>
      </c>
      <c r="AU31" s="80" t="str">
        <f>_xlfn.IFNA(VLOOKUP(AM31,Kopā!$A$4:$Q$203,11,),"")</f>
        <v/>
      </c>
      <c r="AV31" s="79" t="str">
        <f>_xlfn.IFNA(VLOOKUP(AM31,Kopā!$A$4:$Q$203,12,),"")</f>
        <v/>
      </c>
      <c r="AW31" s="80" t="str">
        <f>_xlfn.IFNA(VLOOKUP(AM31,Kopā!$A$4:$Q$203,13,),"")</f>
        <v/>
      </c>
      <c r="AX31" s="79" t="str">
        <f>_xlfn.IFNA(VLOOKUP(AM31,Kopā!$A$4:$Q$203,14,),"")</f>
        <v/>
      </c>
      <c r="AY31" s="80" t="str">
        <f>_xlfn.IFNA(VLOOKUP(AM31,Kopā!$A$4:$Q$203,15,),"")</f>
        <v/>
      </c>
      <c r="AZ31" s="81" t="str">
        <f>_xlfn.IFNA(VLOOKUP(AM31,Kopā!$A$4:$Q$203,16,),"")</f>
        <v/>
      </c>
      <c r="BA31" s="80" t="str">
        <f>_xlfn.IFNA(VLOOKUP(AM31,Kopā!$A$4:$Q$203,17,),"")</f>
        <v/>
      </c>
      <c r="BB31" s="26" t="str">
        <f t="shared" si="18"/>
        <v/>
      </c>
      <c r="BC31" s="26" t="str">
        <f t="shared" si="19"/>
        <v/>
      </c>
      <c r="BD31" s="69" t="str">
        <f t="shared" si="20"/>
        <v/>
      </c>
      <c r="BE31" s="26" t="e">
        <f>_xlfn.RANK.EQ(BB31,$BB$4:$BB$93,)+COUNTIF($BB$4:BB31,BB31)-1</f>
        <v>#VALUE!</v>
      </c>
    </row>
    <row r="32" spans="1:57" x14ac:dyDescent="0.25">
      <c r="A32" s="26">
        <v>29</v>
      </c>
      <c r="B32" s="17" t="str">
        <f t="shared" si="2"/>
        <v/>
      </c>
      <c r="C32" s="101" t="str">
        <f t="shared" si="0"/>
        <v/>
      </c>
      <c r="D32" s="28" t="str">
        <f t="shared" si="21"/>
        <v/>
      </c>
      <c r="E32" s="60" t="str">
        <f t="shared" si="4"/>
        <v/>
      </c>
      <c r="F32" s="61" t="str">
        <f t="shared" si="5"/>
        <v/>
      </c>
      <c r="G32" s="62" t="str">
        <f t="shared" si="6"/>
        <v/>
      </c>
      <c r="H32" s="61" t="str">
        <f t="shared" si="7"/>
        <v/>
      </c>
      <c r="I32" s="60" t="str">
        <f t="shared" si="8"/>
        <v/>
      </c>
      <c r="J32" s="61" t="str">
        <f t="shared" si="9"/>
        <v/>
      </c>
      <c r="K32" s="60" t="str">
        <f t="shared" si="10"/>
        <v/>
      </c>
      <c r="L32" s="61" t="str">
        <f t="shared" si="11"/>
        <v/>
      </c>
      <c r="M32" s="72" t="str">
        <f t="shared" si="12"/>
        <v/>
      </c>
      <c r="N32" s="73" t="str">
        <f t="shared" si="13"/>
        <v/>
      </c>
      <c r="O32" s="24" t="str">
        <f t="shared" si="14"/>
        <v/>
      </c>
      <c r="P32" s="18"/>
      <c r="Q32" s="74"/>
      <c r="AD32" s="26">
        <v>31</v>
      </c>
      <c r="AE32" s="26"/>
      <c r="AF32" s="26">
        <f>IF(Kopā!F32=$R$3,Kopā!A32,"")</f>
        <v>29</v>
      </c>
      <c r="AG32" s="26" t="str">
        <f>_xlfn.IFNA(VLOOKUP(AF32,Kopā!$A$4:$G$203,7,),"")</f>
        <v>E</v>
      </c>
      <c r="AH32" s="26">
        <f t="shared" si="1"/>
        <v>29</v>
      </c>
      <c r="AI32" s="26" t="e" cm="1">
        <f t="array" ref="AI32">IFERROR(SMALL(IF((COUNTIF($AI$3:AI31, $AH$4:$AH$203)=0)*ISNUMBER($AH$4:$AH$203), $AH$4:$AH$203, "A"), 1),INDEX($AH$4:$AH$203, MATCH(SMALL(IF(ISTEXT($AH$4:$AH$203)*(COUNTIF(AI$3:$AI31,$AH$4:$AH$203)=0), COUNTIF($AH$4:$AH$203, "&lt;"&amp;$AH$4:$AH$203), ""),1),IF(ISTEXT($AH$4:$AH$203), COUNTIF($AH$4:$AH$203, "&lt;"&amp;$AH$4:$AH$203), ""), 0)))</f>
        <v>#NUM!</v>
      </c>
      <c r="AJ32" s="26"/>
      <c r="AK32" s="26"/>
      <c r="AL32" s="26" t="str">
        <f t="shared" si="15"/>
        <v/>
      </c>
      <c r="AM32" s="26" t="str">
        <f t="shared" si="16"/>
        <v/>
      </c>
      <c r="AN32" s="26">
        <v>29</v>
      </c>
      <c r="AO32" s="67" t="str">
        <f t="shared" si="17"/>
        <v/>
      </c>
      <c r="AP32" s="26" t="str">
        <f>_xlfn.IFNA(VLOOKUP(AM32,Kopā!$A$4:$Q$203,2,),"")</f>
        <v/>
      </c>
      <c r="AQ32" s="68" t="str">
        <f>_xlfn.IFNA(VLOOKUP(AM32,Kopā!$A$4:$Q$203,3,),"")</f>
        <v/>
      </c>
      <c r="AR32" s="79" t="str">
        <f>_xlfn.IFNA(VLOOKUP(AM32,Kopā!$A$4:$Q$203,8,),"")</f>
        <v/>
      </c>
      <c r="AS32" s="80" t="str">
        <f>_xlfn.IFNA(VLOOKUP(AM32,Kopā!$A$4:$Q$203,9,),"")</f>
        <v/>
      </c>
      <c r="AT32" s="79" t="str">
        <f>_xlfn.IFNA(VLOOKUP(AM32,Kopā!$A$4:$Q$203,10,),"")</f>
        <v/>
      </c>
      <c r="AU32" s="80" t="str">
        <f>_xlfn.IFNA(VLOOKUP(AM32,Kopā!$A$4:$Q$203,11,),"")</f>
        <v/>
      </c>
      <c r="AV32" s="79" t="str">
        <f>_xlfn.IFNA(VLOOKUP(AM32,Kopā!$A$4:$Q$203,12,),"")</f>
        <v/>
      </c>
      <c r="AW32" s="80" t="str">
        <f>_xlfn.IFNA(VLOOKUP(AM32,Kopā!$A$4:$Q$203,13,),"")</f>
        <v/>
      </c>
      <c r="AX32" s="79" t="str">
        <f>_xlfn.IFNA(VLOOKUP(AM32,Kopā!$A$4:$Q$203,14,),"")</f>
        <v/>
      </c>
      <c r="AY32" s="80" t="str">
        <f>_xlfn.IFNA(VLOOKUP(AM32,Kopā!$A$4:$Q$203,15,),"")</f>
        <v/>
      </c>
      <c r="AZ32" s="81" t="str">
        <f>_xlfn.IFNA(VLOOKUP(AM32,Kopā!$A$4:$Q$203,16,),"")</f>
        <v/>
      </c>
      <c r="BA32" s="80" t="str">
        <f>_xlfn.IFNA(VLOOKUP(AM32,Kopā!$A$4:$Q$203,17,),"")</f>
        <v/>
      </c>
      <c r="BB32" s="26" t="str">
        <f t="shared" si="18"/>
        <v/>
      </c>
      <c r="BC32" s="26" t="str">
        <f t="shared" si="19"/>
        <v/>
      </c>
      <c r="BD32" s="69" t="str">
        <f t="shared" si="20"/>
        <v/>
      </c>
      <c r="BE32" s="26" t="e">
        <f>_xlfn.RANK.EQ(BB32,$BB$4:$BB$93,)+COUNTIF($BB$4:BB32,BB32)-1</f>
        <v>#VALUE!</v>
      </c>
    </row>
    <row r="33" spans="1:57" x14ac:dyDescent="0.25">
      <c r="A33" s="26">
        <v>30</v>
      </c>
      <c r="B33" s="82" t="str">
        <f t="shared" si="2"/>
        <v/>
      </c>
      <c r="C33" s="102" t="str">
        <f t="shared" si="0"/>
        <v/>
      </c>
      <c r="D33" s="83" t="str">
        <f t="shared" si="21"/>
        <v/>
      </c>
      <c r="E33" s="84" t="str">
        <f t="shared" si="4"/>
        <v/>
      </c>
      <c r="F33" s="85" t="str">
        <f t="shared" si="5"/>
        <v/>
      </c>
      <c r="G33" s="86" t="str">
        <f t="shared" si="6"/>
        <v/>
      </c>
      <c r="H33" s="85" t="str">
        <f t="shared" si="7"/>
        <v/>
      </c>
      <c r="I33" s="84" t="str">
        <f t="shared" si="8"/>
        <v/>
      </c>
      <c r="J33" s="85" t="str">
        <f t="shared" si="9"/>
        <v/>
      </c>
      <c r="K33" s="84" t="str">
        <f t="shared" si="10"/>
        <v/>
      </c>
      <c r="L33" s="85" t="str">
        <f t="shared" si="11"/>
        <v/>
      </c>
      <c r="M33" s="87" t="str">
        <f t="shared" si="12"/>
        <v/>
      </c>
      <c r="N33" s="88" t="str">
        <f t="shared" si="13"/>
        <v/>
      </c>
      <c r="O33" s="89" t="str">
        <f t="shared" si="14"/>
        <v/>
      </c>
      <c r="P33" s="90"/>
      <c r="Q33" s="74"/>
      <c r="AD33" s="26">
        <v>32</v>
      </c>
      <c r="AE33" s="26"/>
      <c r="AF33" s="26">
        <f>IF(Kopā!F33=$R$3,Kopā!A33,"")</f>
        <v>30</v>
      </c>
      <c r="AG33" s="26" t="str">
        <f>_xlfn.IFNA(VLOOKUP(AF33,Kopā!$A$4:$G$203,7,),"")</f>
        <v>Hm</v>
      </c>
      <c r="AH33" s="26" t="str">
        <f t="shared" si="1"/>
        <v/>
      </c>
      <c r="AI33" s="26" t="e" cm="1">
        <f t="array" ref="AI33">IFERROR(SMALL(IF((COUNTIF($AI$3:AI32, $AH$4:$AH$203)=0)*ISNUMBER($AH$4:$AH$203), $AH$4:$AH$203, "A"), 1),INDEX($AH$4:$AH$203, MATCH(SMALL(IF(ISTEXT($AH$4:$AH$203)*(COUNTIF(AI$3:$AI32,$AH$4:$AH$203)=0), COUNTIF($AH$4:$AH$203, "&lt;"&amp;$AH$4:$AH$203), ""),1),IF(ISTEXT($AH$4:$AH$203), COUNTIF($AH$4:$AH$203, "&lt;"&amp;$AH$4:$AH$203), ""), 0)))</f>
        <v>#NUM!</v>
      </c>
      <c r="AJ33" s="26"/>
      <c r="AK33" s="26"/>
      <c r="AL33" s="26" t="str">
        <f t="shared" si="15"/>
        <v/>
      </c>
      <c r="AM33" s="26" t="str">
        <f t="shared" si="16"/>
        <v/>
      </c>
      <c r="AN33" s="26">
        <v>30</v>
      </c>
      <c r="AO33" s="67" t="str">
        <f t="shared" si="17"/>
        <v/>
      </c>
      <c r="AP33" s="26" t="str">
        <f>_xlfn.IFNA(VLOOKUP(AM33,Kopā!$A$4:$Q$203,2,),"")</f>
        <v/>
      </c>
      <c r="AQ33" s="68" t="str">
        <f>_xlfn.IFNA(VLOOKUP(AM33,Kopā!$A$4:$Q$203,3,),"")</f>
        <v/>
      </c>
      <c r="AR33" s="79" t="str">
        <f>_xlfn.IFNA(VLOOKUP(AM33,Kopā!$A$4:$Q$203,8,),"")</f>
        <v/>
      </c>
      <c r="AS33" s="80" t="str">
        <f>_xlfn.IFNA(VLOOKUP(AM33,Kopā!$A$4:$Q$203,9,),"")</f>
        <v/>
      </c>
      <c r="AT33" s="79" t="str">
        <f>_xlfn.IFNA(VLOOKUP(AM33,Kopā!$A$4:$Q$203,10,),"")</f>
        <v/>
      </c>
      <c r="AU33" s="80" t="str">
        <f>_xlfn.IFNA(VLOOKUP(AM33,Kopā!$A$4:$Q$203,11,),"")</f>
        <v/>
      </c>
      <c r="AV33" s="79" t="str">
        <f>_xlfn.IFNA(VLOOKUP(AM33,Kopā!$A$4:$Q$203,12,),"")</f>
        <v/>
      </c>
      <c r="AW33" s="80" t="str">
        <f>_xlfn.IFNA(VLOOKUP(AM33,Kopā!$A$4:$Q$203,13,),"")</f>
        <v/>
      </c>
      <c r="AX33" s="79" t="str">
        <f>_xlfn.IFNA(VLOOKUP(AM33,Kopā!$A$4:$Q$203,14,),"")</f>
        <v/>
      </c>
      <c r="AY33" s="80" t="str">
        <f>_xlfn.IFNA(VLOOKUP(AM33,Kopā!$A$4:$Q$203,15,),"")</f>
        <v/>
      </c>
      <c r="AZ33" s="81" t="str">
        <f>_xlfn.IFNA(VLOOKUP(AM33,Kopā!$A$4:$Q$203,16,),"")</f>
        <v/>
      </c>
      <c r="BA33" s="80" t="str">
        <f>_xlfn.IFNA(VLOOKUP(AM33,Kopā!$A$4:$Q$203,17,),"")</f>
        <v/>
      </c>
      <c r="BB33" s="26" t="str">
        <f t="shared" si="18"/>
        <v/>
      </c>
      <c r="BC33" s="26" t="str">
        <f t="shared" si="19"/>
        <v/>
      </c>
      <c r="BD33" s="69" t="str">
        <f t="shared" si="20"/>
        <v/>
      </c>
      <c r="BE33" s="26" t="e">
        <f>_xlfn.RANK.EQ(BB33,$BB$4:$BB$93,)+COUNTIF($BB$4:BB33,BB33)-1</f>
        <v>#VALUE!</v>
      </c>
    </row>
    <row r="34" spans="1:57" x14ac:dyDescent="0.25">
      <c r="A34" s="26">
        <v>31</v>
      </c>
      <c r="B34" s="17" t="str">
        <f t="shared" si="2"/>
        <v/>
      </c>
      <c r="C34" s="101" t="str">
        <f t="shared" si="0"/>
        <v/>
      </c>
      <c r="D34" s="28" t="str">
        <f t="shared" si="21"/>
        <v/>
      </c>
      <c r="E34" s="60" t="str">
        <f t="shared" si="4"/>
        <v/>
      </c>
      <c r="F34" s="61" t="str">
        <f t="shared" si="5"/>
        <v/>
      </c>
      <c r="G34" s="62" t="str">
        <f t="shared" si="6"/>
        <v/>
      </c>
      <c r="H34" s="61" t="str">
        <f t="shared" si="7"/>
        <v/>
      </c>
      <c r="I34" s="60" t="str">
        <f t="shared" si="8"/>
        <v/>
      </c>
      <c r="J34" s="61" t="str">
        <f t="shared" si="9"/>
        <v/>
      </c>
      <c r="K34" s="60" t="str">
        <f t="shared" si="10"/>
        <v/>
      </c>
      <c r="L34" s="61" t="str">
        <f t="shared" si="11"/>
        <v/>
      </c>
      <c r="M34" s="72" t="str">
        <f t="shared" si="12"/>
        <v/>
      </c>
      <c r="N34" s="73" t="str">
        <f t="shared" si="13"/>
        <v/>
      </c>
      <c r="O34" s="24" t="str">
        <f t="shared" si="14"/>
        <v/>
      </c>
      <c r="P34" s="18"/>
      <c r="Q34" s="74"/>
      <c r="AD34" s="26">
        <v>33</v>
      </c>
      <c r="AE34" s="26"/>
      <c r="AF34" s="26">
        <f>IF(Kopā!F34=$R$3,Kopā!A34,"")</f>
        <v>31</v>
      </c>
      <c r="AG34" s="26" t="str">
        <f>_xlfn.IFNA(VLOOKUP(AF34,Kopā!$A$4:$G$203,7,),"")</f>
        <v>H</v>
      </c>
      <c r="AH34" s="26" t="str">
        <f t="shared" si="1"/>
        <v/>
      </c>
      <c r="AI34" s="26" t="e" cm="1">
        <f t="array" ref="AI34">IFERROR(SMALL(IF((COUNTIF($AI$3:AI33, $AH$4:$AH$203)=0)*ISNUMBER($AH$4:$AH$203), $AH$4:$AH$203, "A"), 1),INDEX($AH$4:$AH$203, MATCH(SMALL(IF(ISTEXT($AH$4:$AH$203)*(COUNTIF(AI$3:$AI33,$AH$4:$AH$203)=0), COUNTIF($AH$4:$AH$203, "&lt;"&amp;$AH$4:$AH$203), ""),1),IF(ISTEXT($AH$4:$AH$203), COUNTIF($AH$4:$AH$203, "&lt;"&amp;$AH$4:$AH$203), ""), 0)))</f>
        <v>#NUM!</v>
      </c>
      <c r="AJ34" s="26"/>
      <c r="AK34" s="26"/>
      <c r="AL34" s="26" t="str">
        <f t="shared" si="15"/>
        <v/>
      </c>
      <c r="AM34" s="26" t="str">
        <f t="shared" si="16"/>
        <v/>
      </c>
      <c r="AN34" s="26">
        <v>31</v>
      </c>
      <c r="AO34" s="67" t="str">
        <f t="shared" si="17"/>
        <v/>
      </c>
      <c r="AP34" s="26" t="str">
        <f>_xlfn.IFNA(VLOOKUP(AM34,Kopā!$A$4:$Q$203,2,),"")</f>
        <v/>
      </c>
      <c r="AQ34" s="68" t="str">
        <f>_xlfn.IFNA(VLOOKUP(AM34,Kopā!$A$4:$Q$203,3,),"")</f>
        <v/>
      </c>
      <c r="AR34" s="79" t="str">
        <f>_xlfn.IFNA(VLOOKUP(AM34,Kopā!$A$4:$Q$203,8,),"")</f>
        <v/>
      </c>
      <c r="AS34" s="80" t="str">
        <f>_xlfn.IFNA(VLOOKUP(AM34,Kopā!$A$4:$Q$203,9,),"")</f>
        <v/>
      </c>
      <c r="AT34" s="79" t="str">
        <f>_xlfn.IFNA(VLOOKUP(AM34,Kopā!$A$4:$Q$203,10,),"")</f>
        <v/>
      </c>
      <c r="AU34" s="80" t="str">
        <f>_xlfn.IFNA(VLOOKUP(AM34,Kopā!$A$4:$Q$203,11,),"")</f>
        <v/>
      </c>
      <c r="AV34" s="79" t="str">
        <f>_xlfn.IFNA(VLOOKUP(AM34,Kopā!$A$4:$Q$203,12,),"")</f>
        <v/>
      </c>
      <c r="AW34" s="80" t="str">
        <f>_xlfn.IFNA(VLOOKUP(AM34,Kopā!$A$4:$Q$203,13,),"")</f>
        <v/>
      </c>
      <c r="AX34" s="79" t="str">
        <f>_xlfn.IFNA(VLOOKUP(AM34,Kopā!$A$4:$Q$203,14,),"")</f>
        <v/>
      </c>
      <c r="AY34" s="80" t="str">
        <f>_xlfn.IFNA(VLOOKUP(AM34,Kopā!$A$4:$Q$203,15,),"")</f>
        <v/>
      </c>
      <c r="AZ34" s="81" t="str">
        <f>_xlfn.IFNA(VLOOKUP(AM34,Kopā!$A$4:$Q$203,16,),"")</f>
        <v/>
      </c>
      <c r="BA34" s="80" t="str">
        <f>_xlfn.IFNA(VLOOKUP(AM34,Kopā!$A$4:$Q$203,17,),"")</f>
        <v/>
      </c>
      <c r="BB34" s="26" t="str">
        <f t="shared" si="18"/>
        <v/>
      </c>
      <c r="BC34" s="26" t="str">
        <f t="shared" si="19"/>
        <v/>
      </c>
      <c r="BD34" s="69" t="str">
        <f t="shared" si="20"/>
        <v/>
      </c>
      <c r="BE34" s="26" t="e">
        <f>_xlfn.RANK.EQ(BB34,$BB$4:$BB$93,)+COUNTIF($BB$4:BB34,BB34)-1</f>
        <v>#VALUE!</v>
      </c>
    </row>
    <row r="35" spans="1:57" x14ac:dyDescent="0.25">
      <c r="A35" s="26">
        <v>32</v>
      </c>
      <c r="B35" s="82" t="str">
        <f t="shared" si="2"/>
        <v/>
      </c>
      <c r="C35" s="102" t="str">
        <f t="shared" si="0"/>
        <v/>
      </c>
      <c r="D35" s="83" t="str">
        <f t="shared" si="21"/>
        <v/>
      </c>
      <c r="E35" s="84" t="str">
        <f t="shared" si="4"/>
        <v/>
      </c>
      <c r="F35" s="85" t="str">
        <f t="shared" si="5"/>
        <v/>
      </c>
      <c r="G35" s="86" t="str">
        <f t="shared" si="6"/>
        <v/>
      </c>
      <c r="H35" s="85" t="str">
        <f t="shared" si="7"/>
        <v/>
      </c>
      <c r="I35" s="84" t="str">
        <f t="shared" si="8"/>
        <v/>
      </c>
      <c r="J35" s="85" t="str">
        <f t="shared" si="9"/>
        <v/>
      </c>
      <c r="K35" s="84" t="str">
        <f t="shared" si="10"/>
        <v/>
      </c>
      <c r="L35" s="85" t="str">
        <f t="shared" si="11"/>
        <v/>
      </c>
      <c r="M35" s="87" t="str">
        <f t="shared" si="12"/>
        <v/>
      </c>
      <c r="N35" s="88" t="str">
        <f t="shared" si="13"/>
        <v/>
      </c>
      <c r="O35" s="89" t="str">
        <f t="shared" si="14"/>
        <v/>
      </c>
      <c r="P35" s="90"/>
      <c r="Q35" s="74"/>
      <c r="AD35" s="26">
        <v>34</v>
      </c>
      <c r="AE35" s="26"/>
      <c r="AF35" s="26">
        <f>IF(Kopā!F35=$R$3,Kopā!A35,"")</f>
        <v>32</v>
      </c>
      <c r="AG35" s="26" t="str">
        <f>_xlfn.IFNA(VLOOKUP(AF35,Kopā!$A$4:$G$203,7,),"")</f>
        <v>E</v>
      </c>
      <c r="AH35" s="26">
        <f t="shared" si="1"/>
        <v>32</v>
      </c>
      <c r="AI35" s="26" t="e" cm="1">
        <f t="array" ref="AI35">IFERROR(SMALL(IF((COUNTIF($AI$3:AI34, $AH$4:$AH$203)=0)*ISNUMBER($AH$4:$AH$203), $AH$4:$AH$203, "A"), 1),INDEX($AH$4:$AH$203, MATCH(SMALL(IF(ISTEXT($AH$4:$AH$203)*(COUNTIF(AI$3:$AI34,$AH$4:$AH$203)=0), COUNTIF($AH$4:$AH$203, "&lt;"&amp;$AH$4:$AH$203), ""),1),IF(ISTEXT($AH$4:$AH$203), COUNTIF($AH$4:$AH$203, "&lt;"&amp;$AH$4:$AH$203), ""), 0)))</f>
        <v>#NUM!</v>
      </c>
      <c r="AJ35" s="26"/>
      <c r="AK35" s="26"/>
      <c r="AL35" s="26" t="str">
        <f t="shared" si="15"/>
        <v/>
      </c>
      <c r="AM35" s="26" t="str">
        <f t="shared" si="16"/>
        <v/>
      </c>
      <c r="AN35" s="26">
        <v>32</v>
      </c>
      <c r="AO35" s="67" t="str">
        <f t="shared" si="17"/>
        <v/>
      </c>
      <c r="AP35" s="26" t="str">
        <f>_xlfn.IFNA(VLOOKUP(AM35,Kopā!$A$4:$Q$203,2,),"")</f>
        <v/>
      </c>
      <c r="AQ35" s="68" t="str">
        <f>_xlfn.IFNA(VLOOKUP(AM35,Kopā!$A$4:$Q$203,3,),"")</f>
        <v/>
      </c>
      <c r="AR35" s="79" t="str">
        <f>_xlfn.IFNA(VLOOKUP(AM35,Kopā!$A$4:$Q$203,8,),"")</f>
        <v/>
      </c>
      <c r="AS35" s="80" t="str">
        <f>_xlfn.IFNA(VLOOKUP(AM35,Kopā!$A$4:$Q$203,9,),"")</f>
        <v/>
      </c>
      <c r="AT35" s="79" t="str">
        <f>_xlfn.IFNA(VLOOKUP(AM35,Kopā!$A$4:$Q$203,10,),"")</f>
        <v/>
      </c>
      <c r="AU35" s="80" t="str">
        <f>_xlfn.IFNA(VLOOKUP(AM35,Kopā!$A$4:$Q$203,11,),"")</f>
        <v/>
      </c>
      <c r="AV35" s="79" t="str">
        <f>_xlfn.IFNA(VLOOKUP(AM35,Kopā!$A$4:$Q$203,12,),"")</f>
        <v/>
      </c>
      <c r="AW35" s="80" t="str">
        <f>_xlfn.IFNA(VLOOKUP(AM35,Kopā!$A$4:$Q$203,13,),"")</f>
        <v/>
      </c>
      <c r="AX35" s="79" t="str">
        <f>_xlfn.IFNA(VLOOKUP(AM35,Kopā!$A$4:$Q$203,14,),"")</f>
        <v/>
      </c>
      <c r="AY35" s="80" t="str">
        <f>_xlfn.IFNA(VLOOKUP(AM35,Kopā!$A$4:$Q$203,15,),"")</f>
        <v/>
      </c>
      <c r="AZ35" s="81" t="str">
        <f>_xlfn.IFNA(VLOOKUP(AM35,Kopā!$A$4:$Q$203,16,),"")</f>
        <v/>
      </c>
      <c r="BA35" s="80" t="str">
        <f>_xlfn.IFNA(VLOOKUP(AM35,Kopā!$A$4:$Q$203,17,),"")</f>
        <v/>
      </c>
      <c r="BB35" s="26" t="str">
        <f t="shared" si="18"/>
        <v/>
      </c>
      <c r="BC35" s="26" t="str">
        <f t="shared" si="19"/>
        <v/>
      </c>
      <c r="BD35" s="69" t="str">
        <f t="shared" si="20"/>
        <v/>
      </c>
      <c r="BE35" s="26" t="e">
        <f>_xlfn.RANK.EQ(BB35,$BB$4:$BB$93,)+COUNTIF($BB$4:BB35,BB35)-1</f>
        <v>#VALUE!</v>
      </c>
    </row>
    <row r="36" spans="1:57" x14ac:dyDescent="0.25">
      <c r="A36" s="26">
        <v>33</v>
      </c>
      <c r="B36" s="17" t="str">
        <f t="shared" si="2"/>
        <v/>
      </c>
      <c r="C36" s="101" t="str">
        <f t="shared" si="0"/>
        <v/>
      </c>
      <c r="D36" s="28" t="str">
        <f t="shared" si="21"/>
        <v/>
      </c>
      <c r="E36" s="60" t="str">
        <f t="shared" si="4"/>
        <v/>
      </c>
      <c r="F36" s="61" t="str">
        <f t="shared" si="5"/>
        <v/>
      </c>
      <c r="G36" s="62" t="str">
        <f t="shared" si="6"/>
        <v/>
      </c>
      <c r="H36" s="61" t="str">
        <f t="shared" si="7"/>
        <v/>
      </c>
      <c r="I36" s="60" t="str">
        <f t="shared" si="8"/>
        <v/>
      </c>
      <c r="J36" s="61" t="str">
        <f t="shared" si="9"/>
        <v/>
      </c>
      <c r="K36" s="60" t="str">
        <f t="shared" si="10"/>
        <v/>
      </c>
      <c r="L36" s="61" t="str">
        <f t="shared" si="11"/>
        <v/>
      </c>
      <c r="M36" s="72" t="str">
        <f t="shared" si="12"/>
        <v/>
      </c>
      <c r="N36" s="73" t="str">
        <f t="shared" si="13"/>
        <v/>
      </c>
      <c r="O36" s="24" t="str">
        <f t="shared" si="14"/>
        <v/>
      </c>
      <c r="P36" s="18"/>
      <c r="Q36" s="74"/>
      <c r="AD36" s="26">
        <v>35</v>
      </c>
      <c r="AE36" s="26"/>
      <c r="AF36" s="26">
        <f>IF(Kopā!F36=$R$3,Kopā!A36,"")</f>
        <v>33</v>
      </c>
      <c r="AG36" s="26" t="str">
        <f>_xlfn.IFNA(VLOOKUP(AF36,Kopā!$A$4:$G$203,7,),"")</f>
        <v>E</v>
      </c>
      <c r="AH36" s="26">
        <f t="shared" ref="AH36:AH67" si="22">IF(AG36=$S$3,AF36,"")</f>
        <v>33</v>
      </c>
      <c r="AI36" s="26" t="e" cm="1">
        <f t="array" ref="AI36">IFERROR(SMALL(IF((COUNTIF($AI$3:AI35, $AH$4:$AH$203)=0)*ISNUMBER($AH$4:$AH$203), $AH$4:$AH$203, "A"), 1),INDEX($AH$4:$AH$203, MATCH(SMALL(IF(ISTEXT($AH$4:$AH$203)*(COUNTIF(AI$3:$AI35,$AH$4:$AH$203)=0), COUNTIF($AH$4:$AH$203, "&lt;"&amp;$AH$4:$AH$203), ""),1),IF(ISTEXT($AH$4:$AH$203), COUNTIF($AH$4:$AH$203, "&lt;"&amp;$AH$4:$AH$203), ""), 0)))</f>
        <v>#NUM!</v>
      </c>
      <c r="AJ36" s="26"/>
      <c r="AK36" s="26"/>
      <c r="AL36" s="26" t="str">
        <f t="shared" si="15"/>
        <v/>
      </c>
      <c r="AM36" s="26" t="str">
        <f t="shared" si="16"/>
        <v/>
      </c>
      <c r="AN36" s="26">
        <v>33</v>
      </c>
      <c r="AO36" s="67" t="str">
        <f t="shared" si="17"/>
        <v/>
      </c>
      <c r="AP36" s="26" t="str">
        <f>_xlfn.IFNA(VLOOKUP(AM36,Kopā!$A$4:$Q$203,2,),"")</f>
        <v/>
      </c>
      <c r="AQ36" s="68" t="str">
        <f>_xlfn.IFNA(VLOOKUP(AM36,Kopā!$A$4:$Q$203,3,),"")</f>
        <v/>
      </c>
      <c r="AR36" s="79" t="str">
        <f>_xlfn.IFNA(VLOOKUP(AM36,Kopā!$A$4:$Q$203,8,),"")</f>
        <v/>
      </c>
      <c r="AS36" s="80" t="str">
        <f>_xlfn.IFNA(VLOOKUP(AM36,Kopā!$A$4:$Q$203,9,),"")</f>
        <v/>
      </c>
      <c r="AT36" s="79" t="str">
        <f>_xlfn.IFNA(VLOOKUP(AM36,Kopā!$A$4:$Q$203,10,),"")</f>
        <v/>
      </c>
      <c r="AU36" s="80" t="str">
        <f>_xlfn.IFNA(VLOOKUP(AM36,Kopā!$A$4:$Q$203,11,),"")</f>
        <v/>
      </c>
      <c r="AV36" s="79" t="str">
        <f>_xlfn.IFNA(VLOOKUP(AM36,Kopā!$A$4:$Q$203,12,),"")</f>
        <v/>
      </c>
      <c r="AW36" s="80" t="str">
        <f>_xlfn.IFNA(VLOOKUP(AM36,Kopā!$A$4:$Q$203,13,),"")</f>
        <v/>
      </c>
      <c r="AX36" s="79" t="str">
        <f>_xlfn.IFNA(VLOOKUP(AM36,Kopā!$A$4:$Q$203,14,),"")</f>
        <v/>
      </c>
      <c r="AY36" s="80" t="str">
        <f>_xlfn.IFNA(VLOOKUP(AM36,Kopā!$A$4:$Q$203,15,),"")</f>
        <v/>
      </c>
      <c r="AZ36" s="81" t="str">
        <f>_xlfn.IFNA(VLOOKUP(AM36,Kopā!$A$4:$Q$203,16,),"")</f>
        <v/>
      </c>
      <c r="BA36" s="80" t="str">
        <f>_xlfn.IFNA(VLOOKUP(AM36,Kopā!$A$4:$Q$203,17,),"")</f>
        <v/>
      </c>
      <c r="BB36" s="26" t="str">
        <f t="shared" si="18"/>
        <v/>
      </c>
      <c r="BC36" s="26" t="str">
        <f t="shared" si="19"/>
        <v/>
      </c>
      <c r="BD36" s="69" t="str">
        <f t="shared" si="20"/>
        <v/>
      </c>
      <c r="BE36" s="26" t="e">
        <f>_xlfn.RANK.EQ(BB36,$BB$4:$BB$93,)+COUNTIF($BB$4:BB36,BB36)-1</f>
        <v>#VALUE!</v>
      </c>
    </row>
    <row r="37" spans="1:57" x14ac:dyDescent="0.25">
      <c r="A37" s="26">
        <v>34</v>
      </c>
      <c r="B37" s="82" t="str">
        <f t="shared" si="2"/>
        <v/>
      </c>
      <c r="C37" s="102" t="str">
        <f t="shared" si="0"/>
        <v/>
      </c>
      <c r="D37" s="83" t="str">
        <f t="shared" si="21"/>
        <v/>
      </c>
      <c r="E37" s="84" t="str">
        <f t="shared" si="4"/>
        <v/>
      </c>
      <c r="F37" s="85" t="str">
        <f t="shared" si="5"/>
        <v/>
      </c>
      <c r="G37" s="86" t="str">
        <f t="shared" si="6"/>
        <v/>
      </c>
      <c r="H37" s="85" t="str">
        <f t="shared" si="7"/>
        <v/>
      </c>
      <c r="I37" s="84" t="str">
        <f t="shared" si="8"/>
        <v/>
      </c>
      <c r="J37" s="85" t="str">
        <f t="shared" si="9"/>
        <v/>
      </c>
      <c r="K37" s="84" t="str">
        <f t="shared" si="10"/>
        <v/>
      </c>
      <c r="L37" s="85" t="str">
        <f t="shared" si="11"/>
        <v/>
      </c>
      <c r="M37" s="87" t="str">
        <f t="shared" si="12"/>
        <v/>
      </c>
      <c r="N37" s="88" t="str">
        <f t="shared" si="13"/>
        <v/>
      </c>
      <c r="O37" s="89" t="str">
        <f t="shared" si="14"/>
        <v/>
      </c>
      <c r="P37" s="90"/>
      <c r="Q37" s="74"/>
      <c r="AD37" s="26">
        <v>36</v>
      </c>
      <c r="AE37" s="26"/>
      <c r="AF37" s="26" t="str">
        <f>IF(Kopā!F37=$R$3,Kopā!A37,"")</f>
        <v/>
      </c>
      <c r="AG37" s="26" t="str">
        <f>_xlfn.IFNA(VLOOKUP(AF37,Kopā!$A$4:$G$203,7,),"")</f>
        <v/>
      </c>
      <c r="AH37" s="26" t="str">
        <f t="shared" si="22"/>
        <v/>
      </c>
      <c r="AI37" s="26" t="e" cm="1">
        <f t="array" ref="AI37">IFERROR(SMALL(IF((COUNTIF($AI$3:AI36, $AH$4:$AH$203)=0)*ISNUMBER($AH$4:$AH$203), $AH$4:$AH$203, "A"), 1),INDEX($AH$4:$AH$203, MATCH(SMALL(IF(ISTEXT($AH$4:$AH$203)*(COUNTIF(AI$3:$AI36,$AH$4:$AH$203)=0), COUNTIF($AH$4:$AH$203, "&lt;"&amp;$AH$4:$AH$203), ""),1),IF(ISTEXT($AH$4:$AH$203), COUNTIF($AH$4:$AH$203, "&lt;"&amp;$AH$4:$AH$203), ""), 0)))</f>
        <v>#NUM!</v>
      </c>
      <c r="AJ37" s="26"/>
      <c r="AK37" s="26"/>
      <c r="AL37" s="26" t="str">
        <f t="shared" si="15"/>
        <v/>
      </c>
      <c r="AM37" s="26" t="str">
        <f t="shared" si="16"/>
        <v/>
      </c>
      <c r="AN37" s="26">
        <v>34</v>
      </c>
      <c r="AO37" s="67" t="str">
        <f t="shared" si="17"/>
        <v/>
      </c>
      <c r="AP37" s="26" t="str">
        <f>_xlfn.IFNA(VLOOKUP(AM37,Kopā!$A$4:$Q$203,2,),"")</f>
        <v/>
      </c>
      <c r="AQ37" s="68" t="str">
        <f>_xlfn.IFNA(VLOOKUP(AM37,Kopā!$A$4:$Q$203,3,),"")</f>
        <v/>
      </c>
      <c r="AR37" s="79" t="str">
        <f>_xlfn.IFNA(VLOOKUP(AM37,Kopā!$A$4:$Q$203,8,),"")</f>
        <v/>
      </c>
      <c r="AS37" s="80" t="str">
        <f>_xlfn.IFNA(VLOOKUP(AM37,Kopā!$A$4:$Q$203,9,),"")</f>
        <v/>
      </c>
      <c r="AT37" s="79" t="str">
        <f>_xlfn.IFNA(VLOOKUP(AM37,Kopā!$A$4:$Q$203,10,),"")</f>
        <v/>
      </c>
      <c r="AU37" s="80" t="str">
        <f>_xlfn.IFNA(VLOOKUP(AM37,Kopā!$A$4:$Q$203,11,),"")</f>
        <v/>
      </c>
      <c r="AV37" s="79" t="str">
        <f>_xlfn.IFNA(VLOOKUP(AM37,Kopā!$A$4:$Q$203,12,),"")</f>
        <v/>
      </c>
      <c r="AW37" s="80" t="str">
        <f>_xlfn.IFNA(VLOOKUP(AM37,Kopā!$A$4:$Q$203,13,),"")</f>
        <v/>
      </c>
      <c r="AX37" s="79" t="str">
        <f>_xlfn.IFNA(VLOOKUP(AM37,Kopā!$A$4:$Q$203,14,),"")</f>
        <v/>
      </c>
      <c r="AY37" s="80" t="str">
        <f>_xlfn.IFNA(VLOOKUP(AM37,Kopā!$A$4:$Q$203,15,),"")</f>
        <v/>
      </c>
      <c r="AZ37" s="81" t="str">
        <f>_xlfn.IFNA(VLOOKUP(AM37,Kopā!$A$4:$Q$203,16,),"")</f>
        <v/>
      </c>
      <c r="BA37" s="80" t="str">
        <f>_xlfn.IFNA(VLOOKUP(AM37,Kopā!$A$4:$Q$203,17,),"")</f>
        <v/>
      </c>
      <c r="BB37" s="26" t="str">
        <f t="shared" si="18"/>
        <v/>
      </c>
      <c r="BC37" s="26" t="str">
        <f t="shared" si="19"/>
        <v/>
      </c>
      <c r="BD37" s="69" t="str">
        <f t="shared" si="20"/>
        <v/>
      </c>
      <c r="BE37" s="26" t="e">
        <f>_xlfn.RANK.EQ(BB37,$BB$4:$BB$93,)+COUNTIF($BB$4:BB37,BB37)-1</f>
        <v>#VALUE!</v>
      </c>
    </row>
    <row r="38" spans="1:57" x14ac:dyDescent="0.25">
      <c r="A38" s="26">
        <v>35</v>
      </c>
      <c r="B38" s="17" t="str">
        <f t="shared" si="2"/>
        <v/>
      </c>
      <c r="C38" s="101" t="str">
        <f t="shared" si="0"/>
        <v/>
      </c>
      <c r="D38" s="28" t="str">
        <f t="shared" si="21"/>
        <v/>
      </c>
      <c r="E38" s="60" t="str">
        <f t="shared" si="4"/>
        <v/>
      </c>
      <c r="F38" s="61" t="str">
        <f t="shared" si="5"/>
        <v/>
      </c>
      <c r="G38" s="62" t="str">
        <f t="shared" si="6"/>
        <v/>
      </c>
      <c r="H38" s="61" t="str">
        <f t="shared" si="7"/>
        <v/>
      </c>
      <c r="I38" s="60" t="str">
        <f t="shared" si="8"/>
        <v/>
      </c>
      <c r="J38" s="61" t="str">
        <f t="shared" si="9"/>
        <v/>
      </c>
      <c r="K38" s="60" t="str">
        <f t="shared" si="10"/>
        <v/>
      </c>
      <c r="L38" s="61" t="str">
        <f t="shared" si="11"/>
        <v/>
      </c>
      <c r="M38" s="72" t="str">
        <f t="shared" si="12"/>
        <v/>
      </c>
      <c r="N38" s="73" t="str">
        <f t="shared" si="13"/>
        <v/>
      </c>
      <c r="O38" s="24" t="str">
        <f t="shared" si="14"/>
        <v/>
      </c>
      <c r="P38" s="18"/>
      <c r="Q38" s="74"/>
      <c r="AD38" s="26">
        <v>37</v>
      </c>
      <c r="AE38" s="26"/>
      <c r="AF38" s="26">
        <f>IF(Kopā!F38=$R$3,Kopā!A38,"")</f>
        <v>35</v>
      </c>
      <c r="AG38" s="26" t="str">
        <f>_xlfn.IFNA(VLOOKUP(AF38,Kopā!$A$4:$G$203,7,),"")</f>
        <v>E</v>
      </c>
      <c r="AH38" s="26">
        <f t="shared" si="22"/>
        <v>35</v>
      </c>
      <c r="AI38" s="26" t="e" cm="1">
        <f t="array" ref="AI38">IFERROR(SMALL(IF((COUNTIF($AI$3:AI37, $AH$4:$AH$203)=0)*ISNUMBER($AH$4:$AH$203), $AH$4:$AH$203, "A"), 1),INDEX($AH$4:$AH$203, MATCH(SMALL(IF(ISTEXT($AH$4:$AH$203)*(COUNTIF(AI$3:$AI37,$AH$4:$AH$203)=0), COUNTIF($AH$4:$AH$203, "&lt;"&amp;$AH$4:$AH$203), ""),1),IF(ISTEXT($AH$4:$AH$203), COUNTIF($AH$4:$AH$203, "&lt;"&amp;$AH$4:$AH$203), ""), 0)))</f>
        <v>#NUM!</v>
      </c>
      <c r="AJ38" s="26"/>
      <c r="AK38" s="26"/>
      <c r="AL38" s="26" t="str">
        <f t="shared" si="15"/>
        <v/>
      </c>
      <c r="AM38" s="26" t="str">
        <f t="shared" si="16"/>
        <v/>
      </c>
      <c r="AN38" s="26">
        <v>35</v>
      </c>
      <c r="AO38" s="67" t="str">
        <f t="shared" si="17"/>
        <v/>
      </c>
      <c r="AP38" s="26" t="str">
        <f>_xlfn.IFNA(VLOOKUP(AM38,Kopā!$A$4:$Q$203,2,),"")</f>
        <v/>
      </c>
      <c r="AQ38" s="68" t="str">
        <f>_xlfn.IFNA(VLOOKUP(AM38,Kopā!$A$4:$Q$203,3,),"")</f>
        <v/>
      </c>
      <c r="AR38" s="79" t="str">
        <f>_xlfn.IFNA(VLOOKUP(AM38,Kopā!$A$4:$Q$203,8,),"")</f>
        <v/>
      </c>
      <c r="AS38" s="80" t="str">
        <f>_xlfn.IFNA(VLOOKUP(AM38,Kopā!$A$4:$Q$203,9,),"")</f>
        <v/>
      </c>
      <c r="AT38" s="79" t="str">
        <f>_xlfn.IFNA(VLOOKUP(AM38,Kopā!$A$4:$Q$203,10,),"")</f>
        <v/>
      </c>
      <c r="AU38" s="80" t="str">
        <f>_xlfn.IFNA(VLOOKUP(AM38,Kopā!$A$4:$Q$203,11,),"")</f>
        <v/>
      </c>
      <c r="AV38" s="79" t="str">
        <f>_xlfn.IFNA(VLOOKUP(AM38,Kopā!$A$4:$Q$203,12,),"")</f>
        <v/>
      </c>
      <c r="AW38" s="80" t="str">
        <f>_xlfn.IFNA(VLOOKUP(AM38,Kopā!$A$4:$Q$203,13,),"")</f>
        <v/>
      </c>
      <c r="AX38" s="79" t="str">
        <f>_xlfn.IFNA(VLOOKUP(AM38,Kopā!$A$4:$Q$203,14,),"")</f>
        <v/>
      </c>
      <c r="AY38" s="80" t="str">
        <f>_xlfn.IFNA(VLOOKUP(AM38,Kopā!$A$4:$Q$203,15,),"")</f>
        <v/>
      </c>
      <c r="AZ38" s="81" t="str">
        <f>_xlfn.IFNA(VLOOKUP(AM38,Kopā!$A$4:$Q$203,16,),"")</f>
        <v/>
      </c>
      <c r="BA38" s="80" t="str">
        <f>_xlfn.IFNA(VLOOKUP(AM38,Kopā!$A$4:$Q$203,17,),"")</f>
        <v/>
      </c>
      <c r="BB38" s="26" t="str">
        <f t="shared" si="18"/>
        <v/>
      </c>
      <c r="BC38" s="26" t="str">
        <f t="shared" si="19"/>
        <v/>
      </c>
      <c r="BD38" s="69" t="str">
        <f t="shared" si="20"/>
        <v/>
      </c>
      <c r="BE38" s="26" t="e">
        <f>_xlfn.RANK.EQ(BB38,$BB$4:$BB$93,)+COUNTIF($BB$4:BB38,BB38)-1</f>
        <v>#VALUE!</v>
      </c>
    </row>
    <row r="39" spans="1:57" x14ac:dyDescent="0.25">
      <c r="A39" s="26">
        <v>36</v>
      </c>
      <c r="B39" s="82" t="str">
        <f t="shared" si="2"/>
        <v/>
      </c>
      <c r="C39" s="102" t="str">
        <f t="shared" si="0"/>
        <v/>
      </c>
      <c r="D39" s="83" t="str">
        <f t="shared" si="21"/>
        <v/>
      </c>
      <c r="E39" s="84" t="str">
        <f t="shared" si="4"/>
        <v/>
      </c>
      <c r="F39" s="85" t="str">
        <f t="shared" si="5"/>
        <v/>
      </c>
      <c r="G39" s="86" t="str">
        <f t="shared" si="6"/>
        <v/>
      </c>
      <c r="H39" s="85" t="str">
        <f t="shared" si="7"/>
        <v/>
      </c>
      <c r="I39" s="84" t="str">
        <f t="shared" si="8"/>
        <v/>
      </c>
      <c r="J39" s="85" t="str">
        <f t="shared" si="9"/>
        <v/>
      </c>
      <c r="K39" s="84" t="str">
        <f t="shared" si="10"/>
        <v/>
      </c>
      <c r="L39" s="85" t="str">
        <f t="shared" si="11"/>
        <v/>
      </c>
      <c r="M39" s="87" t="str">
        <f t="shared" si="12"/>
        <v/>
      </c>
      <c r="N39" s="88" t="str">
        <f t="shared" si="13"/>
        <v/>
      </c>
      <c r="O39" s="89" t="str">
        <f t="shared" si="14"/>
        <v/>
      </c>
      <c r="P39" s="90"/>
      <c r="Q39" s="74"/>
      <c r="AD39" s="26">
        <v>38</v>
      </c>
      <c r="AE39" s="26"/>
      <c r="AF39" s="26" t="str">
        <f>IF(Kopā!F39=$R$3,Kopā!A39,"")</f>
        <v/>
      </c>
      <c r="AG39" s="26" t="str">
        <f>_xlfn.IFNA(VLOOKUP(AF39,Kopā!$A$4:$G$203,7,),"")</f>
        <v/>
      </c>
      <c r="AH39" s="26" t="str">
        <f t="shared" si="22"/>
        <v/>
      </c>
      <c r="AI39" s="26" t="e" cm="1">
        <f t="array" ref="AI39">IFERROR(SMALL(IF((COUNTIF($AI$3:AI38, $AH$4:$AH$203)=0)*ISNUMBER($AH$4:$AH$203), $AH$4:$AH$203, "A"), 1),INDEX($AH$4:$AH$203, MATCH(SMALL(IF(ISTEXT($AH$4:$AH$203)*(COUNTIF(AI$3:$AI38,$AH$4:$AH$203)=0), COUNTIF($AH$4:$AH$203, "&lt;"&amp;$AH$4:$AH$203), ""),1),IF(ISTEXT($AH$4:$AH$203), COUNTIF($AH$4:$AH$203, "&lt;"&amp;$AH$4:$AH$203), ""), 0)))</f>
        <v>#NUM!</v>
      </c>
      <c r="AJ39" s="26"/>
      <c r="AK39" s="26"/>
      <c r="AL39" s="26" t="str">
        <f t="shared" si="15"/>
        <v/>
      </c>
      <c r="AM39" s="26" t="str">
        <f t="shared" si="16"/>
        <v/>
      </c>
      <c r="AN39" s="26">
        <v>36</v>
      </c>
      <c r="AO39" s="67" t="str">
        <f t="shared" si="17"/>
        <v/>
      </c>
      <c r="AP39" s="26" t="str">
        <f>_xlfn.IFNA(VLOOKUP(AM39,Kopā!$A$4:$Q$203,2,),"")</f>
        <v/>
      </c>
      <c r="AQ39" s="68" t="str">
        <f>_xlfn.IFNA(VLOOKUP(AM39,Kopā!$A$4:$Q$203,3,),"")</f>
        <v/>
      </c>
      <c r="AR39" s="79" t="str">
        <f>_xlfn.IFNA(VLOOKUP(AM39,Kopā!$A$4:$Q$203,8,),"")</f>
        <v/>
      </c>
      <c r="AS39" s="80" t="str">
        <f>_xlfn.IFNA(VLOOKUP(AM39,Kopā!$A$4:$Q$203,9,),"")</f>
        <v/>
      </c>
      <c r="AT39" s="79" t="str">
        <f>_xlfn.IFNA(VLOOKUP(AM39,Kopā!$A$4:$Q$203,10,),"")</f>
        <v/>
      </c>
      <c r="AU39" s="80" t="str">
        <f>_xlfn.IFNA(VLOOKUP(AM39,Kopā!$A$4:$Q$203,11,),"")</f>
        <v/>
      </c>
      <c r="AV39" s="79" t="str">
        <f>_xlfn.IFNA(VLOOKUP(AM39,Kopā!$A$4:$Q$203,12,),"")</f>
        <v/>
      </c>
      <c r="AW39" s="80" t="str">
        <f>_xlfn.IFNA(VLOOKUP(AM39,Kopā!$A$4:$Q$203,13,),"")</f>
        <v/>
      </c>
      <c r="AX39" s="79" t="str">
        <f>_xlfn.IFNA(VLOOKUP(AM39,Kopā!$A$4:$Q$203,14,),"")</f>
        <v/>
      </c>
      <c r="AY39" s="80" t="str">
        <f>_xlfn.IFNA(VLOOKUP(AM39,Kopā!$A$4:$Q$203,15,),"")</f>
        <v/>
      </c>
      <c r="AZ39" s="81" t="str">
        <f>_xlfn.IFNA(VLOOKUP(AM39,Kopā!$A$4:$Q$203,16,),"")</f>
        <v/>
      </c>
      <c r="BA39" s="80" t="str">
        <f>_xlfn.IFNA(VLOOKUP(AM39,Kopā!$A$4:$Q$203,17,),"")</f>
        <v/>
      </c>
      <c r="BB39" s="26" t="str">
        <f t="shared" si="18"/>
        <v/>
      </c>
      <c r="BC39" s="26" t="str">
        <f t="shared" si="19"/>
        <v/>
      </c>
      <c r="BD39" s="69" t="str">
        <f t="shared" si="20"/>
        <v/>
      </c>
      <c r="BE39" s="26" t="e">
        <f>_xlfn.RANK.EQ(BB39,$BB$4:$BB$93,)+COUNTIF($BB$4:BB39,BB39)-1</f>
        <v>#VALUE!</v>
      </c>
    </row>
    <row r="40" spans="1:57" x14ac:dyDescent="0.25">
      <c r="A40" s="26">
        <v>37</v>
      </c>
      <c r="B40" s="17" t="str">
        <f t="shared" si="2"/>
        <v/>
      </c>
      <c r="C40" s="101" t="str">
        <f t="shared" si="0"/>
        <v/>
      </c>
      <c r="D40" s="28" t="str">
        <f t="shared" si="21"/>
        <v/>
      </c>
      <c r="E40" s="60" t="str">
        <f t="shared" si="4"/>
        <v/>
      </c>
      <c r="F40" s="61" t="str">
        <f t="shared" si="5"/>
        <v/>
      </c>
      <c r="G40" s="62" t="str">
        <f t="shared" si="6"/>
        <v/>
      </c>
      <c r="H40" s="61" t="str">
        <f t="shared" si="7"/>
        <v/>
      </c>
      <c r="I40" s="60" t="str">
        <f t="shared" si="8"/>
        <v/>
      </c>
      <c r="J40" s="61" t="str">
        <f t="shared" si="9"/>
        <v/>
      </c>
      <c r="K40" s="60" t="str">
        <f t="shared" si="10"/>
        <v/>
      </c>
      <c r="L40" s="61" t="str">
        <f t="shared" si="11"/>
        <v/>
      </c>
      <c r="M40" s="72" t="str">
        <f t="shared" si="12"/>
        <v/>
      </c>
      <c r="N40" s="73" t="str">
        <f t="shared" si="13"/>
        <v/>
      </c>
      <c r="O40" s="24" t="str">
        <f t="shared" si="14"/>
        <v/>
      </c>
      <c r="P40" s="18"/>
      <c r="Q40" s="74"/>
      <c r="AD40" s="26">
        <v>39</v>
      </c>
      <c r="AE40" s="26"/>
      <c r="AF40" s="26" t="str">
        <f>IF(Kopā!F40=$R$3,Kopā!A40,"")</f>
        <v/>
      </c>
      <c r="AG40" s="26" t="str">
        <f>_xlfn.IFNA(VLOOKUP(AF40,Kopā!$A$4:$G$203,7,),"")</f>
        <v/>
      </c>
      <c r="AH40" s="26" t="str">
        <f t="shared" si="22"/>
        <v/>
      </c>
      <c r="AI40" s="26" t="e" cm="1">
        <f t="array" ref="AI40">IFERROR(SMALL(IF((COUNTIF($AI$3:AI39, $AH$4:$AH$203)=0)*ISNUMBER($AH$4:$AH$203), $AH$4:$AH$203, "A"), 1),INDEX($AH$4:$AH$203, MATCH(SMALL(IF(ISTEXT($AH$4:$AH$203)*(COUNTIF(AI$3:$AI39,$AH$4:$AH$203)=0), COUNTIF($AH$4:$AH$203, "&lt;"&amp;$AH$4:$AH$203), ""),1),IF(ISTEXT($AH$4:$AH$203), COUNTIF($AH$4:$AH$203, "&lt;"&amp;$AH$4:$AH$203), ""), 0)))</f>
        <v>#NUM!</v>
      </c>
      <c r="AJ40" s="26"/>
      <c r="AK40" s="26"/>
      <c r="AL40" s="26" t="str">
        <f t="shared" si="15"/>
        <v/>
      </c>
      <c r="AM40" s="26" t="str">
        <f t="shared" si="16"/>
        <v/>
      </c>
      <c r="AN40" s="26">
        <v>37</v>
      </c>
      <c r="AO40" s="67" t="str">
        <f t="shared" si="17"/>
        <v/>
      </c>
      <c r="AP40" s="26" t="str">
        <f>_xlfn.IFNA(VLOOKUP(AM40,Kopā!$A$4:$Q$203,2,),"")</f>
        <v/>
      </c>
      <c r="AQ40" s="68" t="str">
        <f>_xlfn.IFNA(VLOOKUP(AM40,Kopā!$A$4:$Q$203,3,),"")</f>
        <v/>
      </c>
      <c r="AR40" s="79" t="str">
        <f>_xlfn.IFNA(VLOOKUP(AM40,Kopā!$A$4:$Q$203,8,),"")</f>
        <v/>
      </c>
      <c r="AS40" s="80" t="str">
        <f>_xlfn.IFNA(VLOOKUP(AM40,Kopā!$A$4:$Q$203,9,),"")</f>
        <v/>
      </c>
      <c r="AT40" s="79" t="str">
        <f>_xlfn.IFNA(VLOOKUP(AM40,Kopā!$A$4:$Q$203,10,),"")</f>
        <v/>
      </c>
      <c r="AU40" s="80" t="str">
        <f>_xlfn.IFNA(VLOOKUP(AM40,Kopā!$A$4:$Q$203,11,),"")</f>
        <v/>
      </c>
      <c r="AV40" s="79" t="str">
        <f>_xlfn.IFNA(VLOOKUP(AM40,Kopā!$A$4:$Q$203,12,),"")</f>
        <v/>
      </c>
      <c r="AW40" s="80" t="str">
        <f>_xlfn.IFNA(VLOOKUP(AM40,Kopā!$A$4:$Q$203,13,),"")</f>
        <v/>
      </c>
      <c r="AX40" s="79" t="str">
        <f>_xlfn.IFNA(VLOOKUP(AM40,Kopā!$A$4:$Q$203,14,),"")</f>
        <v/>
      </c>
      <c r="AY40" s="80" t="str">
        <f>_xlfn.IFNA(VLOOKUP(AM40,Kopā!$A$4:$Q$203,15,),"")</f>
        <v/>
      </c>
      <c r="AZ40" s="81" t="str">
        <f>_xlfn.IFNA(VLOOKUP(AM40,Kopā!$A$4:$Q$203,16,),"")</f>
        <v/>
      </c>
      <c r="BA40" s="80" t="str">
        <f>_xlfn.IFNA(VLOOKUP(AM40,Kopā!$A$4:$Q$203,17,),"")</f>
        <v/>
      </c>
      <c r="BB40" s="26" t="str">
        <f t="shared" si="18"/>
        <v/>
      </c>
      <c r="BC40" s="26" t="str">
        <f t="shared" si="19"/>
        <v/>
      </c>
      <c r="BD40" s="69" t="str">
        <f t="shared" si="20"/>
        <v/>
      </c>
      <c r="BE40" s="26" t="e">
        <f>_xlfn.RANK.EQ(BB40,$BB$4:$BB$93,)+COUNTIF($BB$4:BB40,BB40)-1</f>
        <v>#VALUE!</v>
      </c>
    </row>
    <row r="41" spans="1:57" x14ac:dyDescent="0.25">
      <c r="A41" s="26">
        <v>38</v>
      </c>
      <c r="B41" s="82" t="str">
        <f t="shared" si="2"/>
        <v/>
      </c>
      <c r="C41" s="102" t="str">
        <f t="shared" si="0"/>
        <v/>
      </c>
      <c r="D41" s="83" t="str">
        <f t="shared" si="21"/>
        <v/>
      </c>
      <c r="E41" s="84" t="str">
        <f t="shared" si="4"/>
        <v/>
      </c>
      <c r="F41" s="85" t="str">
        <f t="shared" si="5"/>
        <v/>
      </c>
      <c r="G41" s="86" t="str">
        <f t="shared" si="6"/>
        <v/>
      </c>
      <c r="H41" s="85" t="str">
        <f t="shared" si="7"/>
        <v/>
      </c>
      <c r="I41" s="84" t="str">
        <f t="shared" si="8"/>
        <v/>
      </c>
      <c r="J41" s="85" t="str">
        <f t="shared" si="9"/>
        <v/>
      </c>
      <c r="K41" s="84" t="str">
        <f t="shared" si="10"/>
        <v/>
      </c>
      <c r="L41" s="85" t="str">
        <f t="shared" si="11"/>
        <v/>
      </c>
      <c r="M41" s="87" t="str">
        <f t="shared" si="12"/>
        <v/>
      </c>
      <c r="N41" s="88" t="str">
        <f t="shared" si="13"/>
        <v/>
      </c>
      <c r="O41" s="89" t="str">
        <f t="shared" si="14"/>
        <v/>
      </c>
      <c r="P41" s="90"/>
      <c r="Q41" s="74"/>
      <c r="AD41" s="26">
        <v>40</v>
      </c>
      <c r="AE41" s="26"/>
      <c r="AF41" s="26" t="str">
        <f>IF(Kopā!F41=$R$3,Kopā!A41,"")</f>
        <v/>
      </c>
      <c r="AG41" s="26" t="str">
        <f>_xlfn.IFNA(VLOOKUP(AF41,Kopā!$A$4:$G$203,7,),"")</f>
        <v/>
      </c>
      <c r="AH41" s="26" t="str">
        <f t="shared" si="22"/>
        <v/>
      </c>
      <c r="AI41" s="26" t="e" cm="1">
        <f t="array" ref="AI41">IFERROR(SMALL(IF((COUNTIF($AI$3:AI40, $AH$4:$AH$203)=0)*ISNUMBER($AH$4:$AH$203), $AH$4:$AH$203, "A"), 1),INDEX($AH$4:$AH$203, MATCH(SMALL(IF(ISTEXT($AH$4:$AH$203)*(COUNTIF(AI$3:$AI40,$AH$4:$AH$203)=0), COUNTIF($AH$4:$AH$203, "&lt;"&amp;$AH$4:$AH$203), ""),1),IF(ISTEXT($AH$4:$AH$203), COUNTIF($AH$4:$AH$203, "&lt;"&amp;$AH$4:$AH$203), ""), 0)))</f>
        <v>#NUM!</v>
      </c>
      <c r="AJ41" s="26"/>
      <c r="AK41" s="26"/>
      <c r="AL41" s="26" t="str">
        <f t="shared" si="15"/>
        <v/>
      </c>
      <c r="AM41" s="26" t="str">
        <f t="shared" si="16"/>
        <v/>
      </c>
      <c r="AN41" s="26">
        <v>38</v>
      </c>
      <c r="AO41" s="67" t="str">
        <f t="shared" si="17"/>
        <v/>
      </c>
      <c r="AP41" s="26" t="str">
        <f>_xlfn.IFNA(VLOOKUP(AM41,Kopā!$A$4:$Q$203,2,),"")</f>
        <v/>
      </c>
      <c r="AQ41" s="68" t="str">
        <f>_xlfn.IFNA(VLOOKUP(AM41,Kopā!$A$4:$Q$203,3,),"")</f>
        <v/>
      </c>
      <c r="AR41" s="79" t="str">
        <f>_xlfn.IFNA(VLOOKUP(AM41,Kopā!$A$4:$Q$203,8,),"")</f>
        <v/>
      </c>
      <c r="AS41" s="80" t="str">
        <f>_xlfn.IFNA(VLOOKUP(AM41,Kopā!$A$4:$Q$203,9,),"")</f>
        <v/>
      </c>
      <c r="AT41" s="79" t="str">
        <f>_xlfn.IFNA(VLOOKUP(AM41,Kopā!$A$4:$Q$203,10,),"")</f>
        <v/>
      </c>
      <c r="AU41" s="80" t="str">
        <f>_xlfn.IFNA(VLOOKUP(AM41,Kopā!$A$4:$Q$203,11,),"")</f>
        <v/>
      </c>
      <c r="AV41" s="79" t="str">
        <f>_xlfn.IFNA(VLOOKUP(AM41,Kopā!$A$4:$Q$203,12,),"")</f>
        <v/>
      </c>
      <c r="AW41" s="80" t="str">
        <f>_xlfn.IFNA(VLOOKUP(AM41,Kopā!$A$4:$Q$203,13,),"")</f>
        <v/>
      </c>
      <c r="AX41" s="79" t="str">
        <f>_xlfn.IFNA(VLOOKUP(AM41,Kopā!$A$4:$Q$203,14,),"")</f>
        <v/>
      </c>
      <c r="AY41" s="80" t="str">
        <f>_xlfn.IFNA(VLOOKUP(AM41,Kopā!$A$4:$Q$203,15,),"")</f>
        <v/>
      </c>
      <c r="AZ41" s="81" t="str">
        <f>_xlfn.IFNA(VLOOKUP(AM41,Kopā!$A$4:$Q$203,16,),"")</f>
        <v/>
      </c>
      <c r="BA41" s="80" t="str">
        <f>_xlfn.IFNA(VLOOKUP(AM41,Kopā!$A$4:$Q$203,17,),"")</f>
        <v/>
      </c>
      <c r="BB41" s="26" t="str">
        <f t="shared" si="18"/>
        <v/>
      </c>
      <c r="BC41" s="26" t="str">
        <f t="shared" si="19"/>
        <v/>
      </c>
      <c r="BD41" s="69" t="str">
        <f t="shared" si="20"/>
        <v/>
      </c>
      <c r="BE41" s="26" t="e">
        <f>_xlfn.RANK.EQ(BB41,$BB$4:$BB$93,)+COUNTIF($BB$4:BB41,BB41)-1</f>
        <v>#VALUE!</v>
      </c>
    </row>
    <row r="42" spans="1:57" x14ac:dyDescent="0.25">
      <c r="A42" s="26">
        <v>39</v>
      </c>
      <c r="B42" s="17" t="str">
        <f t="shared" si="2"/>
        <v/>
      </c>
      <c r="C42" s="101" t="str">
        <f t="shared" si="0"/>
        <v/>
      </c>
      <c r="D42" s="28" t="str">
        <f t="shared" si="21"/>
        <v/>
      </c>
      <c r="E42" s="60" t="str">
        <f t="shared" si="4"/>
        <v/>
      </c>
      <c r="F42" s="61" t="str">
        <f t="shared" si="5"/>
        <v/>
      </c>
      <c r="G42" s="62" t="str">
        <f t="shared" si="6"/>
        <v/>
      </c>
      <c r="H42" s="61" t="str">
        <f t="shared" si="7"/>
        <v/>
      </c>
      <c r="I42" s="60" t="str">
        <f t="shared" si="8"/>
        <v/>
      </c>
      <c r="J42" s="61" t="str">
        <f t="shared" si="9"/>
        <v/>
      </c>
      <c r="K42" s="60" t="str">
        <f t="shared" si="10"/>
        <v/>
      </c>
      <c r="L42" s="61" t="str">
        <f t="shared" si="11"/>
        <v/>
      </c>
      <c r="M42" s="72" t="str">
        <f t="shared" si="12"/>
        <v/>
      </c>
      <c r="N42" s="73" t="str">
        <f t="shared" si="13"/>
        <v/>
      </c>
      <c r="O42" s="24" t="str">
        <f t="shared" si="14"/>
        <v/>
      </c>
      <c r="P42" s="18"/>
      <c r="Q42" s="74"/>
      <c r="AD42" s="26">
        <v>41</v>
      </c>
      <c r="AE42" s="26"/>
      <c r="AF42" s="26">
        <f>IF(Kopā!F42=$R$3,Kopā!A42,"")</f>
        <v>39</v>
      </c>
      <c r="AG42" s="26" t="str">
        <f>_xlfn.IFNA(VLOOKUP(AF42,Kopā!$A$4:$G$203,7,),"")</f>
        <v>E</v>
      </c>
      <c r="AH42" s="26">
        <f t="shared" si="22"/>
        <v>39</v>
      </c>
      <c r="AI42" s="26" t="e" cm="1">
        <f t="array" ref="AI42">IFERROR(SMALL(IF((COUNTIF($AI$3:AI41, $AH$4:$AH$203)=0)*ISNUMBER($AH$4:$AH$203), $AH$4:$AH$203, "A"), 1),INDEX($AH$4:$AH$203, MATCH(SMALL(IF(ISTEXT($AH$4:$AH$203)*(COUNTIF(AI$3:$AI41,$AH$4:$AH$203)=0), COUNTIF($AH$4:$AH$203, "&lt;"&amp;$AH$4:$AH$203), ""),1),IF(ISTEXT($AH$4:$AH$203), COUNTIF($AH$4:$AH$203, "&lt;"&amp;$AH$4:$AH$203), ""), 0)))</f>
        <v>#NUM!</v>
      </c>
      <c r="AJ42" s="26"/>
      <c r="AK42" s="26"/>
      <c r="AL42" s="26" t="str">
        <f t="shared" si="15"/>
        <v/>
      </c>
      <c r="AM42" s="26" t="str">
        <f t="shared" si="16"/>
        <v/>
      </c>
      <c r="AN42" s="26">
        <v>39</v>
      </c>
      <c r="AO42" s="67" t="str">
        <f t="shared" si="17"/>
        <v/>
      </c>
      <c r="AP42" s="26" t="str">
        <f>_xlfn.IFNA(VLOOKUP(AM42,Kopā!$A$4:$Q$203,2,),"")</f>
        <v/>
      </c>
      <c r="AQ42" s="68" t="str">
        <f>_xlfn.IFNA(VLOOKUP(AM42,Kopā!$A$4:$Q$203,3,),"")</f>
        <v/>
      </c>
      <c r="AR42" s="79" t="str">
        <f>_xlfn.IFNA(VLOOKUP(AM42,Kopā!$A$4:$Q$203,8,),"")</f>
        <v/>
      </c>
      <c r="AS42" s="80" t="str">
        <f>_xlfn.IFNA(VLOOKUP(AM42,Kopā!$A$4:$Q$203,9,),"")</f>
        <v/>
      </c>
      <c r="AT42" s="79" t="str">
        <f>_xlfn.IFNA(VLOOKUP(AM42,Kopā!$A$4:$Q$203,10,),"")</f>
        <v/>
      </c>
      <c r="AU42" s="80" t="str">
        <f>_xlfn.IFNA(VLOOKUP(AM42,Kopā!$A$4:$Q$203,11,),"")</f>
        <v/>
      </c>
      <c r="AV42" s="79" t="str">
        <f>_xlfn.IFNA(VLOOKUP(AM42,Kopā!$A$4:$Q$203,12,),"")</f>
        <v/>
      </c>
      <c r="AW42" s="80" t="str">
        <f>_xlfn.IFNA(VLOOKUP(AM42,Kopā!$A$4:$Q$203,13,),"")</f>
        <v/>
      </c>
      <c r="AX42" s="79" t="str">
        <f>_xlfn.IFNA(VLOOKUP(AM42,Kopā!$A$4:$Q$203,14,),"")</f>
        <v/>
      </c>
      <c r="AY42" s="80" t="str">
        <f>_xlfn.IFNA(VLOOKUP(AM42,Kopā!$A$4:$Q$203,15,),"")</f>
        <v/>
      </c>
      <c r="AZ42" s="81" t="str">
        <f>_xlfn.IFNA(VLOOKUP(AM42,Kopā!$A$4:$Q$203,16,),"")</f>
        <v/>
      </c>
      <c r="BA42" s="80" t="str">
        <f>_xlfn.IFNA(VLOOKUP(AM42,Kopā!$A$4:$Q$203,17,),"")</f>
        <v/>
      </c>
      <c r="BB42" s="26" t="str">
        <f t="shared" si="18"/>
        <v/>
      </c>
      <c r="BC42" s="26" t="str">
        <f t="shared" si="19"/>
        <v/>
      </c>
      <c r="BD42" s="69" t="str">
        <f t="shared" si="20"/>
        <v/>
      </c>
      <c r="BE42" s="26" t="e">
        <f>_xlfn.RANK.EQ(BB42,$BB$4:$BB$93,)+COUNTIF($BB$4:BB42,BB42)-1</f>
        <v>#VALUE!</v>
      </c>
    </row>
    <row r="43" spans="1:57" x14ac:dyDescent="0.25">
      <c r="A43" s="26">
        <v>40</v>
      </c>
      <c r="B43" s="82" t="str">
        <f t="shared" si="2"/>
        <v/>
      </c>
      <c r="C43" s="102" t="str">
        <f t="shared" si="0"/>
        <v/>
      </c>
      <c r="D43" s="83" t="str">
        <f t="shared" si="21"/>
        <v/>
      </c>
      <c r="E43" s="84" t="str">
        <f t="shared" si="4"/>
        <v/>
      </c>
      <c r="F43" s="85" t="str">
        <f t="shared" si="5"/>
        <v/>
      </c>
      <c r="G43" s="86" t="str">
        <f t="shared" si="6"/>
        <v/>
      </c>
      <c r="H43" s="85" t="str">
        <f t="shared" si="7"/>
        <v/>
      </c>
      <c r="I43" s="84" t="str">
        <f t="shared" si="8"/>
        <v/>
      </c>
      <c r="J43" s="85" t="str">
        <f t="shared" si="9"/>
        <v/>
      </c>
      <c r="K43" s="84" t="str">
        <f t="shared" si="10"/>
        <v/>
      </c>
      <c r="L43" s="85" t="str">
        <f t="shared" si="11"/>
        <v/>
      </c>
      <c r="M43" s="87" t="str">
        <f t="shared" si="12"/>
        <v/>
      </c>
      <c r="N43" s="88" t="str">
        <f t="shared" si="13"/>
        <v/>
      </c>
      <c r="O43" s="89" t="str">
        <f t="shared" si="14"/>
        <v/>
      </c>
      <c r="P43" s="90"/>
      <c r="Q43" s="74"/>
      <c r="AD43" s="26">
        <v>42</v>
      </c>
      <c r="AE43" s="26"/>
      <c r="AF43" s="26">
        <f>IF(Kopā!F43=$R$3,Kopā!A43,"")</f>
        <v>40</v>
      </c>
      <c r="AG43" s="26" t="str">
        <f>_xlfn.IFNA(VLOOKUP(AF43,Kopā!$A$4:$G$203,7,),"")</f>
        <v>E</v>
      </c>
      <c r="AH43" s="26">
        <f t="shared" si="22"/>
        <v>40</v>
      </c>
      <c r="AI43" s="26" t="e" cm="1">
        <f t="array" ref="AI43">IFERROR(SMALL(IF((COUNTIF($AI$3:AI42, $AH$4:$AH$203)=0)*ISNUMBER($AH$4:$AH$203), $AH$4:$AH$203, "A"), 1),INDEX($AH$4:$AH$203, MATCH(SMALL(IF(ISTEXT($AH$4:$AH$203)*(COUNTIF(AI$3:$AI42,$AH$4:$AH$203)=0), COUNTIF($AH$4:$AH$203, "&lt;"&amp;$AH$4:$AH$203), ""),1),IF(ISTEXT($AH$4:$AH$203), COUNTIF($AH$4:$AH$203, "&lt;"&amp;$AH$4:$AH$203), ""), 0)))</f>
        <v>#NUM!</v>
      </c>
      <c r="AJ43" s="26"/>
      <c r="AK43" s="26"/>
      <c r="AL43" s="26" t="str">
        <f t="shared" si="15"/>
        <v/>
      </c>
      <c r="AM43" s="26" t="str">
        <f t="shared" si="16"/>
        <v/>
      </c>
      <c r="AN43" s="26">
        <v>40</v>
      </c>
      <c r="AO43" s="67" t="str">
        <f t="shared" si="17"/>
        <v/>
      </c>
      <c r="AP43" s="26" t="str">
        <f>_xlfn.IFNA(VLOOKUP(AM43,Kopā!$A$4:$Q$203,2,),"")</f>
        <v/>
      </c>
      <c r="AQ43" s="68" t="str">
        <f>_xlfn.IFNA(VLOOKUP(AM43,Kopā!$A$4:$Q$203,3,),"")</f>
        <v/>
      </c>
      <c r="AR43" s="79" t="str">
        <f>_xlfn.IFNA(VLOOKUP(AM43,Kopā!$A$4:$Q$203,8,),"")</f>
        <v/>
      </c>
      <c r="AS43" s="80" t="str">
        <f>_xlfn.IFNA(VLOOKUP(AM43,Kopā!$A$4:$Q$203,9,),"")</f>
        <v/>
      </c>
      <c r="AT43" s="79" t="str">
        <f>_xlfn.IFNA(VLOOKUP(AM43,Kopā!$A$4:$Q$203,10,),"")</f>
        <v/>
      </c>
      <c r="AU43" s="80" t="str">
        <f>_xlfn.IFNA(VLOOKUP(AM43,Kopā!$A$4:$Q$203,11,),"")</f>
        <v/>
      </c>
      <c r="AV43" s="79" t="str">
        <f>_xlfn.IFNA(VLOOKUP(AM43,Kopā!$A$4:$Q$203,12,),"")</f>
        <v/>
      </c>
      <c r="AW43" s="80" t="str">
        <f>_xlfn.IFNA(VLOOKUP(AM43,Kopā!$A$4:$Q$203,13,),"")</f>
        <v/>
      </c>
      <c r="AX43" s="79" t="str">
        <f>_xlfn.IFNA(VLOOKUP(AM43,Kopā!$A$4:$Q$203,14,),"")</f>
        <v/>
      </c>
      <c r="AY43" s="80" t="str">
        <f>_xlfn.IFNA(VLOOKUP(AM43,Kopā!$A$4:$Q$203,15,),"")</f>
        <v/>
      </c>
      <c r="AZ43" s="81" t="str">
        <f>_xlfn.IFNA(VLOOKUP(AM43,Kopā!$A$4:$Q$203,16,),"")</f>
        <v/>
      </c>
      <c r="BA43" s="80" t="str">
        <f>_xlfn.IFNA(VLOOKUP(AM43,Kopā!$A$4:$Q$203,17,),"")</f>
        <v/>
      </c>
      <c r="BB43" s="26" t="str">
        <f t="shared" si="18"/>
        <v/>
      </c>
      <c r="BC43" s="26" t="str">
        <f t="shared" si="19"/>
        <v/>
      </c>
      <c r="BD43" s="69" t="str">
        <f t="shared" si="20"/>
        <v/>
      </c>
      <c r="BE43" s="26" t="e">
        <f>_xlfn.RANK.EQ(BB43,$BB$4:$BB$93,)+COUNTIF($BB$4:BB43,BB43)-1</f>
        <v>#VALUE!</v>
      </c>
    </row>
    <row r="44" spans="1:57" x14ac:dyDescent="0.25">
      <c r="A44" s="26">
        <v>41</v>
      </c>
      <c r="B44" s="17" t="str">
        <f t="shared" si="2"/>
        <v/>
      </c>
      <c r="C44" s="101" t="str">
        <f t="shared" si="0"/>
        <v/>
      </c>
      <c r="D44" s="28" t="str">
        <f t="shared" si="21"/>
        <v/>
      </c>
      <c r="E44" s="60" t="str">
        <f t="shared" si="4"/>
        <v/>
      </c>
      <c r="F44" s="61" t="str">
        <f t="shared" si="5"/>
        <v/>
      </c>
      <c r="G44" s="62" t="str">
        <f t="shared" si="6"/>
        <v/>
      </c>
      <c r="H44" s="61" t="str">
        <f t="shared" si="7"/>
        <v/>
      </c>
      <c r="I44" s="60" t="str">
        <f t="shared" si="8"/>
        <v/>
      </c>
      <c r="J44" s="61" t="str">
        <f t="shared" si="9"/>
        <v/>
      </c>
      <c r="K44" s="60" t="str">
        <f t="shared" si="10"/>
        <v/>
      </c>
      <c r="L44" s="61" t="str">
        <f t="shared" si="11"/>
        <v/>
      </c>
      <c r="M44" s="72" t="str">
        <f t="shared" si="12"/>
        <v/>
      </c>
      <c r="N44" s="73" t="str">
        <f t="shared" si="13"/>
        <v/>
      </c>
      <c r="O44" s="24" t="str">
        <f t="shared" si="14"/>
        <v/>
      </c>
      <c r="P44" s="18"/>
      <c r="Q44" s="74"/>
      <c r="AD44" s="26">
        <v>43</v>
      </c>
      <c r="AE44" s="26"/>
      <c r="AF44" s="26" t="str">
        <f>IF(Kopā!F44=$R$3,Kopā!A44,"")</f>
        <v/>
      </c>
      <c r="AG44" s="26" t="str">
        <f>_xlfn.IFNA(VLOOKUP(AF44,Kopā!$A$4:$G$203,7,),"")</f>
        <v/>
      </c>
      <c r="AH44" s="26" t="str">
        <f t="shared" si="22"/>
        <v/>
      </c>
      <c r="AI44" s="26" t="e" cm="1">
        <f t="array" ref="AI44">IFERROR(SMALL(IF((COUNTIF($AI$3:AI43, $AH$4:$AH$203)=0)*ISNUMBER($AH$4:$AH$203), $AH$4:$AH$203, "A"), 1),INDEX($AH$4:$AH$203, MATCH(SMALL(IF(ISTEXT($AH$4:$AH$203)*(COUNTIF(AI$3:$AI43,$AH$4:$AH$203)=0), COUNTIF($AH$4:$AH$203, "&lt;"&amp;$AH$4:$AH$203), ""),1),IF(ISTEXT($AH$4:$AH$203), COUNTIF($AH$4:$AH$203, "&lt;"&amp;$AH$4:$AH$203), ""), 0)))</f>
        <v>#NUM!</v>
      </c>
      <c r="AJ44" s="26"/>
      <c r="AK44" s="26"/>
      <c r="AL44" s="26" t="str">
        <f t="shared" si="15"/>
        <v/>
      </c>
      <c r="AM44" s="26" t="str">
        <f t="shared" si="16"/>
        <v/>
      </c>
      <c r="AN44" s="26">
        <v>41</v>
      </c>
      <c r="AO44" s="67" t="str">
        <f t="shared" si="17"/>
        <v/>
      </c>
      <c r="AP44" s="26" t="str">
        <f>_xlfn.IFNA(VLOOKUP(AM44,Kopā!$A$4:$Q$203,2,),"")</f>
        <v/>
      </c>
      <c r="AQ44" s="68" t="str">
        <f>_xlfn.IFNA(VLOOKUP(AM44,Kopā!$A$4:$Q$203,3,),"")</f>
        <v/>
      </c>
      <c r="AR44" s="79" t="str">
        <f>_xlfn.IFNA(VLOOKUP(AM44,Kopā!$A$4:$Q$203,8,),"")</f>
        <v/>
      </c>
      <c r="AS44" s="80" t="str">
        <f>_xlfn.IFNA(VLOOKUP(AM44,Kopā!$A$4:$Q$203,9,),"")</f>
        <v/>
      </c>
      <c r="AT44" s="79" t="str">
        <f>_xlfn.IFNA(VLOOKUP(AM44,Kopā!$A$4:$Q$203,10,),"")</f>
        <v/>
      </c>
      <c r="AU44" s="80" t="str">
        <f>_xlfn.IFNA(VLOOKUP(AM44,Kopā!$A$4:$Q$203,11,),"")</f>
        <v/>
      </c>
      <c r="AV44" s="79" t="str">
        <f>_xlfn.IFNA(VLOOKUP(AM44,Kopā!$A$4:$Q$203,12,),"")</f>
        <v/>
      </c>
      <c r="AW44" s="80" t="str">
        <f>_xlfn.IFNA(VLOOKUP(AM44,Kopā!$A$4:$Q$203,13,),"")</f>
        <v/>
      </c>
      <c r="AX44" s="79" t="str">
        <f>_xlfn.IFNA(VLOOKUP(AM44,Kopā!$A$4:$Q$203,14,),"")</f>
        <v/>
      </c>
      <c r="AY44" s="80" t="str">
        <f>_xlfn.IFNA(VLOOKUP(AM44,Kopā!$A$4:$Q$203,15,),"")</f>
        <v/>
      </c>
      <c r="AZ44" s="81" t="str">
        <f>_xlfn.IFNA(VLOOKUP(AM44,Kopā!$A$4:$Q$203,16,),"")</f>
        <v/>
      </c>
      <c r="BA44" s="80" t="str">
        <f>_xlfn.IFNA(VLOOKUP(AM44,Kopā!$A$4:$Q$203,17,),"")</f>
        <v/>
      </c>
      <c r="BB44" s="26" t="str">
        <f t="shared" si="18"/>
        <v/>
      </c>
      <c r="BC44" s="26" t="str">
        <f t="shared" si="19"/>
        <v/>
      </c>
      <c r="BD44" s="69" t="str">
        <f t="shared" si="20"/>
        <v/>
      </c>
      <c r="BE44" s="26" t="e">
        <f>_xlfn.RANK.EQ(BB44,$BB$4:$BB$93,)+COUNTIF($BB$4:BB44,BB44)-1</f>
        <v>#VALUE!</v>
      </c>
    </row>
    <row r="45" spans="1:57" x14ac:dyDescent="0.25">
      <c r="A45" s="26">
        <v>42</v>
      </c>
      <c r="B45" s="82" t="str">
        <f t="shared" si="2"/>
        <v/>
      </c>
      <c r="C45" s="102" t="str">
        <f t="shared" si="0"/>
        <v/>
      </c>
      <c r="D45" s="83" t="str">
        <f t="shared" si="21"/>
        <v/>
      </c>
      <c r="E45" s="84" t="str">
        <f t="shared" si="4"/>
        <v/>
      </c>
      <c r="F45" s="85" t="str">
        <f t="shared" si="5"/>
        <v/>
      </c>
      <c r="G45" s="86" t="str">
        <f t="shared" si="6"/>
        <v/>
      </c>
      <c r="H45" s="85" t="str">
        <f t="shared" si="7"/>
        <v/>
      </c>
      <c r="I45" s="84" t="str">
        <f t="shared" si="8"/>
        <v/>
      </c>
      <c r="J45" s="85" t="str">
        <f t="shared" si="9"/>
        <v/>
      </c>
      <c r="K45" s="84" t="str">
        <f t="shared" si="10"/>
        <v/>
      </c>
      <c r="L45" s="85" t="str">
        <f t="shared" si="11"/>
        <v/>
      </c>
      <c r="M45" s="87" t="str">
        <f t="shared" si="12"/>
        <v/>
      </c>
      <c r="N45" s="88" t="str">
        <f t="shared" si="13"/>
        <v/>
      </c>
      <c r="O45" s="89" t="str">
        <f t="shared" si="14"/>
        <v/>
      </c>
      <c r="P45" s="90"/>
      <c r="Q45" s="74"/>
      <c r="AD45" s="26">
        <v>44</v>
      </c>
      <c r="AE45" s="26"/>
      <c r="AF45" s="26">
        <f>IF(Kopā!F45=$R$3,Kopā!A45,"")</f>
        <v>42</v>
      </c>
      <c r="AG45" s="26" t="str">
        <f>_xlfn.IFNA(VLOOKUP(AF45,Kopā!$A$4:$G$203,7,),"")</f>
        <v>H</v>
      </c>
      <c r="AH45" s="26" t="str">
        <f t="shared" si="22"/>
        <v/>
      </c>
      <c r="AI45" s="26" t="e" cm="1">
        <f t="array" ref="AI45">IFERROR(SMALL(IF((COUNTIF($AI$3:AI44, $AH$4:$AH$203)=0)*ISNUMBER($AH$4:$AH$203), $AH$4:$AH$203, "A"), 1),INDEX($AH$4:$AH$203, MATCH(SMALL(IF(ISTEXT($AH$4:$AH$203)*(COUNTIF(AI$3:$AI44,$AH$4:$AH$203)=0), COUNTIF($AH$4:$AH$203, "&lt;"&amp;$AH$4:$AH$203), ""),1),IF(ISTEXT($AH$4:$AH$203), COUNTIF($AH$4:$AH$203, "&lt;"&amp;$AH$4:$AH$203), ""), 0)))</f>
        <v>#NUM!</v>
      </c>
      <c r="AJ45" s="26"/>
      <c r="AK45" s="26"/>
      <c r="AL45" s="26" t="str">
        <f t="shared" si="15"/>
        <v/>
      </c>
      <c r="AM45" s="26" t="str">
        <f t="shared" si="16"/>
        <v/>
      </c>
      <c r="AN45" s="26">
        <v>42</v>
      </c>
      <c r="AO45" s="67" t="str">
        <f t="shared" si="17"/>
        <v/>
      </c>
      <c r="AP45" s="26" t="str">
        <f>_xlfn.IFNA(VLOOKUP(AM45,Kopā!$A$4:$Q$203,2,),"")</f>
        <v/>
      </c>
      <c r="AQ45" s="68" t="str">
        <f>_xlfn.IFNA(VLOOKUP(AM45,Kopā!$A$4:$Q$203,3,),"")</f>
        <v/>
      </c>
      <c r="AR45" s="79" t="str">
        <f>_xlfn.IFNA(VLOOKUP(AM45,Kopā!$A$4:$Q$203,8,),"")</f>
        <v/>
      </c>
      <c r="AS45" s="80" t="str">
        <f>_xlfn.IFNA(VLOOKUP(AM45,Kopā!$A$4:$Q$203,9,),"")</f>
        <v/>
      </c>
      <c r="AT45" s="79" t="str">
        <f>_xlfn.IFNA(VLOOKUP(AM45,Kopā!$A$4:$Q$203,10,),"")</f>
        <v/>
      </c>
      <c r="AU45" s="80" t="str">
        <f>_xlfn.IFNA(VLOOKUP(AM45,Kopā!$A$4:$Q$203,11,),"")</f>
        <v/>
      </c>
      <c r="AV45" s="79" t="str">
        <f>_xlfn.IFNA(VLOOKUP(AM45,Kopā!$A$4:$Q$203,12,),"")</f>
        <v/>
      </c>
      <c r="AW45" s="80" t="str">
        <f>_xlfn.IFNA(VLOOKUP(AM45,Kopā!$A$4:$Q$203,13,),"")</f>
        <v/>
      </c>
      <c r="AX45" s="79" t="str">
        <f>_xlfn.IFNA(VLOOKUP(AM45,Kopā!$A$4:$Q$203,14,),"")</f>
        <v/>
      </c>
      <c r="AY45" s="80" t="str">
        <f>_xlfn.IFNA(VLOOKUP(AM45,Kopā!$A$4:$Q$203,15,),"")</f>
        <v/>
      </c>
      <c r="AZ45" s="81" t="str">
        <f>_xlfn.IFNA(VLOOKUP(AM45,Kopā!$A$4:$Q$203,16,),"")</f>
        <v/>
      </c>
      <c r="BA45" s="80" t="str">
        <f>_xlfn.IFNA(VLOOKUP(AM45,Kopā!$A$4:$Q$203,17,),"")</f>
        <v/>
      </c>
      <c r="BB45" s="26" t="str">
        <f t="shared" si="18"/>
        <v/>
      </c>
      <c r="BC45" s="26" t="str">
        <f t="shared" si="19"/>
        <v/>
      </c>
      <c r="BD45" s="69" t="str">
        <f t="shared" si="20"/>
        <v/>
      </c>
      <c r="BE45" s="26" t="e">
        <f>_xlfn.RANK.EQ(BB45,$BB$4:$BB$93,)+COUNTIF($BB$4:BB45,BB45)-1</f>
        <v>#VALUE!</v>
      </c>
    </row>
    <row r="46" spans="1:57" x14ac:dyDescent="0.25">
      <c r="A46" s="26">
        <v>43</v>
      </c>
      <c r="B46" s="17" t="str">
        <f t="shared" si="2"/>
        <v/>
      </c>
      <c r="C46" s="101" t="str">
        <f t="shared" si="0"/>
        <v/>
      </c>
      <c r="D46" s="28" t="str">
        <f t="shared" si="21"/>
        <v/>
      </c>
      <c r="E46" s="60" t="str">
        <f t="shared" si="4"/>
        <v/>
      </c>
      <c r="F46" s="61" t="str">
        <f t="shared" si="5"/>
        <v/>
      </c>
      <c r="G46" s="62" t="str">
        <f t="shared" si="6"/>
        <v/>
      </c>
      <c r="H46" s="61" t="str">
        <f t="shared" si="7"/>
        <v/>
      </c>
      <c r="I46" s="60" t="str">
        <f t="shared" si="8"/>
        <v/>
      </c>
      <c r="J46" s="61" t="str">
        <f t="shared" si="9"/>
        <v/>
      </c>
      <c r="K46" s="60" t="str">
        <f t="shared" si="10"/>
        <v/>
      </c>
      <c r="L46" s="61" t="str">
        <f t="shared" si="11"/>
        <v/>
      </c>
      <c r="M46" s="72" t="str">
        <f t="shared" si="12"/>
        <v/>
      </c>
      <c r="N46" s="73" t="str">
        <f t="shared" si="13"/>
        <v/>
      </c>
      <c r="O46" s="24" t="str">
        <f t="shared" si="14"/>
        <v/>
      </c>
      <c r="P46" s="18"/>
      <c r="Q46" s="74"/>
      <c r="AD46" s="26">
        <v>45</v>
      </c>
      <c r="AE46" s="26"/>
      <c r="AF46" s="26" t="str">
        <f>IF(Kopā!F46=$R$3,Kopā!A46,"")</f>
        <v/>
      </c>
      <c r="AG46" s="26" t="str">
        <f>_xlfn.IFNA(VLOOKUP(AF46,Kopā!$A$4:$G$203,7,),"")</f>
        <v/>
      </c>
      <c r="AH46" s="26" t="str">
        <f t="shared" si="22"/>
        <v/>
      </c>
      <c r="AI46" s="26" t="e" cm="1">
        <f t="array" ref="AI46">IFERROR(SMALL(IF((COUNTIF($AI$3:AI45, $AH$4:$AH$203)=0)*ISNUMBER($AH$4:$AH$203), $AH$4:$AH$203, "A"), 1),INDEX($AH$4:$AH$203, MATCH(SMALL(IF(ISTEXT($AH$4:$AH$203)*(COUNTIF(AI$3:$AI45,$AH$4:$AH$203)=0), COUNTIF($AH$4:$AH$203, "&lt;"&amp;$AH$4:$AH$203), ""),1),IF(ISTEXT($AH$4:$AH$203), COUNTIF($AH$4:$AH$203, "&lt;"&amp;$AH$4:$AH$203), ""), 0)))</f>
        <v>#NUM!</v>
      </c>
      <c r="AJ46" s="26"/>
      <c r="AK46" s="26"/>
      <c r="AL46" s="26" t="str">
        <f t="shared" si="15"/>
        <v/>
      </c>
      <c r="AM46" s="26" t="str">
        <f t="shared" si="16"/>
        <v/>
      </c>
      <c r="AN46" s="26">
        <v>43</v>
      </c>
      <c r="AO46" s="67" t="str">
        <f t="shared" si="17"/>
        <v/>
      </c>
      <c r="AP46" s="26" t="str">
        <f>_xlfn.IFNA(VLOOKUP(AM46,Kopā!$A$4:$Q$203,2,),"")</f>
        <v/>
      </c>
      <c r="AQ46" s="68" t="str">
        <f>_xlfn.IFNA(VLOOKUP(AM46,Kopā!$A$4:$Q$203,3,),"")</f>
        <v/>
      </c>
      <c r="AR46" s="79" t="str">
        <f>_xlfn.IFNA(VLOOKUP(AM46,Kopā!$A$4:$Q$203,8,),"")</f>
        <v/>
      </c>
      <c r="AS46" s="80" t="str">
        <f>_xlfn.IFNA(VLOOKUP(AM46,Kopā!$A$4:$Q$203,9,),"")</f>
        <v/>
      </c>
      <c r="AT46" s="79" t="str">
        <f>_xlfn.IFNA(VLOOKUP(AM46,Kopā!$A$4:$Q$203,10,),"")</f>
        <v/>
      </c>
      <c r="AU46" s="80" t="str">
        <f>_xlfn.IFNA(VLOOKUP(AM46,Kopā!$A$4:$Q$203,11,),"")</f>
        <v/>
      </c>
      <c r="AV46" s="79" t="str">
        <f>_xlfn.IFNA(VLOOKUP(AM46,Kopā!$A$4:$Q$203,12,),"")</f>
        <v/>
      </c>
      <c r="AW46" s="80" t="str">
        <f>_xlfn.IFNA(VLOOKUP(AM46,Kopā!$A$4:$Q$203,13,),"")</f>
        <v/>
      </c>
      <c r="AX46" s="79" t="str">
        <f>_xlfn.IFNA(VLOOKUP(AM46,Kopā!$A$4:$Q$203,14,),"")</f>
        <v/>
      </c>
      <c r="AY46" s="80" t="str">
        <f>_xlfn.IFNA(VLOOKUP(AM46,Kopā!$A$4:$Q$203,15,),"")</f>
        <v/>
      </c>
      <c r="AZ46" s="81" t="str">
        <f>_xlfn.IFNA(VLOOKUP(AM46,Kopā!$A$4:$Q$203,16,),"")</f>
        <v/>
      </c>
      <c r="BA46" s="80" t="str">
        <f>_xlfn.IFNA(VLOOKUP(AM46,Kopā!$A$4:$Q$203,17,),"")</f>
        <v/>
      </c>
      <c r="BB46" s="26" t="str">
        <f t="shared" si="18"/>
        <v/>
      </c>
      <c r="BC46" s="26" t="str">
        <f t="shared" si="19"/>
        <v/>
      </c>
      <c r="BD46" s="69" t="str">
        <f t="shared" si="20"/>
        <v/>
      </c>
      <c r="BE46" s="26" t="e">
        <f>_xlfn.RANK.EQ(BB46,$BB$4:$BB$93,)+COUNTIF($BB$4:BB46,BB46)-1</f>
        <v>#VALUE!</v>
      </c>
    </row>
    <row r="47" spans="1:57" x14ac:dyDescent="0.25">
      <c r="A47" s="26">
        <v>44</v>
      </c>
      <c r="B47" s="82" t="str">
        <f t="shared" si="2"/>
        <v/>
      </c>
      <c r="C47" s="102" t="str">
        <f t="shared" si="0"/>
        <v/>
      </c>
      <c r="D47" s="83" t="str">
        <f t="shared" si="21"/>
        <v/>
      </c>
      <c r="E47" s="84" t="str">
        <f t="shared" si="4"/>
        <v/>
      </c>
      <c r="F47" s="85" t="str">
        <f t="shared" si="5"/>
        <v/>
      </c>
      <c r="G47" s="86" t="str">
        <f t="shared" si="6"/>
        <v/>
      </c>
      <c r="H47" s="85" t="str">
        <f t="shared" si="7"/>
        <v/>
      </c>
      <c r="I47" s="84" t="str">
        <f t="shared" si="8"/>
        <v/>
      </c>
      <c r="J47" s="85" t="str">
        <f t="shared" si="9"/>
        <v/>
      </c>
      <c r="K47" s="84" t="str">
        <f t="shared" si="10"/>
        <v/>
      </c>
      <c r="L47" s="85" t="str">
        <f t="shared" si="11"/>
        <v/>
      </c>
      <c r="M47" s="87" t="str">
        <f t="shared" si="12"/>
        <v/>
      </c>
      <c r="N47" s="88" t="str">
        <f t="shared" si="13"/>
        <v/>
      </c>
      <c r="O47" s="89" t="str">
        <f t="shared" si="14"/>
        <v/>
      </c>
      <c r="P47" s="90"/>
      <c r="Q47" s="74"/>
      <c r="AD47" s="26">
        <v>46</v>
      </c>
      <c r="AE47" s="26"/>
      <c r="AF47" s="26" t="str">
        <f>IF(Kopā!F47=$R$3,Kopā!A47,"")</f>
        <v/>
      </c>
      <c r="AG47" s="26" t="str">
        <f>_xlfn.IFNA(VLOOKUP(AF47,Kopā!$A$4:$G$203,7,),"")</f>
        <v/>
      </c>
      <c r="AH47" s="26" t="str">
        <f t="shared" si="22"/>
        <v/>
      </c>
      <c r="AI47" s="26" t="e" cm="1">
        <f t="array" ref="AI47">IFERROR(SMALL(IF((COUNTIF($AI$3:AI46, $AH$4:$AH$203)=0)*ISNUMBER($AH$4:$AH$203), $AH$4:$AH$203, "A"), 1),INDEX($AH$4:$AH$203, MATCH(SMALL(IF(ISTEXT($AH$4:$AH$203)*(COUNTIF(AI$3:$AI46,$AH$4:$AH$203)=0), COUNTIF($AH$4:$AH$203, "&lt;"&amp;$AH$4:$AH$203), ""),1),IF(ISTEXT($AH$4:$AH$203), COUNTIF($AH$4:$AH$203, "&lt;"&amp;$AH$4:$AH$203), ""), 0)))</f>
        <v>#NUM!</v>
      </c>
      <c r="AJ47" s="26"/>
      <c r="AK47" s="26"/>
      <c r="AL47" s="26" t="str">
        <f t="shared" si="15"/>
        <v/>
      </c>
      <c r="AM47" s="26" t="str">
        <f t="shared" si="16"/>
        <v/>
      </c>
      <c r="AN47" s="26">
        <v>44</v>
      </c>
      <c r="AO47" s="67" t="str">
        <f t="shared" si="17"/>
        <v/>
      </c>
      <c r="AP47" s="26" t="str">
        <f>_xlfn.IFNA(VLOOKUP(AM47,Kopā!$A$4:$Q$203,2,),"")</f>
        <v/>
      </c>
      <c r="AQ47" s="68" t="str">
        <f>_xlfn.IFNA(VLOOKUP(AM47,Kopā!$A$4:$Q$203,3,),"")</f>
        <v/>
      </c>
      <c r="AR47" s="79" t="str">
        <f>_xlfn.IFNA(VLOOKUP(AM47,Kopā!$A$4:$Q$203,8,),"")</f>
        <v/>
      </c>
      <c r="AS47" s="80" t="str">
        <f>_xlfn.IFNA(VLOOKUP(AM47,Kopā!$A$4:$Q$203,9,),"")</f>
        <v/>
      </c>
      <c r="AT47" s="79" t="str">
        <f>_xlfn.IFNA(VLOOKUP(AM47,Kopā!$A$4:$Q$203,10,),"")</f>
        <v/>
      </c>
      <c r="AU47" s="80" t="str">
        <f>_xlfn.IFNA(VLOOKUP(AM47,Kopā!$A$4:$Q$203,11,),"")</f>
        <v/>
      </c>
      <c r="AV47" s="79" t="str">
        <f>_xlfn.IFNA(VLOOKUP(AM47,Kopā!$A$4:$Q$203,12,),"")</f>
        <v/>
      </c>
      <c r="AW47" s="80" t="str">
        <f>_xlfn.IFNA(VLOOKUP(AM47,Kopā!$A$4:$Q$203,13,),"")</f>
        <v/>
      </c>
      <c r="AX47" s="79" t="str">
        <f>_xlfn.IFNA(VLOOKUP(AM47,Kopā!$A$4:$Q$203,14,),"")</f>
        <v/>
      </c>
      <c r="AY47" s="80" t="str">
        <f>_xlfn.IFNA(VLOOKUP(AM47,Kopā!$A$4:$Q$203,15,),"")</f>
        <v/>
      </c>
      <c r="AZ47" s="81" t="str">
        <f>_xlfn.IFNA(VLOOKUP(AM47,Kopā!$A$4:$Q$203,16,),"")</f>
        <v/>
      </c>
      <c r="BA47" s="80" t="str">
        <f>_xlfn.IFNA(VLOOKUP(AM47,Kopā!$A$4:$Q$203,17,),"")</f>
        <v/>
      </c>
      <c r="BB47" s="26" t="str">
        <f t="shared" si="18"/>
        <v/>
      </c>
      <c r="BC47" s="26" t="str">
        <f t="shared" si="19"/>
        <v/>
      </c>
      <c r="BD47" s="69" t="str">
        <f t="shared" si="20"/>
        <v/>
      </c>
      <c r="BE47" s="26" t="e">
        <f>_xlfn.RANK.EQ(BB47,$BB$4:$BB$93,)+COUNTIF($BB$4:BB47,BB47)-1</f>
        <v>#VALUE!</v>
      </c>
    </row>
    <row r="48" spans="1:57" x14ac:dyDescent="0.25">
      <c r="A48" s="26">
        <v>45</v>
      </c>
      <c r="B48" s="17" t="str">
        <f t="shared" si="2"/>
        <v/>
      </c>
      <c r="C48" s="101" t="str">
        <f t="shared" si="0"/>
        <v/>
      </c>
      <c r="D48" s="28" t="str">
        <f t="shared" si="21"/>
        <v/>
      </c>
      <c r="E48" s="60" t="str">
        <f t="shared" si="4"/>
        <v/>
      </c>
      <c r="F48" s="61" t="str">
        <f t="shared" si="5"/>
        <v/>
      </c>
      <c r="G48" s="62" t="str">
        <f t="shared" si="6"/>
        <v/>
      </c>
      <c r="H48" s="61" t="str">
        <f t="shared" si="7"/>
        <v/>
      </c>
      <c r="I48" s="60" t="str">
        <f t="shared" si="8"/>
        <v/>
      </c>
      <c r="J48" s="61" t="str">
        <f t="shared" si="9"/>
        <v/>
      </c>
      <c r="K48" s="60" t="str">
        <f t="shared" si="10"/>
        <v/>
      </c>
      <c r="L48" s="61" t="str">
        <f t="shared" si="11"/>
        <v/>
      </c>
      <c r="M48" s="72" t="str">
        <f t="shared" si="12"/>
        <v/>
      </c>
      <c r="N48" s="73" t="str">
        <f t="shared" si="13"/>
        <v/>
      </c>
      <c r="O48" s="24" t="str">
        <f t="shared" si="14"/>
        <v/>
      </c>
      <c r="P48" s="18"/>
      <c r="Q48" s="74"/>
      <c r="AD48" s="26">
        <v>47</v>
      </c>
      <c r="AE48" s="26"/>
      <c r="AF48" s="26">
        <f>IF(Kopā!F48=$R$3,Kopā!A48,"")</f>
        <v>45</v>
      </c>
      <c r="AG48" s="26" t="str">
        <f>_xlfn.IFNA(VLOOKUP(AF48,Kopā!$A$4:$G$203,7,),"")</f>
        <v>E</v>
      </c>
      <c r="AH48" s="26">
        <f t="shared" si="22"/>
        <v>45</v>
      </c>
      <c r="AI48" s="26" t="e" cm="1">
        <f t="array" ref="AI48">IFERROR(SMALL(IF((COUNTIF($AI$3:AI47, $AH$4:$AH$203)=0)*ISNUMBER($AH$4:$AH$203), $AH$4:$AH$203, "A"), 1),INDEX($AH$4:$AH$203, MATCH(SMALL(IF(ISTEXT($AH$4:$AH$203)*(COUNTIF(AI$3:$AI47,$AH$4:$AH$203)=0), COUNTIF($AH$4:$AH$203, "&lt;"&amp;$AH$4:$AH$203), ""),1),IF(ISTEXT($AH$4:$AH$203), COUNTIF($AH$4:$AH$203, "&lt;"&amp;$AH$4:$AH$203), ""), 0)))</f>
        <v>#NUM!</v>
      </c>
      <c r="AJ48" s="26"/>
      <c r="AK48" s="26"/>
      <c r="AL48" s="26" t="str">
        <f t="shared" si="15"/>
        <v/>
      </c>
      <c r="AM48" s="26" t="str">
        <f t="shared" si="16"/>
        <v/>
      </c>
      <c r="AN48" s="26">
        <v>45</v>
      </c>
      <c r="AO48" s="67" t="str">
        <f t="shared" si="17"/>
        <v/>
      </c>
      <c r="AP48" s="26" t="str">
        <f>_xlfn.IFNA(VLOOKUP(AM48,Kopā!$A$4:$Q$203,2,),"")</f>
        <v/>
      </c>
      <c r="AQ48" s="68" t="str">
        <f>_xlfn.IFNA(VLOOKUP(AM48,Kopā!$A$4:$Q$203,3,),"")</f>
        <v/>
      </c>
      <c r="AR48" s="79" t="str">
        <f>_xlfn.IFNA(VLOOKUP(AM48,Kopā!$A$4:$Q$203,8,),"")</f>
        <v/>
      </c>
      <c r="AS48" s="80" t="str">
        <f>_xlfn.IFNA(VLOOKUP(AM48,Kopā!$A$4:$Q$203,9,),"")</f>
        <v/>
      </c>
      <c r="AT48" s="79" t="str">
        <f>_xlfn.IFNA(VLOOKUP(AM48,Kopā!$A$4:$Q$203,10,),"")</f>
        <v/>
      </c>
      <c r="AU48" s="80" t="str">
        <f>_xlfn.IFNA(VLOOKUP(AM48,Kopā!$A$4:$Q$203,11,),"")</f>
        <v/>
      </c>
      <c r="AV48" s="79" t="str">
        <f>_xlfn.IFNA(VLOOKUP(AM48,Kopā!$A$4:$Q$203,12,),"")</f>
        <v/>
      </c>
      <c r="AW48" s="80" t="str">
        <f>_xlfn.IFNA(VLOOKUP(AM48,Kopā!$A$4:$Q$203,13,),"")</f>
        <v/>
      </c>
      <c r="AX48" s="79" t="str">
        <f>_xlfn.IFNA(VLOOKUP(AM48,Kopā!$A$4:$Q$203,14,),"")</f>
        <v/>
      </c>
      <c r="AY48" s="80" t="str">
        <f>_xlfn.IFNA(VLOOKUP(AM48,Kopā!$A$4:$Q$203,15,),"")</f>
        <v/>
      </c>
      <c r="AZ48" s="81" t="str">
        <f>_xlfn.IFNA(VLOOKUP(AM48,Kopā!$A$4:$Q$203,16,),"")</f>
        <v/>
      </c>
      <c r="BA48" s="80" t="str">
        <f>_xlfn.IFNA(VLOOKUP(AM48,Kopā!$A$4:$Q$203,17,),"")</f>
        <v/>
      </c>
      <c r="BB48" s="26" t="str">
        <f t="shared" si="18"/>
        <v/>
      </c>
      <c r="BC48" s="26" t="str">
        <f t="shared" si="19"/>
        <v/>
      </c>
      <c r="BD48" s="69" t="str">
        <f t="shared" si="20"/>
        <v/>
      </c>
      <c r="BE48" s="26" t="e">
        <f>_xlfn.RANK.EQ(BB48,$BB$4:$BB$93,)+COUNTIF($BB$4:BB48,BB48)-1</f>
        <v>#VALUE!</v>
      </c>
    </row>
    <row r="49" spans="1:57" x14ac:dyDescent="0.25">
      <c r="A49" s="26">
        <v>46</v>
      </c>
      <c r="B49" s="82" t="str">
        <f t="shared" si="2"/>
        <v/>
      </c>
      <c r="C49" s="102" t="str">
        <f t="shared" si="0"/>
        <v/>
      </c>
      <c r="D49" s="83" t="str">
        <f t="shared" si="21"/>
        <v/>
      </c>
      <c r="E49" s="84" t="str">
        <f t="shared" si="4"/>
        <v/>
      </c>
      <c r="F49" s="85" t="str">
        <f t="shared" si="5"/>
        <v/>
      </c>
      <c r="G49" s="86" t="str">
        <f t="shared" si="6"/>
        <v/>
      </c>
      <c r="H49" s="85" t="str">
        <f t="shared" si="7"/>
        <v/>
      </c>
      <c r="I49" s="84" t="str">
        <f t="shared" si="8"/>
        <v/>
      </c>
      <c r="J49" s="85" t="str">
        <f t="shared" si="9"/>
        <v/>
      </c>
      <c r="K49" s="84" t="str">
        <f t="shared" si="10"/>
        <v/>
      </c>
      <c r="L49" s="85" t="str">
        <f t="shared" si="11"/>
        <v/>
      </c>
      <c r="M49" s="87" t="str">
        <f t="shared" si="12"/>
        <v/>
      </c>
      <c r="N49" s="88" t="str">
        <f t="shared" si="13"/>
        <v/>
      </c>
      <c r="O49" s="89" t="str">
        <f t="shared" si="14"/>
        <v/>
      </c>
      <c r="P49" s="90"/>
      <c r="Q49" s="74"/>
      <c r="AD49" s="26">
        <v>48</v>
      </c>
      <c r="AE49" s="26"/>
      <c r="AF49" s="26" t="str">
        <f>IF(Kopā!F49=$R$3,Kopā!A49,"")</f>
        <v/>
      </c>
      <c r="AG49" s="26" t="str">
        <f>_xlfn.IFNA(VLOOKUP(AF49,Kopā!$A$4:$G$203,7,),"")</f>
        <v/>
      </c>
      <c r="AH49" s="26" t="str">
        <f t="shared" si="22"/>
        <v/>
      </c>
      <c r="AI49" s="26" t="e" cm="1">
        <f t="array" ref="AI49">IFERROR(SMALL(IF((COUNTIF($AI$3:AI48, $AH$4:$AH$203)=0)*ISNUMBER($AH$4:$AH$203), $AH$4:$AH$203, "A"), 1),INDEX($AH$4:$AH$203, MATCH(SMALL(IF(ISTEXT($AH$4:$AH$203)*(COUNTIF(AI$3:$AI48,$AH$4:$AH$203)=0), COUNTIF($AH$4:$AH$203, "&lt;"&amp;$AH$4:$AH$203), ""),1),IF(ISTEXT($AH$4:$AH$203), COUNTIF($AH$4:$AH$203, "&lt;"&amp;$AH$4:$AH$203), ""), 0)))</f>
        <v>#NUM!</v>
      </c>
      <c r="AJ49" s="26"/>
      <c r="AK49" s="26"/>
      <c r="AL49" s="26" t="str">
        <f t="shared" si="15"/>
        <v/>
      </c>
      <c r="AM49" s="26" t="str">
        <f t="shared" si="16"/>
        <v/>
      </c>
      <c r="AN49" s="26">
        <v>46</v>
      </c>
      <c r="AO49" s="67" t="str">
        <f t="shared" si="17"/>
        <v/>
      </c>
      <c r="AP49" s="26" t="str">
        <f>_xlfn.IFNA(VLOOKUP(AM49,Kopā!$A$4:$Q$203,2,),"")</f>
        <v/>
      </c>
      <c r="AQ49" s="68" t="str">
        <f>_xlfn.IFNA(VLOOKUP(AM49,Kopā!$A$4:$Q$203,3,),"")</f>
        <v/>
      </c>
      <c r="AR49" s="79" t="str">
        <f>_xlfn.IFNA(VLOOKUP(AM49,Kopā!$A$4:$Q$203,8,),"")</f>
        <v/>
      </c>
      <c r="AS49" s="80" t="str">
        <f>_xlfn.IFNA(VLOOKUP(AM49,Kopā!$A$4:$Q$203,9,),"")</f>
        <v/>
      </c>
      <c r="AT49" s="79" t="str">
        <f>_xlfn.IFNA(VLOOKUP(AM49,Kopā!$A$4:$Q$203,10,),"")</f>
        <v/>
      </c>
      <c r="AU49" s="80" t="str">
        <f>_xlfn.IFNA(VLOOKUP(AM49,Kopā!$A$4:$Q$203,11,),"")</f>
        <v/>
      </c>
      <c r="AV49" s="79" t="str">
        <f>_xlfn.IFNA(VLOOKUP(AM49,Kopā!$A$4:$Q$203,12,),"")</f>
        <v/>
      </c>
      <c r="AW49" s="80" t="str">
        <f>_xlfn.IFNA(VLOOKUP(AM49,Kopā!$A$4:$Q$203,13,),"")</f>
        <v/>
      </c>
      <c r="AX49" s="79" t="str">
        <f>_xlfn.IFNA(VLOOKUP(AM49,Kopā!$A$4:$Q$203,14,),"")</f>
        <v/>
      </c>
      <c r="AY49" s="80" t="str">
        <f>_xlfn.IFNA(VLOOKUP(AM49,Kopā!$A$4:$Q$203,15,),"")</f>
        <v/>
      </c>
      <c r="AZ49" s="81" t="str">
        <f>_xlfn.IFNA(VLOOKUP(AM49,Kopā!$A$4:$Q$203,16,),"")</f>
        <v/>
      </c>
      <c r="BA49" s="80" t="str">
        <f>_xlfn.IFNA(VLOOKUP(AM49,Kopā!$A$4:$Q$203,17,),"")</f>
        <v/>
      </c>
      <c r="BB49" s="26" t="str">
        <f t="shared" si="18"/>
        <v/>
      </c>
      <c r="BC49" s="26" t="str">
        <f t="shared" si="19"/>
        <v/>
      </c>
      <c r="BD49" s="69" t="str">
        <f t="shared" si="20"/>
        <v/>
      </c>
      <c r="BE49" s="26" t="e">
        <f>_xlfn.RANK.EQ(BB49,$BB$4:$BB$93,)+COUNTIF($BB$4:BB49,BB49)-1</f>
        <v>#VALUE!</v>
      </c>
    </row>
    <row r="50" spans="1:57" x14ac:dyDescent="0.25">
      <c r="A50" s="26">
        <v>47</v>
      </c>
      <c r="B50" s="17" t="str">
        <f t="shared" si="2"/>
        <v/>
      </c>
      <c r="C50" s="101" t="str">
        <f t="shared" si="0"/>
        <v/>
      </c>
      <c r="D50" s="28" t="str">
        <f t="shared" si="21"/>
        <v/>
      </c>
      <c r="E50" s="60" t="str">
        <f t="shared" si="4"/>
        <v/>
      </c>
      <c r="F50" s="61" t="str">
        <f t="shared" si="5"/>
        <v/>
      </c>
      <c r="G50" s="62" t="str">
        <f t="shared" si="6"/>
        <v/>
      </c>
      <c r="H50" s="61" t="str">
        <f t="shared" si="7"/>
        <v/>
      </c>
      <c r="I50" s="60" t="str">
        <f t="shared" si="8"/>
        <v/>
      </c>
      <c r="J50" s="61" t="str">
        <f t="shared" si="9"/>
        <v/>
      </c>
      <c r="K50" s="60" t="str">
        <f t="shared" si="10"/>
        <v/>
      </c>
      <c r="L50" s="61" t="str">
        <f t="shared" si="11"/>
        <v/>
      </c>
      <c r="M50" s="72" t="str">
        <f t="shared" si="12"/>
        <v/>
      </c>
      <c r="N50" s="73" t="str">
        <f t="shared" si="13"/>
        <v/>
      </c>
      <c r="O50" s="24" t="str">
        <f t="shared" si="14"/>
        <v/>
      </c>
      <c r="P50" s="18"/>
      <c r="Q50" s="74"/>
      <c r="AD50" s="26">
        <v>49</v>
      </c>
      <c r="AE50" s="26"/>
      <c r="AF50" s="26">
        <f>IF(Kopā!F50=$R$3,Kopā!A50,"")</f>
        <v>47</v>
      </c>
      <c r="AG50" s="26" t="str">
        <f>_xlfn.IFNA(VLOOKUP(AF50,Kopā!$A$4:$G$203,7,),"")</f>
        <v>Hm</v>
      </c>
      <c r="AH50" s="26" t="str">
        <f t="shared" si="22"/>
        <v/>
      </c>
      <c r="AI50" s="26" t="e" cm="1">
        <f t="array" ref="AI50">IFERROR(SMALL(IF((COUNTIF($AI$3:AI49, $AH$4:$AH$203)=0)*ISNUMBER($AH$4:$AH$203), $AH$4:$AH$203, "A"), 1),INDEX($AH$4:$AH$203, MATCH(SMALL(IF(ISTEXT($AH$4:$AH$203)*(COUNTIF(AI$3:$AI49,$AH$4:$AH$203)=0), COUNTIF($AH$4:$AH$203, "&lt;"&amp;$AH$4:$AH$203), ""),1),IF(ISTEXT($AH$4:$AH$203), COUNTIF($AH$4:$AH$203, "&lt;"&amp;$AH$4:$AH$203), ""), 0)))</f>
        <v>#NUM!</v>
      </c>
      <c r="AJ50" s="26"/>
      <c r="AK50" s="26"/>
      <c r="AL50" s="26" t="str">
        <f t="shared" si="15"/>
        <v/>
      </c>
      <c r="AM50" s="26" t="str">
        <f t="shared" si="16"/>
        <v/>
      </c>
      <c r="AN50" s="26">
        <v>47</v>
      </c>
      <c r="AO50" s="67" t="str">
        <f t="shared" si="17"/>
        <v/>
      </c>
      <c r="AP50" s="26" t="str">
        <f>_xlfn.IFNA(VLOOKUP(AM50,Kopā!$A$4:$Q$203,2,),"")</f>
        <v/>
      </c>
      <c r="AQ50" s="68" t="str">
        <f>_xlfn.IFNA(VLOOKUP(AM50,Kopā!$A$4:$Q$203,3,),"")</f>
        <v/>
      </c>
      <c r="AR50" s="79" t="str">
        <f>_xlfn.IFNA(VLOOKUP(AM50,Kopā!$A$4:$Q$203,8,),"")</f>
        <v/>
      </c>
      <c r="AS50" s="80" t="str">
        <f>_xlfn.IFNA(VLOOKUP(AM50,Kopā!$A$4:$Q$203,9,),"")</f>
        <v/>
      </c>
      <c r="AT50" s="79" t="str">
        <f>_xlfn.IFNA(VLOOKUP(AM50,Kopā!$A$4:$Q$203,10,),"")</f>
        <v/>
      </c>
      <c r="AU50" s="80" t="str">
        <f>_xlfn.IFNA(VLOOKUP(AM50,Kopā!$A$4:$Q$203,11,),"")</f>
        <v/>
      </c>
      <c r="AV50" s="79" t="str">
        <f>_xlfn.IFNA(VLOOKUP(AM50,Kopā!$A$4:$Q$203,12,),"")</f>
        <v/>
      </c>
      <c r="AW50" s="80" t="str">
        <f>_xlfn.IFNA(VLOOKUP(AM50,Kopā!$A$4:$Q$203,13,),"")</f>
        <v/>
      </c>
      <c r="AX50" s="79" t="str">
        <f>_xlfn.IFNA(VLOOKUP(AM50,Kopā!$A$4:$Q$203,14,),"")</f>
        <v/>
      </c>
      <c r="AY50" s="80" t="str">
        <f>_xlfn.IFNA(VLOOKUP(AM50,Kopā!$A$4:$Q$203,15,),"")</f>
        <v/>
      </c>
      <c r="AZ50" s="81" t="str">
        <f>_xlfn.IFNA(VLOOKUP(AM50,Kopā!$A$4:$Q$203,16,),"")</f>
        <v/>
      </c>
      <c r="BA50" s="80" t="str">
        <f>_xlfn.IFNA(VLOOKUP(AM50,Kopā!$A$4:$Q$203,17,),"")</f>
        <v/>
      </c>
      <c r="BB50" s="26" t="str">
        <f t="shared" si="18"/>
        <v/>
      </c>
      <c r="BC50" s="26" t="str">
        <f t="shared" si="19"/>
        <v/>
      </c>
      <c r="BD50" s="69" t="str">
        <f t="shared" si="20"/>
        <v/>
      </c>
      <c r="BE50" s="26" t="e">
        <f>_xlfn.RANK.EQ(BB50,$BB$4:$BB$93,)+COUNTIF($BB$4:BB50,BB50)-1</f>
        <v>#VALUE!</v>
      </c>
    </row>
    <row r="51" spans="1:57" x14ac:dyDescent="0.25">
      <c r="A51" s="26">
        <v>48</v>
      </c>
      <c r="B51" s="82" t="str">
        <f t="shared" si="2"/>
        <v/>
      </c>
      <c r="C51" s="102" t="str">
        <f t="shared" si="0"/>
        <v/>
      </c>
      <c r="D51" s="83" t="str">
        <f t="shared" si="21"/>
        <v/>
      </c>
      <c r="E51" s="84" t="str">
        <f t="shared" si="4"/>
        <v/>
      </c>
      <c r="F51" s="85" t="str">
        <f t="shared" si="5"/>
        <v/>
      </c>
      <c r="G51" s="86" t="str">
        <f t="shared" si="6"/>
        <v/>
      </c>
      <c r="H51" s="85" t="str">
        <f t="shared" si="7"/>
        <v/>
      </c>
      <c r="I51" s="84" t="str">
        <f t="shared" si="8"/>
        <v/>
      </c>
      <c r="J51" s="85" t="str">
        <f t="shared" si="9"/>
        <v/>
      </c>
      <c r="K51" s="84" t="str">
        <f t="shared" si="10"/>
        <v/>
      </c>
      <c r="L51" s="85" t="str">
        <f t="shared" si="11"/>
        <v/>
      </c>
      <c r="M51" s="87" t="str">
        <f t="shared" si="12"/>
        <v/>
      </c>
      <c r="N51" s="88" t="str">
        <f t="shared" si="13"/>
        <v/>
      </c>
      <c r="O51" s="89" t="str">
        <f t="shared" si="14"/>
        <v/>
      </c>
      <c r="P51" s="90"/>
      <c r="Q51" s="74"/>
      <c r="AD51" s="26">
        <v>50</v>
      </c>
      <c r="AE51" s="26"/>
      <c r="AF51" s="26" t="str">
        <f>IF(Kopā!F51=$R$3,Kopā!A51,"")</f>
        <v/>
      </c>
      <c r="AG51" s="26" t="str">
        <f>_xlfn.IFNA(VLOOKUP(AF51,Kopā!$A$4:$G$203,7,),"")</f>
        <v/>
      </c>
      <c r="AH51" s="26" t="str">
        <f t="shared" si="22"/>
        <v/>
      </c>
      <c r="AI51" s="26" t="e" cm="1">
        <f t="array" ref="AI51">IFERROR(SMALL(IF((COUNTIF($AI$3:AI50, $AH$4:$AH$203)=0)*ISNUMBER($AH$4:$AH$203), $AH$4:$AH$203, "A"), 1),INDEX($AH$4:$AH$203, MATCH(SMALL(IF(ISTEXT($AH$4:$AH$203)*(COUNTIF(AI$3:$AI50,$AH$4:$AH$203)=0), COUNTIF($AH$4:$AH$203, "&lt;"&amp;$AH$4:$AH$203), ""),1),IF(ISTEXT($AH$4:$AH$203), COUNTIF($AH$4:$AH$203, "&lt;"&amp;$AH$4:$AH$203), ""), 0)))</f>
        <v>#NUM!</v>
      </c>
      <c r="AJ51" s="26"/>
      <c r="AK51" s="26"/>
      <c r="AL51" s="26" t="str">
        <f t="shared" si="15"/>
        <v/>
      </c>
      <c r="AM51" s="26" t="str">
        <f t="shared" si="16"/>
        <v/>
      </c>
      <c r="AN51" s="26">
        <v>48</v>
      </c>
      <c r="AO51" s="67" t="str">
        <f t="shared" si="17"/>
        <v/>
      </c>
      <c r="AP51" s="26" t="str">
        <f>_xlfn.IFNA(VLOOKUP(AM51,Kopā!$A$4:$Q$203,2,),"")</f>
        <v/>
      </c>
      <c r="AQ51" s="68" t="str">
        <f>_xlfn.IFNA(VLOOKUP(AM51,Kopā!$A$4:$Q$203,3,),"")</f>
        <v/>
      </c>
      <c r="AR51" s="79" t="str">
        <f>_xlfn.IFNA(VLOOKUP(AM51,Kopā!$A$4:$Q$203,8,),"")</f>
        <v/>
      </c>
      <c r="AS51" s="80" t="str">
        <f>_xlfn.IFNA(VLOOKUP(AM51,Kopā!$A$4:$Q$203,9,),"")</f>
        <v/>
      </c>
      <c r="AT51" s="79" t="str">
        <f>_xlfn.IFNA(VLOOKUP(AM51,Kopā!$A$4:$Q$203,10,),"")</f>
        <v/>
      </c>
      <c r="AU51" s="80" t="str">
        <f>_xlfn.IFNA(VLOOKUP(AM51,Kopā!$A$4:$Q$203,11,),"")</f>
        <v/>
      </c>
      <c r="AV51" s="79" t="str">
        <f>_xlfn.IFNA(VLOOKUP(AM51,Kopā!$A$4:$Q$203,12,),"")</f>
        <v/>
      </c>
      <c r="AW51" s="80" t="str">
        <f>_xlfn.IFNA(VLOOKUP(AM51,Kopā!$A$4:$Q$203,13,),"")</f>
        <v/>
      </c>
      <c r="AX51" s="79" t="str">
        <f>_xlfn.IFNA(VLOOKUP(AM51,Kopā!$A$4:$Q$203,14,),"")</f>
        <v/>
      </c>
      <c r="AY51" s="80" t="str">
        <f>_xlfn.IFNA(VLOOKUP(AM51,Kopā!$A$4:$Q$203,15,),"")</f>
        <v/>
      </c>
      <c r="AZ51" s="81" t="str">
        <f>_xlfn.IFNA(VLOOKUP(AM51,Kopā!$A$4:$Q$203,16,),"")</f>
        <v/>
      </c>
      <c r="BA51" s="80" t="str">
        <f>_xlfn.IFNA(VLOOKUP(AM51,Kopā!$A$4:$Q$203,17,),"")</f>
        <v/>
      </c>
      <c r="BB51" s="26" t="str">
        <f t="shared" si="18"/>
        <v/>
      </c>
      <c r="BC51" s="26" t="str">
        <f t="shared" si="19"/>
        <v/>
      </c>
      <c r="BD51" s="69" t="str">
        <f t="shared" si="20"/>
        <v/>
      </c>
      <c r="BE51" s="26" t="e">
        <f>_xlfn.RANK.EQ(BB51,$BB$4:$BB$93,)+COUNTIF($BB$4:BB51,BB51)-1</f>
        <v>#VALUE!</v>
      </c>
    </row>
    <row r="52" spans="1:57" x14ac:dyDescent="0.25">
      <c r="A52" s="26">
        <v>49</v>
      </c>
      <c r="B52" s="17" t="str">
        <f t="shared" si="2"/>
        <v/>
      </c>
      <c r="C52" s="101" t="str">
        <f t="shared" si="0"/>
        <v/>
      </c>
      <c r="D52" s="28" t="str">
        <f t="shared" si="21"/>
        <v/>
      </c>
      <c r="E52" s="60" t="str">
        <f t="shared" si="4"/>
        <v/>
      </c>
      <c r="F52" s="61" t="str">
        <f t="shared" si="5"/>
        <v/>
      </c>
      <c r="G52" s="62" t="str">
        <f t="shared" si="6"/>
        <v/>
      </c>
      <c r="H52" s="61" t="str">
        <f t="shared" si="7"/>
        <v/>
      </c>
      <c r="I52" s="60" t="str">
        <f t="shared" si="8"/>
        <v/>
      </c>
      <c r="J52" s="61" t="str">
        <f t="shared" si="9"/>
        <v/>
      </c>
      <c r="K52" s="60" t="str">
        <f t="shared" si="10"/>
        <v/>
      </c>
      <c r="L52" s="61" t="str">
        <f t="shared" si="11"/>
        <v/>
      </c>
      <c r="M52" s="72" t="str">
        <f t="shared" si="12"/>
        <v/>
      </c>
      <c r="N52" s="73" t="str">
        <f t="shared" si="13"/>
        <v/>
      </c>
      <c r="O52" s="24" t="str">
        <f t="shared" si="14"/>
        <v/>
      </c>
      <c r="P52" s="18"/>
      <c r="Q52" s="74"/>
      <c r="AD52" s="26">
        <v>51</v>
      </c>
      <c r="AE52" s="26"/>
      <c r="AF52" s="26" t="str">
        <f>IF(Kopā!F52=$R$3,Kopā!A52,"")</f>
        <v/>
      </c>
      <c r="AG52" s="26" t="str">
        <f>_xlfn.IFNA(VLOOKUP(AF52,Kopā!$A$4:$G$203,7,),"")</f>
        <v/>
      </c>
      <c r="AH52" s="26" t="str">
        <f t="shared" si="22"/>
        <v/>
      </c>
      <c r="AI52" s="26" t="e" cm="1">
        <f t="array" ref="AI52">IFERROR(SMALL(IF((COUNTIF($AI$3:AI51, $AH$4:$AH$203)=0)*ISNUMBER($AH$4:$AH$203), $AH$4:$AH$203, "A"), 1),INDEX($AH$4:$AH$203, MATCH(SMALL(IF(ISTEXT($AH$4:$AH$203)*(COUNTIF(AI$3:$AI51,$AH$4:$AH$203)=0), COUNTIF($AH$4:$AH$203, "&lt;"&amp;$AH$4:$AH$203), ""),1),IF(ISTEXT($AH$4:$AH$203), COUNTIF($AH$4:$AH$203, "&lt;"&amp;$AH$4:$AH$203), ""), 0)))</f>
        <v>#NUM!</v>
      </c>
      <c r="AJ52" s="26"/>
      <c r="AK52" s="26"/>
      <c r="AL52" s="26" t="str">
        <f t="shared" si="15"/>
        <v/>
      </c>
      <c r="AM52" s="26" t="str">
        <f t="shared" si="16"/>
        <v/>
      </c>
      <c r="AN52" s="26">
        <v>49</v>
      </c>
      <c r="AO52" s="67" t="str">
        <f t="shared" si="17"/>
        <v/>
      </c>
      <c r="AP52" s="26" t="str">
        <f>_xlfn.IFNA(VLOOKUP(AM52,Kopā!$A$4:$Q$203,2,),"")</f>
        <v/>
      </c>
      <c r="AQ52" s="68" t="str">
        <f>_xlfn.IFNA(VLOOKUP(AM52,Kopā!$A$4:$Q$203,3,),"")</f>
        <v/>
      </c>
      <c r="AR52" s="79" t="str">
        <f>_xlfn.IFNA(VLOOKUP(AM52,Kopā!$A$4:$Q$203,8,),"")</f>
        <v/>
      </c>
      <c r="AS52" s="80" t="str">
        <f>_xlfn.IFNA(VLOOKUP(AM52,Kopā!$A$4:$Q$203,9,),"")</f>
        <v/>
      </c>
      <c r="AT52" s="79" t="str">
        <f>_xlfn.IFNA(VLOOKUP(AM52,Kopā!$A$4:$Q$203,10,),"")</f>
        <v/>
      </c>
      <c r="AU52" s="80" t="str">
        <f>_xlfn.IFNA(VLOOKUP(AM52,Kopā!$A$4:$Q$203,11,),"")</f>
        <v/>
      </c>
      <c r="AV52" s="79" t="str">
        <f>_xlfn.IFNA(VLOOKUP(AM52,Kopā!$A$4:$Q$203,12,),"")</f>
        <v/>
      </c>
      <c r="AW52" s="80" t="str">
        <f>_xlfn.IFNA(VLOOKUP(AM52,Kopā!$A$4:$Q$203,13,),"")</f>
        <v/>
      </c>
      <c r="AX52" s="79" t="str">
        <f>_xlfn.IFNA(VLOOKUP(AM52,Kopā!$A$4:$Q$203,14,),"")</f>
        <v/>
      </c>
      <c r="AY52" s="80" t="str">
        <f>_xlfn.IFNA(VLOOKUP(AM52,Kopā!$A$4:$Q$203,15,),"")</f>
        <v/>
      </c>
      <c r="AZ52" s="81" t="str">
        <f>_xlfn.IFNA(VLOOKUP(AM52,Kopā!$A$4:$Q$203,16,),"")</f>
        <v/>
      </c>
      <c r="BA52" s="80" t="str">
        <f>_xlfn.IFNA(VLOOKUP(AM52,Kopā!$A$4:$Q$203,17,),"")</f>
        <v/>
      </c>
      <c r="BB52" s="26" t="str">
        <f t="shared" si="18"/>
        <v/>
      </c>
      <c r="BC52" s="26" t="str">
        <f t="shared" si="19"/>
        <v/>
      </c>
      <c r="BD52" s="69" t="str">
        <f t="shared" si="20"/>
        <v/>
      </c>
      <c r="BE52" s="26" t="e">
        <f>_xlfn.RANK.EQ(BB52,$BB$4:$BB$93,)+COUNTIF($BB$4:BB52,BB52)-1</f>
        <v>#VALUE!</v>
      </c>
    </row>
    <row r="53" spans="1:57" ht="16.5" thickBot="1" x14ac:dyDescent="0.3">
      <c r="A53" s="26">
        <v>50</v>
      </c>
      <c r="B53" s="91" t="str">
        <f t="shared" si="2"/>
        <v/>
      </c>
      <c r="C53" s="103" t="str">
        <f t="shared" si="0"/>
        <v/>
      </c>
      <c r="D53" s="92" t="str">
        <f t="shared" si="21"/>
        <v/>
      </c>
      <c r="E53" s="93" t="str">
        <f t="shared" si="4"/>
        <v/>
      </c>
      <c r="F53" s="94" t="str">
        <f t="shared" si="5"/>
        <v/>
      </c>
      <c r="G53" s="95" t="str">
        <f t="shared" si="6"/>
        <v/>
      </c>
      <c r="H53" s="96" t="str">
        <f t="shared" si="7"/>
        <v/>
      </c>
      <c r="I53" s="93" t="str">
        <f t="shared" si="8"/>
        <v/>
      </c>
      <c r="J53" s="94" t="str">
        <f t="shared" si="9"/>
        <v/>
      </c>
      <c r="K53" s="95" t="str">
        <f t="shared" si="10"/>
        <v/>
      </c>
      <c r="L53" s="96" t="str">
        <f t="shared" si="11"/>
        <v/>
      </c>
      <c r="M53" s="97" t="str">
        <f t="shared" si="12"/>
        <v/>
      </c>
      <c r="N53" s="98" t="str">
        <f t="shared" si="13"/>
        <v/>
      </c>
      <c r="O53" s="99" t="str">
        <f t="shared" si="14"/>
        <v/>
      </c>
      <c r="P53" s="100"/>
      <c r="Q53" s="74"/>
      <c r="AD53" s="26">
        <v>52</v>
      </c>
      <c r="AE53" s="26"/>
      <c r="AF53" s="26" t="str">
        <f>IF(Kopā!F53=$R$3,Kopā!A53,"")</f>
        <v/>
      </c>
      <c r="AG53" s="26" t="str">
        <f>_xlfn.IFNA(VLOOKUP(AF53,Kopā!$A$4:$G$203,7,),"")</f>
        <v/>
      </c>
      <c r="AH53" s="26" t="str">
        <f t="shared" si="22"/>
        <v/>
      </c>
      <c r="AI53" s="26" t="e" cm="1">
        <f t="array" ref="AI53">IFERROR(SMALL(IF((COUNTIF($AI$3:AI52, $AH$4:$AH$203)=0)*ISNUMBER($AH$4:$AH$203), $AH$4:$AH$203, "A"), 1),INDEX($AH$4:$AH$203, MATCH(SMALL(IF(ISTEXT($AH$4:$AH$203)*(COUNTIF(AI$3:$AI52,$AH$4:$AH$203)=0), COUNTIF($AH$4:$AH$203, "&lt;"&amp;$AH$4:$AH$203), ""),1),IF(ISTEXT($AH$4:$AH$203), COUNTIF($AH$4:$AH$203, "&lt;"&amp;$AH$4:$AH$203), ""), 0)))</f>
        <v>#NUM!</v>
      </c>
      <c r="AJ53" s="26"/>
      <c r="AK53" s="26"/>
      <c r="AL53" s="26" t="str">
        <f t="shared" si="15"/>
        <v/>
      </c>
      <c r="AM53" s="26" t="str">
        <f t="shared" si="16"/>
        <v/>
      </c>
      <c r="AN53" s="26">
        <v>50</v>
      </c>
      <c r="AO53" s="67" t="str">
        <f t="shared" si="17"/>
        <v/>
      </c>
      <c r="AP53" s="26" t="str">
        <f>_xlfn.IFNA(VLOOKUP(AM53,Kopā!$A$4:$Q$203,2,),"")</f>
        <v/>
      </c>
      <c r="AQ53" s="68" t="str">
        <f>_xlfn.IFNA(VLOOKUP(AM53,Kopā!$A$4:$Q$203,3,),"")</f>
        <v/>
      </c>
      <c r="AR53" s="79" t="str">
        <f>_xlfn.IFNA(VLOOKUP(AM53,Kopā!$A$4:$Q$203,8,),"")</f>
        <v/>
      </c>
      <c r="AS53" s="80" t="str">
        <f>_xlfn.IFNA(VLOOKUP(AM53,Kopā!$A$4:$Q$203,9,),"")</f>
        <v/>
      </c>
      <c r="AT53" s="79" t="str">
        <f>_xlfn.IFNA(VLOOKUP(AM53,Kopā!$A$4:$Q$203,10,),"")</f>
        <v/>
      </c>
      <c r="AU53" s="80" t="str">
        <f>_xlfn.IFNA(VLOOKUP(AM53,Kopā!$A$4:$Q$203,11,),"")</f>
        <v/>
      </c>
      <c r="AV53" s="79" t="str">
        <f>_xlfn.IFNA(VLOOKUP(AM53,Kopā!$A$4:$Q$203,12,),"")</f>
        <v/>
      </c>
      <c r="AW53" s="80" t="str">
        <f>_xlfn.IFNA(VLOOKUP(AM53,Kopā!$A$4:$Q$203,13,),"")</f>
        <v/>
      </c>
      <c r="AX53" s="79" t="str">
        <f>_xlfn.IFNA(VLOOKUP(AM53,Kopā!$A$4:$Q$203,14,),"")</f>
        <v/>
      </c>
      <c r="AY53" s="80" t="str">
        <f>_xlfn.IFNA(VLOOKUP(AM53,Kopā!$A$4:$Q$203,15,),"")</f>
        <v/>
      </c>
      <c r="AZ53" s="81" t="str">
        <f>_xlfn.IFNA(VLOOKUP(AM53,Kopā!$A$4:$Q$203,16,),"")</f>
        <v/>
      </c>
      <c r="BA53" s="80" t="str">
        <f>_xlfn.IFNA(VLOOKUP(AM53,Kopā!$A$4:$Q$203,17,),"")</f>
        <v/>
      </c>
      <c r="BB53" s="26" t="str">
        <f t="shared" si="18"/>
        <v/>
      </c>
      <c r="BC53" s="26" t="str">
        <f t="shared" si="19"/>
        <v/>
      </c>
      <c r="BD53" s="69" t="str">
        <f t="shared" si="20"/>
        <v/>
      </c>
      <c r="BE53" s="26" t="e">
        <f>_xlfn.RANK.EQ(BB53,$BB$4:$BB$93,)+COUNTIF($BB$4:BB53,BB53)-1</f>
        <v>#VALUE!</v>
      </c>
    </row>
    <row r="54" spans="1:57" x14ac:dyDescent="0.25">
      <c r="A54" s="26">
        <v>51</v>
      </c>
      <c r="B54" s="37" t="str">
        <f t="shared" si="2"/>
        <v/>
      </c>
      <c r="C54" s="65" t="str">
        <f t="shared" si="0"/>
        <v/>
      </c>
      <c r="D54" s="65" t="str">
        <f t="shared" si="21"/>
        <v/>
      </c>
      <c r="E54" s="70" t="str">
        <f t="shared" si="4"/>
        <v/>
      </c>
      <c r="F54" s="71" t="str">
        <f t="shared" si="5"/>
        <v/>
      </c>
      <c r="G54" s="70" t="str">
        <f t="shared" si="6"/>
        <v/>
      </c>
      <c r="H54" s="71" t="str">
        <f t="shared" si="7"/>
        <v/>
      </c>
      <c r="I54" s="70" t="str">
        <f t="shared" si="8"/>
        <v/>
      </c>
      <c r="J54" s="71" t="str">
        <f t="shared" si="9"/>
        <v/>
      </c>
      <c r="K54" s="70" t="str">
        <f t="shared" si="10"/>
        <v/>
      </c>
      <c r="L54" s="71" t="str">
        <f t="shared" si="11"/>
        <v/>
      </c>
      <c r="M54" s="75" t="str">
        <f t="shared" si="12"/>
        <v/>
      </c>
      <c r="N54" s="71" t="str">
        <f t="shared" si="13"/>
        <v/>
      </c>
      <c r="O54" s="66" t="str">
        <f t="shared" si="14"/>
        <v/>
      </c>
      <c r="P54" s="4"/>
      <c r="Q54" s="74"/>
      <c r="AD54" s="26">
        <v>53</v>
      </c>
      <c r="AE54" s="26"/>
      <c r="AF54" s="26" t="str">
        <f>IF(Kopā!F54=$R$3,Kopā!A54,"")</f>
        <v/>
      </c>
      <c r="AG54" s="26" t="str">
        <f>_xlfn.IFNA(VLOOKUP(AF54,Kopā!$A$4:$G$203,7,),"")</f>
        <v/>
      </c>
      <c r="AH54" s="26" t="str">
        <f t="shared" si="22"/>
        <v/>
      </c>
      <c r="AI54" s="26" t="e" cm="1">
        <f t="array" ref="AI54">IFERROR(SMALL(IF((COUNTIF($AI$3:AI53, $AH$4:$AH$203)=0)*ISNUMBER($AH$4:$AH$203), $AH$4:$AH$203, "A"), 1),INDEX($AH$4:$AH$203, MATCH(SMALL(IF(ISTEXT($AH$4:$AH$203)*(COUNTIF(AI$3:$AI53,$AH$4:$AH$203)=0), COUNTIF($AH$4:$AH$203, "&lt;"&amp;$AH$4:$AH$203), ""),1),IF(ISTEXT($AH$4:$AH$203), COUNTIF($AH$4:$AH$203, "&lt;"&amp;$AH$4:$AH$203), ""), 0)))</f>
        <v>#NUM!</v>
      </c>
      <c r="AJ54" s="26"/>
      <c r="AK54" s="26"/>
      <c r="AL54" s="26" t="str">
        <f t="shared" si="15"/>
        <v/>
      </c>
      <c r="AM54" s="26" t="str">
        <f t="shared" si="16"/>
        <v/>
      </c>
      <c r="AN54" s="26">
        <v>51</v>
      </c>
      <c r="AO54" s="67" t="str">
        <f t="shared" si="17"/>
        <v/>
      </c>
      <c r="AP54" s="26" t="str">
        <f>_xlfn.IFNA(VLOOKUP(AM54,Kopā!$A$4:$Q$203,2,),"")</f>
        <v/>
      </c>
      <c r="AQ54" s="68" t="str">
        <f>_xlfn.IFNA(VLOOKUP(AM54,Kopā!$A$4:$Q$203,3,),"")</f>
        <v/>
      </c>
      <c r="AR54" s="79" t="str">
        <f>_xlfn.IFNA(VLOOKUP(AM54,Kopā!$A$4:$Q$203,8,),"")</f>
        <v/>
      </c>
      <c r="AS54" s="80" t="str">
        <f>_xlfn.IFNA(VLOOKUP(AM54,Kopā!$A$4:$Q$203,9,),"")</f>
        <v/>
      </c>
      <c r="AT54" s="79" t="str">
        <f>_xlfn.IFNA(VLOOKUP(AM54,Kopā!$A$4:$Q$203,10,),"")</f>
        <v/>
      </c>
      <c r="AU54" s="80" t="str">
        <f>_xlfn.IFNA(VLOOKUP(AM54,Kopā!$A$4:$Q$203,11,),"")</f>
        <v/>
      </c>
      <c r="AV54" s="79" t="str">
        <f>_xlfn.IFNA(VLOOKUP(AM54,Kopā!$A$4:$Q$203,12,),"")</f>
        <v/>
      </c>
      <c r="AW54" s="80" t="str">
        <f>_xlfn.IFNA(VLOOKUP(AM54,Kopā!$A$4:$Q$203,13,),"")</f>
        <v/>
      </c>
      <c r="AX54" s="79" t="str">
        <f>_xlfn.IFNA(VLOOKUP(AM54,Kopā!$A$4:$Q$203,14,),"")</f>
        <v/>
      </c>
      <c r="AY54" s="80" t="str">
        <f>_xlfn.IFNA(VLOOKUP(AM54,Kopā!$A$4:$Q$203,15,),"")</f>
        <v/>
      </c>
      <c r="AZ54" s="81" t="str">
        <f>_xlfn.IFNA(VLOOKUP(AM54,Kopā!$A$4:$Q$203,16,),"")</f>
        <v/>
      </c>
      <c r="BA54" s="80" t="str">
        <f>_xlfn.IFNA(VLOOKUP(AM54,Kopā!$A$4:$Q$203,17,),"")</f>
        <v/>
      </c>
      <c r="BB54" s="26" t="str">
        <f t="shared" si="18"/>
        <v/>
      </c>
      <c r="BC54" s="26" t="str">
        <f t="shared" si="19"/>
        <v/>
      </c>
      <c r="BD54" s="69" t="str">
        <f t="shared" si="20"/>
        <v/>
      </c>
      <c r="BE54" s="26" t="e">
        <f>_xlfn.RANK.EQ(BB54,$BB$4:$BB$93,)+COUNTIF($BB$4:BB54,BB54)-1</f>
        <v>#VALUE!</v>
      </c>
    </row>
    <row r="55" spans="1:57" x14ac:dyDescent="0.25">
      <c r="A55" s="26">
        <v>52</v>
      </c>
      <c r="B55" s="37" t="str">
        <f t="shared" si="2"/>
        <v/>
      </c>
      <c r="C55" s="65" t="str">
        <f t="shared" si="0"/>
        <v/>
      </c>
      <c r="D55" s="65" t="str">
        <f t="shared" si="21"/>
        <v/>
      </c>
      <c r="E55" s="70" t="str">
        <f t="shared" si="4"/>
        <v/>
      </c>
      <c r="F55" s="71" t="str">
        <f t="shared" si="5"/>
        <v/>
      </c>
      <c r="G55" s="70" t="str">
        <f t="shared" si="6"/>
        <v/>
      </c>
      <c r="H55" s="71" t="str">
        <f t="shared" si="7"/>
        <v/>
      </c>
      <c r="I55" s="70" t="str">
        <f t="shared" si="8"/>
        <v/>
      </c>
      <c r="J55" s="71" t="str">
        <f t="shared" si="9"/>
        <v/>
      </c>
      <c r="K55" s="70" t="str">
        <f t="shared" si="10"/>
        <v/>
      </c>
      <c r="L55" s="71" t="str">
        <f t="shared" si="11"/>
        <v/>
      </c>
      <c r="M55" s="75" t="str">
        <f t="shared" si="12"/>
        <v/>
      </c>
      <c r="N55" s="71" t="str">
        <f t="shared" si="13"/>
        <v/>
      </c>
      <c r="O55" s="66" t="str">
        <f t="shared" si="14"/>
        <v/>
      </c>
      <c r="P55" s="4"/>
      <c r="Q55" s="4"/>
      <c r="AD55" s="26">
        <v>54</v>
      </c>
      <c r="AE55" s="26"/>
      <c r="AF55" s="26">
        <f>IF(Kopā!F55=$R$3,Kopā!A55,"")</f>
        <v>52</v>
      </c>
      <c r="AG55" s="26" t="str">
        <f>_xlfn.IFNA(VLOOKUP(AF55,Kopā!$A$4:$G$203,7,),"")</f>
        <v>Hm</v>
      </c>
      <c r="AH55" s="26" t="str">
        <f t="shared" si="22"/>
        <v/>
      </c>
      <c r="AI55" s="26" t="e" cm="1">
        <f t="array" ref="AI55">IFERROR(SMALL(IF((COUNTIF($AI$3:AI54, $AH$4:$AH$203)=0)*ISNUMBER($AH$4:$AH$203), $AH$4:$AH$203, "A"), 1),INDEX($AH$4:$AH$203, MATCH(SMALL(IF(ISTEXT($AH$4:$AH$203)*(COUNTIF(AI$3:$AI54,$AH$4:$AH$203)=0), COUNTIF($AH$4:$AH$203, "&lt;"&amp;$AH$4:$AH$203), ""),1),IF(ISTEXT($AH$4:$AH$203), COUNTIF($AH$4:$AH$203, "&lt;"&amp;$AH$4:$AH$203), ""), 0)))</f>
        <v>#NUM!</v>
      </c>
      <c r="AJ55" s="26"/>
      <c r="AK55" s="26"/>
      <c r="AL55" s="26" t="str">
        <f t="shared" si="15"/>
        <v/>
      </c>
      <c r="AM55" s="26" t="str">
        <f t="shared" si="16"/>
        <v/>
      </c>
      <c r="AN55" s="26">
        <v>52</v>
      </c>
      <c r="AO55" s="67" t="str">
        <f t="shared" si="17"/>
        <v/>
      </c>
      <c r="AP55" s="26" t="str">
        <f>_xlfn.IFNA(VLOOKUP(AM55,Kopā!$A$4:$Q$203,2,),"")</f>
        <v/>
      </c>
      <c r="AQ55" s="68" t="str">
        <f>_xlfn.IFNA(VLOOKUP(AM55,Kopā!$A$4:$Q$203,3,),"")</f>
        <v/>
      </c>
      <c r="AR55" s="79" t="str">
        <f>_xlfn.IFNA(VLOOKUP(AM55,Kopā!$A$4:$Q$203,8,),"")</f>
        <v/>
      </c>
      <c r="AS55" s="80" t="str">
        <f>_xlfn.IFNA(VLOOKUP(AM55,Kopā!$A$4:$Q$203,9,),"")</f>
        <v/>
      </c>
      <c r="AT55" s="79" t="str">
        <f>_xlfn.IFNA(VLOOKUP(AM55,Kopā!$A$4:$Q$203,10,),"")</f>
        <v/>
      </c>
      <c r="AU55" s="80" t="str">
        <f>_xlfn.IFNA(VLOOKUP(AM55,Kopā!$A$4:$Q$203,11,),"")</f>
        <v/>
      </c>
      <c r="AV55" s="79" t="str">
        <f>_xlfn.IFNA(VLOOKUP(AM55,Kopā!$A$4:$Q$203,12,),"")</f>
        <v/>
      </c>
      <c r="AW55" s="80" t="str">
        <f>_xlfn.IFNA(VLOOKUP(AM55,Kopā!$A$4:$Q$203,13,),"")</f>
        <v/>
      </c>
      <c r="AX55" s="79" t="str">
        <f>_xlfn.IFNA(VLOOKUP(AM55,Kopā!$A$4:$Q$203,14,),"")</f>
        <v/>
      </c>
      <c r="AY55" s="80" t="str">
        <f>_xlfn.IFNA(VLOOKUP(AM55,Kopā!$A$4:$Q$203,15,),"")</f>
        <v/>
      </c>
      <c r="AZ55" s="81" t="str">
        <f>_xlfn.IFNA(VLOOKUP(AM55,Kopā!$A$4:$Q$203,16,),"")</f>
        <v/>
      </c>
      <c r="BA55" s="80" t="str">
        <f>_xlfn.IFNA(VLOOKUP(AM55,Kopā!$A$4:$Q$203,17,),"")</f>
        <v/>
      </c>
      <c r="BB55" s="26" t="str">
        <f t="shared" si="18"/>
        <v/>
      </c>
      <c r="BC55" s="26" t="str">
        <f t="shared" si="19"/>
        <v/>
      </c>
      <c r="BD55" s="69" t="str">
        <f t="shared" si="20"/>
        <v/>
      </c>
      <c r="BE55" s="26" t="e">
        <f>_xlfn.RANK.EQ(BB55,$BB$4:$BB$93,)+COUNTIF($BB$4:BB55,BB55)-1</f>
        <v>#VALUE!</v>
      </c>
    </row>
    <row r="56" spans="1:57" x14ac:dyDescent="0.25">
      <c r="A56" s="26">
        <v>53</v>
      </c>
      <c r="B56" s="37" t="str">
        <f t="shared" si="2"/>
        <v/>
      </c>
      <c r="C56" s="65" t="str">
        <f t="shared" si="0"/>
        <v/>
      </c>
      <c r="D56" s="65" t="str">
        <f t="shared" si="21"/>
        <v/>
      </c>
      <c r="E56" s="70" t="str">
        <f t="shared" si="4"/>
        <v/>
      </c>
      <c r="F56" s="71" t="str">
        <f t="shared" si="5"/>
        <v/>
      </c>
      <c r="G56" s="70" t="str">
        <f t="shared" si="6"/>
        <v/>
      </c>
      <c r="H56" s="71" t="str">
        <f t="shared" si="7"/>
        <v/>
      </c>
      <c r="I56" s="70" t="str">
        <f t="shared" si="8"/>
        <v/>
      </c>
      <c r="J56" s="71" t="str">
        <f t="shared" si="9"/>
        <v/>
      </c>
      <c r="K56" s="70" t="str">
        <f t="shared" si="10"/>
        <v/>
      </c>
      <c r="L56" s="71" t="str">
        <f t="shared" si="11"/>
        <v/>
      </c>
      <c r="M56" s="75" t="str">
        <f t="shared" si="12"/>
        <v/>
      </c>
      <c r="N56" s="71" t="str">
        <f t="shared" si="13"/>
        <v/>
      </c>
      <c r="O56" s="66" t="str">
        <f t="shared" si="14"/>
        <v/>
      </c>
      <c r="P56" s="4"/>
      <c r="Q56" s="74"/>
      <c r="AD56" s="26">
        <v>55</v>
      </c>
      <c r="AE56" s="26"/>
      <c r="AF56" s="26" t="str">
        <f>IF(Kopā!F56=$R$3,Kopā!A56,"")</f>
        <v/>
      </c>
      <c r="AG56" s="26" t="str">
        <f>_xlfn.IFNA(VLOOKUP(AF56,Kopā!$A$4:$G$203,7,),"")</f>
        <v/>
      </c>
      <c r="AH56" s="26" t="str">
        <f t="shared" si="22"/>
        <v/>
      </c>
      <c r="AI56" s="26" t="e" cm="1">
        <f t="array" ref="AI56">IFERROR(SMALL(IF((COUNTIF($AI$3:AI55, $AH$4:$AH$203)=0)*ISNUMBER($AH$4:$AH$203), $AH$4:$AH$203, "A"), 1),INDEX($AH$4:$AH$203, MATCH(SMALL(IF(ISTEXT($AH$4:$AH$203)*(COUNTIF(AI$3:$AI55,$AH$4:$AH$203)=0), COUNTIF($AH$4:$AH$203, "&lt;"&amp;$AH$4:$AH$203), ""),1),IF(ISTEXT($AH$4:$AH$203), COUNTIF($AH$4:$AH$203, "&lt;"&amp;$AH$4:$AH$203), ""), 0)))</f>
        <v>#NUM!</v>
      </c>
      <c r="AJ56" s="26"/>
      <c r="AK56" s="26"/>
      <c r="AL56" s="26" t="str">
        <f t="shared" si="15"/>
        <v/>
      </c>
      <c r="AM56" s="26" t="str">
        <f t="shared" si="16"/>
        <v/>
      </c>
      <c r="AN56" s="26">
        <v>53</v>
      </c>
      <c r="AO56" s="67" t="str">
        <f t="shared" si="17"/>
        <v/>
      </c>
      <c r="AP56" s="26" t="str">
        <f>_xlfn.IFNA(VLOOKUP(AM56,Kopā!$A$4:$Q$203,2,),"")</f>
        <v/>
      </c>
      <c r="AQ56" s="68" t="str">
        <f>_xlfn.IFNA(VLOOKUP(AM56,Kopā!$A$4:$Q$203,3,),"")</f>
        <v/>
      </c>
      <c r="AR56" s="79" t="str">
        <f>_xlfn.IFNA(VLOOKUP(AM56,Kopā!$A$4:$Q$203,8,),"")</f>
        <v/>
      </c>
      <c r="AS56" s="80" t="str">
        <f>_xlfn.IFNA(VLOOKUP(AM56,Kopā!$A$4:$Q$203,9,),"")</f>
        <v/>
      </c>
      <c r="AT56" s="79" t="str">
        <f>_xlfn.IFNA(VLOOKUP(AM56,Kopā!$A$4:$Q$203,10,),"")</f>
        <v/>
      </c>
      <c r="AU56" s="80" t="str">
        <f>_xlfn.IFNA(VLOOKUP(AM56,Kopā!$A$4:$Q$203,11,),"")</f>
        <v/>
      </c>
      <c r="AV56" s="79" t="str">
        <f>_xlfn.IFNA(VLOOKUP(AM56,Kopā!$A$4:$Q$203,12,),"")</f>
        <v/>
      </c>
      <c r="AW56" s="80" t="str">
        <f>_xlfn.IFNA(VLOOKUP(AM56,Kopā!$A$4:$Q$203,13,),"")</f>
        <v/>
      </c>
      <c r="AX56" s="79" t="str">
        <f>_xlfn.IFNA(VLOOKUP(AM56,Kopā!$A$4:$Q$203,14,),"")</f>
        <v/>
      </c>
      <c r="AY56" s="80" t="str">
        <f>_xlfn.IFNA(VLOOKUP(AM56,Kopā!$A$4:$Q$203,15,),"")</f>
        <v/>
      </c>
      <c r="AZ56" s="81" t="str">
        <f>_xlfn.IFNA(VLOOKUP(AM56,Kopā!$A$4:$Q$203,16,),"")</f>
        <v/>
      </c>
      <c r="BA56" s="80" t="str">
        <f>_xlfn.IFNA(VLOOKUP(AM56,Kopā!$A$4:$Q$203,17,),"")</f>
        <v/>
      </c>
      <c r="BB56" s="26" t="str">
        <f t="shared" si="18"/>
        <v/>
      </c>
      <c r="BC56" s="26" t="str">
        <f t="shared" si="19"/>
        <v/>
      </c>
      <c r="BD56" s="69" t="str">
        <f t="shared" si="20"/>
        <v/>
      </c>
      <c r="BE56" s="26" t="e">
        <f>_xlfn.RANK.EQ(BB56,$BB$4:$BB$93,)+COUNTIF($BB$4:BB56,BB56)-1</f>
        <v>#VALUE!</v>
      </c>
    </row>
    <row r="57" spans="1:57" x14ac:dyDescent="0.25">
      <c r="A57" s="26">
        <v>54</v>
      </c>
      <c r="B57" s="37" t="str">
        <f t="shared" si="2"/>
        <v/>
      </c>
      <c r="C57" s="65" t="str">
        <f t="shared" si="0"/>
        <v/>
      </c>
      <c r="D57" s="65" t="str">
        <f t="shared" si="21"/>
        <v/>
      </c>
      <c r="E57" s="70" t="str">
        <f t="shared" si="4"/>
        <v/>
      </c>
      <c r="F57" s="71" t="str">
        <f t="shared" si="5"/>
        <v/>
      </c>
      <c r="G57" s="70" t="str">
        <f t="shared" si="6"/>
        <v/>
      </c>
      <c r="H57" s="71" t="str">
        <f t="shared" si="7"/>
        <v/>
      </c>
      <c r="I57" s="70" t="str">
        <f t="shared" si="8"/>
        <v/>
      </c>
      <c r="J57" s="71" t="str">
        <f t="shared" si="9"/>
        <v/>
      </c>
      <c r="K57" s="70" t="str">
        <f t="shared" si="10"/>
        <v/>
      </c>
      <c r="L57" s="71" t="str">
        <f t="shared" si="11"/>
        <v/>
      </c>
      <c r="M57" s="75" t="str">
        <f t="shared" si="12"/>
        <v/>
      </c>
      <c r="N57" s="71" t="str">
        <f t="shared" si="13"/>
        <v/>
      </c>
      <c r="O57" s="66" t="str">
        <f t="shared" si="14"/>
        <v/>
      </c>
      <c r="P57" s="4"/>
      <c r="Q57" s="74"/>
      <c r="AD57" s="26">
        <v>56</v>
      </c>
      <c r="AE57" s="26"/>
      <c r="AF57" s="26" t="str">
        <f>IF(Kopā!F57=$R$3,Kopā!A57,"")</f>
        <v/>
      </c>
      <c r="AG57" s="26" t="str">
        <f>_xlfn.IFNA(VLOOKUP(AF57,Kopā!$A$4:$G$203,7,),"")</f>
        <v/>
      </c>
      <c r="AH57" s="26" t="str">
        <f t="shared" si="22"/>
        <v/>
      </c>
      <c r="AI57" s="26" t="e" cm="1">
        <f t="array" ref="AI57">IFERROR(SMALL(IF((COUNTIF($AI$3:AI56, $AH$4:$AH$203)=0)*ISNUMBER($AH$4:$AH$203), $AH$4:$AH$203, "A"), 1),INDEX($AH$4:$AH$203, MATCH(SMALL(IF(ISTEXT($AH$4:$AH$203)*(COUNTIF(AI$3:$AI56,$AH$4:$AH$203)=0), COUNTIF($AH$4:$AH$203, "&lt;"&amp;$AH$4:$AH$203), ""),1),IF(ISTEXT($AH$4:$AH$203), COUNTIF($AH$4:$AH$203, "&lt;"&amp;$AH$4:$AH$203), ""), 0)))</f>
        <v>#NUM!</v>
      </c>
      <c r="AJ57" s="26"/>
      <c r="AK57" s="26"/>
      <c r="AL57" s="26" t="str">
        <f t="shared" si="15"/>
        <v/>
      </c>
      <c r="AM57" s="26" t="str">
        <f t="shared" si="16"/>
        <v/>
      </c>
      <c r="AN57" s="26">
        <v>54</v>
      </c>
      <c r="AO57" s="67" t="str">
        <f t="shared" si="17"/>
        <v/>
      </c>
      <c r="AP57" s="26" t="str">
        <f>_xlfn.IFNA(VLOOKUP(AM57,Kopā!$A$4:$Q$203,2,),"")</f>
        <v/>
      </c>
      <c r="AQ57" s="68" t="str">
        <f>_xlfn.IFNA(VLOOKUP(AM57,Kopā!$A$4:$Q$203,3,),"")</f>
        <v/>
      </c>
      <c r="AR57" s="79" t="str">
        <f>_xlfn.IFNA(VLOOKUP(AM57,Kopā!$A$4:$Q$203,8,),"")</f>
        <v/>
      </c>
      <c r="AS57" s="80" t="str">
        <f>_xlfn.IFNA(VLOOKUP(AM57,Kopā!$A$4:$Q$203,9,),"")</f>
        <v/>
      </c>
      <c r="AT57" s="79" t="str">
        <f>_xlfn.IFNA(VLOOKUP(AM57,Kopā!$A$4:$Q$203,10,),"")</f>
        <v/>
      </c>
      <c r="AU57" s="80" t="str">
        <f>_xlfn.IFNA(VLOOKUP(AM57,Kopā!$A$4:$Q$203,11,),"")</f>
        <v/>
      </c>
      <c r="AV57" s="79" t="str">
        <f>_xlfn.IFNA(VLOOKUP(AM57,Kopā!$A$4:$Q$203,12,),"")</f>
        <v/>
      </c>
      <c r="AW57" s="80" t="str">
        <f>_xlfn.IFNA(VLOOKUP(AM57,Kopā!$A$4:$Q$203,13,),"")</f>
        <v/>
      </c>
      <c r="AX57" s="79" t="str">
        <f>_xlfn.IFNA(VLOOKUP(AM57,Kopā!$A$4:$Q$203,14,),"")</f>
        <v/>
      </c>
      <c r="AY57" s="80" t="str">
        <f>_xlfn.IFNA(VLOOKUP(AM57,Kopā!$A$4:$Q$203,15,),"")</f>
        <v/>
      </c>
      <c r="AZ57" s="81" t="str">
        <f>_xlfn.IFNA(VLOOKUP(AM57,Kopā!$A$4:$Q$203,16,),"")</f>
        <v/>
      </c>
      <c r="BA57" s="80" t="str">
        <f>_xlfn.IFNA(VLOOKUP(AM57,Kopā!$A$4:$Q$203,17,),"")</f>
        <v/>
      </c>
      <c r="BB57" s="26" t="str">
        <f t="shared" si="18"/>
        <v/>
      </c>
      <c r="BC57" s="26" t="str">
        <f t="shared" si="19"/>
        <v/>
      </c>
      <c r="BD57" s="69" t="str">
        <f t="shared" si="20"/>
        <v/>
      </c>
      <c r="BE57" s="26" t="e">
        <f>_xlfn.RANK.EQ(BB57,$BB$4:$BB$93,)+COUNTIF($BB$4:BB57,BB57)-1</f>
        <v>#VALUE!</v>
      </c>
    </row>
    <row r="58" spans="1:57" x14ac:dyDescent="0.25">
      <c r="A58" s="26">
        <v>55</v>
      </c>
      <c r="B58" s="37" t="str">
        <f t="shared" si="2"/>
        <v/>
      </c>
      <c r="C58" s="65" t="str">
        <f t="shared" si="0"/>
        <v/>
      </c>
      <c r="D58" s="65" t="str">
        <f t="shared" si="21"/>
        <v/>
      </c>
      <c r="E58" s="70" t="str">
        <f t="shared" si="4"/>
        <v/>
      </c>
      <c r="F58" s="71" t="str">
        <f t="shared" si="5"/>
        <v/>
      </c>
      <c r="G58" s="70" t="str">
        <f t="shared" si="6"/>
        <v/>
      </c>
      <c r="H58" s="71" t="str">
        <f t="shared" si="7"/>
        <v/>
      </c>
      <c r="I58" s="70" t="str">
        <f t="shared" si="8"/>
        <v/>
      </c>
      <c r="J58" s="71" t="str">
        <f t="shared" si="9"/>
        <v/>
      </c>
      <c r="K58" s="70" t="str">
        <f t="shared" si="10"/>
        <v/>
      </c>
      <c r="L58" s="71" t="str">
        <f t="shared" si="11"/>
        <v/>
      </c>
      <c r="M58" s="75" t="str">
        <f t="shared" si="12"/>
        <v/>
      </c>
      <c r="N58" s="71" t="str">
        <f t="shared" si="13"/>
        <v/>
      </c>
      <c r="O58" s="66" t="str">
        <f t="shared" si="14"/>
        <v/>
      </c>
      <c r="P58" s="4"/>
      <c r="Q58" s="74"/>
      <c r="AD58" s="26">
        <v>57</v>
      </c>
      <c r="AE58" s="26"/>
      <c r="AF58" s="26">
        <f>IF(Kopā!F58=$R$3,Kopā!A58,"")</f>
        <v>55</v>
      </c>
      <c r="AG58" s="26" t="str">
        <f>_xlfn.IFNA(VLOOKUP(AF58,Kopā!$A$4:$G$203,7,),"")</f>
        <v>E</v>
      </c>
      <c r="AH58" s="26">
        <f t="shared" si="22"/>
        <v>55</v>
      </c>
      <c r="AI58" s="26" t="e" cm="1">
        <f t="array" ref="AI58">IFERROR(SMALL(IF((COUNTIF($AI$3:AI57, $AH$4:$AH$203)=0)*ISNUMBER($AH$4:$AH$203), $AH$4:$AH$203, "A"), 1),INDEX($AH$4:$AH$203, MATCH(SMALL(IF(ISTEXT($AH$4:$AH$203)*(COUNTIF(AI$3:$AI57,$AH$4:$AH$203)=0), COUNTIF($AH$4:$AH$203, "&lt;"&amp;$AH$4:$AH$203), ""),1),IF(ISTEXT($AH$4:$AH$203), COUNTIF($AH$4:$AH$203, "&lt;"&amp;$AH$4:$AH$203), ""), 0)))</f>
        <v>#NUM!</v>
      </c>
      <c r="AJ58" s="26"/>
      <c r="AK58" s="26"/>
      <c r="AL58" s="26" t="str">
        <f t="shared" si="15"/>
        <v/>
      </c>
      <c r="AM58" s="26" t="str">
        <f t="shared" si="16"/>
        <v/>
      </c>
      <c r="AN58" s="26">
        <v>55</v>
      </c>
      <c r="AO58" s="67" t="str">
        <f t="shared" si="17"/>
        <v/>
      </c>
      <c r="AP58" s="26" t="str">
        <f>_xlfn.IFNA(VLOOKUP(AM58,Kopā!$A$4:$Q$203,2,),"")</f>
        <v/>
      </c>
      <c r="AQ58" s="68" t="str">
        <f>_xlfn.IFNA(VLOOKUP(AM58,Kopā!$A$4:$Q$203,3,),"")</f>
        <v/>
      </c>
      <c r="AR58" s="79" t="str">
        <f>_xlfn.IFNA(VLOOKUP(AM58,Kopā!$A$4:$Q$203,8,),"")</f>
        <v/>
      </c>
      <c r="AS58" s="80" t="str">
        <f>_xlfn.IFNA(VLOOKUP(AM58,Kopā!$A$4:$Q$203,9,),"")</f>
        <v/>
      </c>
      <c r="AT58" s="79" t="str">
        <f>_xlfn.IFNA(VLOOKUP(AM58,Kopā!$A$4:$Q$203,10,),"")</f>
        <v/>
      </c>
      <c r="AU58" s="80" t="str">
        <f>_xlfn.IFNA(VLOOKUP(AM58,Kopā!$A$4:$Q$203,11,),"")</f>
        <v/>
      </c>
      <c r="AV58" s="79" t="str">
        <f>_xlfn.IFNA(VLOOKUP(AM58,Kopā!$A$4:$Q$203,12,),"")</f>
        <v/>
      </c>
      <c r="AW58" s="80" t="str">
        <f>_xlfn.IFNA(VLOOKUP(AM58,Kopā!$A$4:$Q$203,13,),"")</f>
        <v/>
      </c>
      <c r="AX58" s="79" t="str">
        <f>_xlfn.IFNA(VLOOKUP(AM58,Kopā!$A$4:$Q$203,14,),"")</f>
        <v/>
      </c>
      <c r="AY58" s="80" t="str">
        <f>_xlfn.IFNA(VLOOKUP(AM58,Kopā!$A$4:$Q$203,15,),"")</f>
        <v/>
      </c>
      <c r="AZ58" s="81" t="str">
        <f>_xlfn.IFNA(VLOOKUP(AM58,Kopā!$A$4:$Q$203,16,),"")</f>
        <v/>
      </c>
      <c r="BA58" s="80" t="str">
        <f>_xlfn.IFNA(VLOOKUP(AM58,Kopā!$A$4:$Q$203,17,),"")</f>
        <v/>
      </c>
      <c r="BB58" s="26" t="str">
        <f t="shared" si="18"/>
        <v/>
      </c>
      <c r="BC58" s="26" t="str">
        <f t="shared" si="19"/>
        <v/>
      </c>
      <c r="BD58" s="69" t="str">
        <f t="shared" si="20"/>
        <v/>
      </c>
      <c r="BE58" s="26" t="e">
        <f>_xlfn.RANK.EQ(BB58,$BB$4:$BB$93,)+COUNTIF($BB$4:BB58,BB58)-1</f>
        <v>#VALUE!</v>
      </c>
    </row>
    <row r="59" spans="1:57" x14ac:dyDescent="0.25">
      <c r="A59" s="26">
        <v>56</v>
      </c>
      <c r="B59" s="37" t="str">
        <f t="shared" si="2"/>
        <v/>
      </c>
      <c r="C59" s="65" t="str">
        <f t="shared" si="0"/>
        <v/>
      </c>
      <c r="D59" s="65" t="str">
        <f t="shared" si="21"/>
        <v/>
      </c>
      <c r="E59" s="70" t="str">
        <f t="shared" si="4"/>
        <v/>
      </c>
      <c r="F59" s="71" t="str">
        <f t="shared" si="5"/>
        <v/>
      </c>
      <c r="G59" s="70" t="str">
        <f t="shared" si="6"/>
        <v/>
      </c>
      <c r="H59" s="71" t="str">
        <f t="shared" si="7"/>
        <v/>
      </c>
      <c r="I59" s="70" t="str">
        <f t="shared" si="8"/>
        <v/>
      </c>
      <c r="J59" s="71" t="str">
        <f t="shared" si="9"/>
        <v/>
      </c>
      <c r="K59" s="70" t="str">
        <f t="shared" si="10"/>
        <v/>
      </c>
      <c r="L59" s="71" t="str">
        <f t="shared" si="11"/>
        <v/>
      </c>
      <c r="M59" s="75" t="str">
        <f t="shared" si="12"/>
        <v/>
      </c>
      <c r="N59" s="71" t="str">
        <f t="shared" si="13"/>
        <v/>
      </c>
      <c r="O59" s="66" t="str">
        <f t="shared" si="14"/>
        <v/>
      </c>
      <c r="P59" s="4"/>
      <c r="Q59" s="74"/>
      <c r="AD59" s="26">
        <v>58</v>
      </c>
      <c r="AE59" s="26"/>
      <c r="AF59" s="26">
        <f>IF(Kopā!F59=$R$3,Kopā!A59,"")</f>
        <v>56</v>
      </c>
      <c r="AG59" s="26" t="str">
        <f>_xlfn.IFNA(VLOOKUP(AF59,Kopā!$A$4:$G$203,7,),"")</f>
        <v>E</v>
      </c>
      <c r="AH59" s="26">
        <f t="shared" si="22"/>
        <v>56</v>
      </c>
      <c r="AI59" s="26" t="e" cm="1">
        <f t="array" ref="AI59">IFERROR(SMALL(IF((COUNTIF($AI$3:AI58, $AH$4:$AH$203)=0)*ISNUMBER($AH$4:$AH$203), $AH$4:$AH$203, "A"), 1),INDEX($AH$4:$AH$203, MATCH(SMALL(IF(ISTEXT($AH$4:$AH$203)*(COUNTIF(AI$3:$AI58,$AH$4:$AH$203)=0), COUNTIF($AH$4:$AH$203, "&lt;"&amp;$AH$4:$AH$203), ""),1),IF(ISTEXT($AH$4:$AH$203), COUNTIF($AH$4:$AH$203, "&lt;"&amp;$AH$4:$AH$203), ""), 0)))</f>
        <v>#NUM!</v>
      </c>
      <c r="AJ59" s="26"/>
      <c r="AK59" s="26"/>
      <c r="AL59" s="26" t="str">
        <f t="shared" si="15"/>
        <v/>
      </c>
      <c r="AM59" s="26" t="str">
        <f t="shared" si="16"/>
        <v/>
      </c>
      <c r="AN59" s="26">
        <v>56</v>
      </c>
      <c r="AO59" s="67" t="str">
        <f t="shared" si="17"/>
        <v/>
      </c>
      <c r="AP59" s="26" t="str">
        <f>_xlfn.IFNA(VLOOKUP(AM59,Kopā!$A$4:$Q$203,2,),"")</f>
        <v/>
      </c>
      <c r="AQ59" s="68" t="str">
        <f>_xlfn.IFNA(VLOOKUP(AM59,Kopā!$A$4:$Q$203,3,),"")</f>
        <v/>
      </c>
      <c r="AR59" s="79" t="str">
        <f>_xlfn.IFNA(VLOOKUP(AM59,Kopā!$A$4:$Q$203,8,),"")</f>
        <v/>
      </c>
      <c r="AS59" s="80" t="str">
        <f>_xlfn.IFNA(VLOOKUP(AM59,Kopā!$A$4:$Q$203,9,),"")</f>
        <v/>
      </c>
      <c r="AT59" s="79" t="str">
        <f>_xlfn.IFNA(VLOOKUP(AM59,Kopā!$A$4:$Q$203,10,),"")</f>
        <v/>
      </c>
      <c r="AU59" s="80" t="str">
        <f>_xlfn.IFNA(VLOOKUP(AM59,Kopā!$A$4:$Q$203,11,),"")</f>
        <v/>
      </c>
      <c r="AV59" s="79" t="str">
        <f>_xlfn.IFNA(VLOOKUP(AM59,Kopā!$A$4:$Q$203,12,),"")</f>
        <v/>
      </c>
      <c r="AW59" s="80" t="str">
        <f>_xlfn.IFNA(VLOOKUP(AM59,Kopā!$A$4:$Q$203,13,),"")</f>
        <v/>
      </c>
      <c r="AX59" s="79" t="str">
        <f>_xlfn.IFNA(VLOOKUP(AM59,Kopā!$A$4:$Q$203,14,),"")</f>
        <v/>
      </c>
      <c r="AY59" s="80" t="str">
        <f>_xlfn.IFNA(VLOOKUP(AM59,Kopā!$A$4:$Q$203,15,),"")</f>
        <v/>
      </c>
      <c r="AZ59" s="81" t="str">
        <f>_xlfn.IFNA(VLOOKUP(AM59,Kopā!$A$4:$Q$203,16,),"")</f>
        <v/>
      </c>
      <c r="BA59" s="80" t="str">
        <f>_xlfn.IFNA(VLOOKUP(AM59,Kopā!$A$4:$Q$203,17,),"")</f>
        <v/>
      </c>
      <c r="BB59" s="26" t="str">
        <f t="shared" si="18"/>
        <v/>
      </c>
      <c r="BC59" s="26" t="str">
        <f t="shared" si="19"/>
        <v/>
      </c>
      <c r="BD59" s="69" t="str">
        <f t="shared" si="20"/>
        <v/>
      </c>
      <c r="BE59" s="26" t="e">
        <f>_xlfn.RANK.EQ(BB59,$BB$4:$BB$93,)+COUNTIF($BB$4:BB59,BB59)-1</f>
        <v>#VALUE!</v>
      </c>
    </row>
    <row r="60" spans="1:57" x14ac:dyDescent="0.25">
      <c r="A60" s="26">
        <v>57</v>
      </c>
      <c r="B60" s="37" t="str">
        <f t="shared" si="2"/>
        <v/>
      </c>
      <c r="C60" s="65" t="str">
        <f t="shared" si="0"/>
        <v/>
      </c>
      <c r="D60" s="65" t="str">
        <f t="shared" si="21"/>
        <v/>
      </c>
      <c r="E60" s="70" t="str">
        <f t="shared" si="4"/>
        <v/>
      </c>
      <c r="F60" s="71" t="str">
        <f t="shared" si="5"/>
        <v/>
      </c>
      <c r="G60" s="70" t="str">
        <f t="shared" si="6"/>
        <v/>
      </c>
      <c r="H60" s="71" t="str">
        <f t="shared" si="7"/>
        <v/>
      </c>
      <c r="I60" s="70" t="str">
        <f t="shared" si="8"/>
        <v/>
      </c>
      <c r="J60" s="71" t="str">
        <f t="shared" si="9"/>
        <v/>
      </c>
      <c r="K60" s="70" t="str">
        <f t="shared" si="10"/>
        <v/>
      </c>
      <c r="L60" s="71" t="str">
        <f t="shared" si="11"/>
        <v/>
      </c>
      <c r="M60" s="75" t="str">
        <f t="shared" si="12"/>
        <v/>
      </c>
      <c r="N60" s="71" t="str">
        <f t="shared" si="13"/>
        <v/>
      </c>
      <c r="O60" s="66" t="str">
        <f t="shared" si="14"/>
        <v/>
      </c>
      <c r="P60" s="4"/>
      <c r="Q60" s="74"/>
      <c r="AD60" s="26">
        <v>59</v>
      </c>
      <c r="AE60" s="26"/>
      <c r="AF60" s="26">
        <f>IF(Kopā!F60=$R$3,Kopā!A60,"")</f>
        <v>57</v>
      </c>
      <c r="AG60" s="26" t="str">
        <f>_xlfn.IFNA(VLOOKUP(AF60,Kopā!$A$4:$G$203,7,),"")</f>
        <v>Hm</v>
      </c>
      <c r="AH60" s="26" t="str">
        <f t="shared" si="22"/>
        <v/>
      </c>
      <c r="AI60" s="26" t="e" cm="1">
        <f t="array" ref="AI60">IFERROR(SMALL(IF((COUNTIF($AI$3:AI59, $AH$4:$AH$203)=0)*ISNUMBER($AH$4:$AH$203), $AH$4:$AH$203, "A"), 1),INDEX($AH$4:$AH$203, MATCH(SMALL(IF(ISTEXT($AH$4:$AH$203)*(COUNTIF(AI$3:$AI59,$AH$4:$AH$203)=0), COUNTIF($AH$4:$AH$203, "&lt;"&amp;$AH$4:$AH$203), ""),1),IF(ISTEXT($AH$4:$AH$203), COUNTIF($AH$4:$AH$203, "&lt;"&amp;$AH$4:$AH$203), ""), 0)))</f>
        <v>#NUM!</v>
      </c>
      <c r="AJ60" s="26"/>
      <c r="AK60" s="26"/>
      <c r="AL60" s="26" t="str">
        <f t="shared" si="15"/>
        <v/>
      </c>
      <c r="AM60" s="26" t="str">
        <f t="shared" si="16"/>
        <v/>
      </c>
      <c r="AN60" s="26">
        <v>57</v>
      </c>
      <c r="AO60" s="67" t="str">
        <f t="shared" si="17"/>
        <v/>
      </c>
      <c r="AP60" s="26" t="str">
        <f>_xlfn.IFNA(VLOOKUP(AM60,Kopā!$A$4:$Q$203,2,),"")</f>
        <v/>
      </c>
      <c r="AQ60" s="68" t="str">
        <f>_xlfn.IFNA(VLOOKUP(AM60,Kopā!$A$4:$Q$203,3,),"")</f>
        <v/>
      </c>
      <c r="AR60" s="79" t="str">
        <f>_xlfn.IFNA(VLOOKUP(AM60,Kopā!$A$4:$Q$203,8,),"")</f>
        <v/>
      </c>
      <c r="AS60" s="80" t="str">
        <f>_xlfn.IFNA(VLOOKUP(AM60,Kopā!$A$4:$Q$203,9,),"")</f>
        <v/>
      </c>
      <c r="AT60" s="79" t="str">
        <f>_xlfn.IFNA(VLOOKUP(AM60,Kopā!$A$4:$Q$203,10,),"")</f>
        <v/>
      </c>
      <c r="AU60" s="80" t="str">
        <f>_xlfn.IFNA(VLOOKUP(AM60,Kopā!$A$4:$Q$203,11,),"")</f>
        <v/>
      </c>
      <c r="AV60" s="79" t="str">
        <f>_xlfn.IFNA(VLOOKUP(AM60,Kopā!$A$4:$Q$203,12,),"")</f>
        <v/>
      </c>
      <c r="AW60" s="80" t="str">
        <f>_xlfn.IFNA(VLOOKUP(AM60,Kopā!$A$4:$Q$203,13,),"")</f>
        <v/>
      </c>
      <c r="AX60" s="79" t="str">
        <f>_xlfn.IFNA(VLOOKUP(AM60,Kopā!$A$4:$Q$203,14,),"")</f>
        <v/>
      </c>
      <c r="AY60" s="80" t="str">
        <f>_xlfn.IFNA(VLOOKUP(AM60,Kopā!$A$4:$Q$203,15,),"")</f>
        <v/>
      </c>
      <c r="AZ60" s="81" t="str">
        <f>_xlfn.IFNA(VLOOKUP(AM60,Kopā!$A$4:$Q$203,16,),"")</f>
        <v/>
      </c>
      <c r="BA60" s="80" t="str">
        <f>_xlfn.IFNA(VLOOKUP(AM60,Kopā!$A$4:$Q$203,17,),"")</f>
        <v/>
      </c>
      <c r="BB60" s="26" t="str">
        <f t="shared" si="18"/>
        <v/>
      </c>
      <c r="BC60" s="26" t="str">
        <f t="shared" si="19"/>
        <v/>
      </c>
      <c r="BD60" s="69" t="str">
        <f t="shared" si="20"/>
        <v/>
      </c>
      <c r="BE60" s="26" t="e">
        <f>_xlfn.RANK.EQ(BB60,$BB$4:$BB$93,)+COUNTIF($BB$4:BB60,BB60)-1</f>
        <v>#VALUE!</v>
      </c>
    </row>
    <row r="61" spans="1:57" x14ac:dyDescent="0.25">
      <c r="A61" s="26">
        <v>58</v>
      </c>
      <c r="B61" s="37" t="str">
        <f t="shared" si="2"/>
        <v/>
      </c>
      <c r="C61" s="65" t="str">
        <f t="shared" si="0"/>
        <v/>
      </c>
      <c r="D61" s="65" t="str">
        <f t="shared" si="21"/>
        <v/>
      </c>
      <c r="E61" s="70" t="str">
        <f t="shared" si="4"/>
        <v/>
      </c>
      <c r="F61" s="71" t="str">
        <f t="shared" si="5"/>
        <v/>
      </c>
      <c r="G61" s="70" t="str">
        <f t="shared" si="6"/>
        <v/>
      </c>
      <c r="H61" s="71" t="str">
        <f t="shared" si="7"/>
        <v/>
      </c>
      <c r="I61" s="70" t="str">
        <f t="shared" si="8"/>
        <v/>
      </c>
      <c r="J61" s="71" t="str">
        <f t="shared" si="9"/>
        <v/>
      </c>
      <c r="K61" s="70" t="str">
        <f t="shared" si="10"/>
        <v/>
      </c>
      <c r="L61" s="71" t="str">
        <f t="shared" si="11"/>
        <v/>
      </c>
      <c r="M61" s="75" t="str">
        <f t="shared" si="12"/>
        <v/>
      </c>
      <c r="N61" s="71" t="str">
        <f t="shared" si="13"/>
        <v/>
      </c>
      <c r="O61" s="66" t="str">
        <f t="shared" si="14"/>
        <v/>
      </c>
      <c r="P61" s="4"/>
      <c r="Q61" s="74"/>
      <c r="AD61" s="26">
        <v>60</v>
      </c>
      <c r="AE61" s="26"/>
      <c r="AF61" s="26">
        <f>IF(Kopā!F61=$R$3,Kopā!A61,"")</f>
        <v>58</v>
      </c>
      <c r="AG61" s="26" t="str">
        <f>_xlfn.IFNA(VLOOKUP(AF61,Kopā!$A$4:$G$203,7,),"")</f>
        <v>H</v>
      </c>
      <c r="AH61" s="26" t="str">
        <f t="shared" si="22"/>
        <v/>
      </c>
      <c r="AI61" s="26" t="e" cm="1">
        <f t="array" ref="AI61">IFERROR(SMALL(IF((COUNTIF($AI$3:AI60, $AH$4:$AH$203)=0)*ISNUMBER($AH$4:$AH$203), $AH$4:$AH$203, "A"), 1),INDEX($AH$4:$AH$203, MATCH(SMALL(IF(ISTEXT($AH$4:$AH$203)*(COUNTIF(AI$3:$AI60,$AH$4:$AH$203)=0), COUNTIF($AH$4:$AH$203, "&lt;"&amp;$AH$4:$AH$203), ""),1),IF(ISTEXT($AH$4:$AH$203), COUNTIF($AH$4:$AH$203, "&lt;"&amp;$AH$4:$AH$203), ""), 0)))</f>
        <v>#NUM!</v>
      </c>
      <c r="AJ61" s="26"/>
      <c r="AK61" s="26"/>
      <c r="AL61" s="26" t="str">
        <f t="shared" si="15"/>
        <v/>
      </c>
      <c r="AM61" s="26" t="str">
        <f t="shared" si="16"/>
        <v/>
      </c>
      <c r="AN61" s="26">
        <v>58</v>
      </c>
      <c r="AO61" s="67" t="str">
        <f t="shared" si="17"/>
        <v/>
      </c>
      <c r="AP61" s="26" t="str">
        <f>_xlfn.IFNA(VLOOKUP(AM61,Kopā!$A$4:$Q$203,2,),"")</f>
        <v/>
      </c>
      <c r="AQ61" s="68" t="str">
        <f>_xlfn.IFNA(VLOOKUP(AM61,Kopā!$A$4:$Q$203,3,),"")</f>
        <v/>
      </c>
      <c r="AR61" s="79" t="str">
        <f>_xlfn.IFNA(VLOOKUP(AM61,Kopā!$A$4:$Q$203,8,),"")</f>
        <v/>
      </c>
      <c r="AS61" s="80" t="str">
        <f>_xlfn.IFNA(VLOOKUP(AM61,Kopā!$A$4:$Q$203,9,),"")</f>
        <v/>
      </c>
      <c r="AT61" s="79" t="str">
        <f>_xlfn.IFNA(VLOOKUP(AM61,Kopā!$A$4:$Q$203,10,),"")</f>
        <v/>
      </c>
      <c r="AU61" s="80" t="str">
        <f>_xlfn.IFNA(VLOOKUP(AM61,Kopā!$A$4:$Q$203,11,),"")</f>
        <v/>
      </c>
      <c r="AV61" s="79" t="str">
        <f>_xlfn.IFNA(VLOOKUP(AM61,Kopā!$A$4:$Q$203,12,),"")</f>
        <v/>
      </c>
      <c r="AW61" s="80" t="str">
        <f>_xlfn.IFNA(VLOOKUP(AM61,Kopā!$A$4:$Q$203,13,),"")</f>
        <v/>
      </c>
      <c r="AX61" s="79" t="str">
        <f>_xlfn.IFNA(VLOOKUP(AM61,Kopā!$A$4:$Q$203,14,),"")</f>
        <v/>
      </c>
      <c r="AY61" s="80" t="str">
        <f>_xlfn.IFNA(VLOOKUP(AM61,Kopā!$A$4:$Q$203,15,),"")</f>
        <v/>
      </c>
      <c r="AZ61" s="81" t="str">
        <f>_xlfn.IFNA(VLOOKUP(AM61,Kopā!$A$4:$Q$203,16,),"")</f>
        <v/>
      </c>
      <c r="BA61" s="80" t="str">
        <f>_xlfn.IFNA(VLOOKUP(AM61,Kopā!$A$4:$Q$203,17,),"")</f>
        <v/>
      </c>
      <c r="BB61" s="26" t="str">
        <f t="shared" si="18"/>
        <v/>
      </c>
      <c r="BC61" s="26" t="str">
        <f t="shared" si="19"/>
        <v/>
      </c>
      <c r="BD61" s="69" t="str">
        <f t="shared" si="20"/>
        <v/>
      </c>
      <c r="BE61" s="26" t="e">
        <f>_xlfn.RANK.EQ(BB61,$BB$4:$BB$93,)+COUNTIF($BB$4:BB61,BB61)-1</f>
        <v>#VALUE!</v>
      </c>
    </row>
    <row r="62" spans="1:57" x14ac:dyDescent="0.25">
      <c r="A62" s="26">
        <v>59</v>
      </c>
      <c r="B62" s="37" t="str">
        <f t="shared" si="2"/>
        <v/>
      </c>
      <c r="C62" s="65" t="str">
        <f t="shared" si="0"/>
        <v/>
      </c>
      <c r="D62" s="65" t="str">
        <f t="shared" si="21"/>
        <v/>
      </c>
      <c r="E62" s="70" t="str">
        <f t="shared" si="4"/>
        <v/>
      </c>
      <c r="F62" s="71" t="str">
        <f t="shared" si="5"/>
        <v/>
      </c>
      <c r="G62" s="70" t="str">
        <f t="shared" si="6"/>
        <v/>
      </c>
      <c r="H62" s="71" t="str">
        <f t="shared" si="7"/>
        <v/>
      </c>
      <c r="I62" s="70" t="str">
        <f t="shared" si="8"/>
        <v/>
      </c>
      <c r="J62" s="71" t="str">
        <f t="shared" si="9"/>
        <v/>
      </c>
      <c r="K62" s="70" t="str">
        <f t="shared" si="10"/>
        <v/>
      </c>
      <c r="L62" s="71" t="str">
        <f t="shared" si="11"/>
        <v/>
      </c>
      <c r="M62" s="75" t="str">
        <f t="shared" si="12"/>
        <v/>
      </c>
      <c r="N62" s="71" t="str">
        <f t="shared" si="13"/>
        <v/>
      </c>
      <c r="O62" s="66" t="str">
        <f t="shared" si="14"/>
        <v/>
      </c>
      <c r="P62" s="4"/>
      <c r="Q62" s="74"/>
      <c r="AD62" s="26">
        <v>61</v>
      </c>
      <c r="AE62" s="26"/>
      <c r="AF62" s="26" t="str">
        <f>IF(Kopā!F62=$R$3,Kopā!A62,"")</f>
        <v/>
      </c>
      <c r="AG62" s="26" t="str">
        <f>_xlfn.IFNA(VLOOKUP(AF62,Kopā!$A$4:$G$203,7,),"")</f>
        <v/>
      </c>
      <c r="AH62" s="26" t="str">
        <f t="shared" si="22"/>
        <v/>
      </c>
      <c r="AI62" s="26" t="e" cm="1">
        <f t="array" ref="AI62">IFERROR(SMALL(IF((COUNTIF($AI$3:AI61, $AH$4:$AH$203)=0)*ISNUMBER($AH$4:$AH$203), $AH$4:$AH$203, "A"), 1),INDEX($AH$4:$AH$203, MATCH(SMALL(IF(ISTEXT($AH$4:$AH$203)*(COUNTIF(AI$3:$AI61,$AH$4:$AH$203)=0), COUNTIF($AH$4:$AH$203, "&lt;"&amp;$AH$4:$AH$203), ""),1),IF(ISTEXT($AH$4:$AH$203), COUNTIF($AH$4:$AH$203, "&lt;"&amp;$AH$4:$AH$203), ""), 0)))</f>
        <v>#NUM!</v>
      </c>
      <c r="AJ62" s="26"/>
      <c r="AK62" s="26"/>
      <c r="AL62" s="26" t="str">
        <f t="shared" si="15"/>
        <v/>
      </c>
      <c r="AM62" s="26" t="str">
        <f t="shared" si="16"/>
        <v/>
      </c>
      <c r="AN62" s="26">
        <v>59</v>
      </c>
      <c r="AO62" s="67" t="str">
        <f t="shared" si="17"/>
        <v/>
      </c>
      <c r="AP62" s="26" t="str">
        <f>_xlfn.IFNA(VLOOKUP(AM62,Kopā!$A$4:$Q$203,2,),"")</f>
        <v/>
      </c>
      <c r="AQ62" s="68" t="str">
        <f>_xlfn.IFNA(VLOOKUP(AM62,Kopā!$A$4:$Q$203,3,),"")</f>
        <v/>
      </c>
      <c r="AR62" s="79" t="str">
        <f>_xlfn.IFNA(VLOOKUP(AM62,Kopā!$A$4:$Q$203,8,),"")</f>
        <v/>
      </c>
      <c r="AS62" s="80" t="str">
        <f>_xlfn.IFNA(VLOOKUP(AM62,Kopā!$A$4:$Q$203,9,),"")</f>
        <v/>
      </c>
      <c r="AT62" s="79" t="str">
        <f>_xlfn.IFNA(VLOOKUP(AM62,Kopā!$A$4:$Q$203,10,),"")</f>
        <v/>
      </c>
      <c r="AU62" s="80" t="str">
        <f>_xlfn.IFNA(VLOOKUP(AM62,Kopā!$A$4:$Q$203,11,),"")</f>
        <v/>
      </c>
      <c r="AV62" s="79" t="str">
        <f>_xlfn.IFNA(VLOOKUP(AM62,Kopā!$A$4:$Q$203,12,),"")</f>
        <v/>
      </c>
      <c r="AW62" s="80" t="str">
        <f>_xlfn.IFNA(VLOOKUP(AM62,Kopā!$A$4:$Q$203,13,),"")</f>
        <v/>
      </c>
      <c r="AX62" s="79" t="str">
        <f>_xlfn.IFNA(VLOOKUP(AM62,Kopā!$A$4:$Q$203,14,),"")</f>
        <v/>
      </c>
      <c r="AY62" s="80" t="str">
        <f>_xlfn.IFNA(VLOOKUP(AM62,Kopā!$A$4:$Q$203,15,),"")</f>
        <v/>
      </c>
      <c r="AZ62" s="81" t="str">
        <f>_xlfn.IFNA(VLOOKUP(AM62,Kopā!$A$4:$Q$203,16,),"")</f>
        <v/>
      </c>
      <c r="BA62" s="80" t="str">
        <f>_xlfn.IFNA(VLOOKUP(AM62,Kopā!$A$4:$Q$203,17,),"")</f>
        <v/>
      </c>
      <c r="BB62" s="26" t="str">
        <f t="shared" si="18"/>
        <v/>
      </c>
      <c r="BC62" s="26" t="str">
        <f t="shared" si="19"/>
        <v/>
      </c>
      <c r="BD62" s="69" t="str">
        <f t="shared" si="20"/>
        <v/>
      </c>
      <c r="BE62" s="26" t="e">
        <f>_xlfn.RANK.EQ(BB62,$BB$4:$BB$93,)+COUNTIF($BB$4:BB62,BB62)-1</f>
        <v>#VALUE!</v>
      </c>
    </row>
    <row r="63" spans="1:57" x14ac:dyDescent="0.25">
      <c r="A63" s="26">
        <v>60</v>
      </c>
      <c r="B63" s="37" t="str">
        <f t="shared" si="2"/>
        <v/>
      </c>
      <c r="C63" s="65" t="str">
        <f t="shared" si="0"/>
        <v/>
      </c>
      <c r="D63" s="65" t="str">
        <f t="shared" si="21"/>
        <v/>
      </c>
      <c r="E63" s="70" t="str">
        <f t="shared" si="4"/>
        <v/>
      </c>
      <c r="F63" s="71" t="str">
        <f t="shared" si="5"/>
        <v/>
      </c>
      <c r="G63" s="70" t="str">
        <f t="shared" si="6"/>
        <v/>
      </c>
      <c r="H63" s="71" t="str">
        <f t="shared" si="7"/>
        <v/>
      </c>
      <c r="I63" s="70" t="str">
        <f t="shared" si="8"/>
        <v/>
      </c>
      <c r="J63" s="71" t="str">
        <f t="shared" si="9"/>
        <v/>
      </c>
      <c r="K63" s="70" t="str">
        <f t="shared" si="10"/>
        <v/>
      </c>
      <c r="L63" s="71" t="str">
        <f t="shared" si="11"/>
        <v/>
      </c>
      <c r="M63" s="75" t="str">
        <f t="shared" si="12"/>
        <v/>
      </c>
      <c r="N63" s="71" t="str">
        <f t="shared" si="13"/>
        <v/>
      </c>
      <c r="O63" s="66" t="str">
        <f t="shared" si="14"/>
        <v/>
      </c>
      <c r="P63" s="4"/>
      <c r="Q63" s="74"/>
      <c r="AD63" s="26">
        <v>62</v>
      </c>
      <c r="AE63" s="26"/>
      <c r="AF63" s="26">
        <f>IF(Kopā!F63=$R$3,Kopā!A63,"")</f>
        <v>60</v>
      </c>
      <c r="AG63" s="26" t="str">
        <f>_xlfn.IFNA(VLOOKUP(AF63,Kopā!$A$4:$G$203,7,),"")</f>
        <v>Hm</v>
      </c>
      <c r="AH63" s="26" t="str">
        <f t="shared" si="22"/>
        <v/>
      </c>
      <c r="AI63" s="26" t="e" cm="1">
        <f t="array" ref="AI63">IFERROR(SMALL(IF((COUNTIF($AI$3:AI62, $AH$4:$AH$203)=0)*ISNUMBER($AH$4:$AH$203), $AH$4:$AH$203, "A"), 1),INDEX($AH$4:$AH$203, MATCH(SMALL(IF(ISTEXT($AH$4:$AH$203)*(COUNTIF(AI$3:$AI62,$AH$4:$AH$203)=0), COUNTIF($AH$4:$AH$203, "&lt;"&amp;$AH$4:$AH$203), ""),1),IF(ISTEXT($AH$4:$AH$203), COUNTIF($AH$4:$AH$203, "&lt;"&amp;$AH$4:$AH$203), ""), 0)))</f>
        <v>#NUM!</v>
      </c>
      <c r="AJ63" s="26"/>
      <c r="AK63" s="26"/>
      <c r="AL63" s="26" t="str">
        <f t="shared" si="15"/>
        <v/>
      </c>
      <c r="AM63" s="26" t="str">
        <f t="shared" si="16"/>
        <v/>
      </c>
      <c r="AN63" s="26">
        <v>60</v>
      </c>
      <c r="AO63" s="67" t="str">
        <f t="shared" si="17"/>
        <v/>
      </c>
      <c r="AP63" s="26" t="str">
        <f>_xlfn.IFNA(VLOOKUP(AM63,Kopā!$A$4:$Q$203,2,),"")</f>
        <v/>
      </c>
      <c r="AQ63" s="68" t="str">
        <f>_xlfn.IFNA(VLOOKUP(AM63,Kopā!$A$4:$Q$203,3,),"")</f>
        <v/>
      </c>
      <c r="AR63" s="79" t="str">
        <f>_xlfn.IFNA(VLOOKUP(AM63,Kopā!$A$4:$Q$203,8,),"")</f>
        <v/>
      </c>
      <c r="AS63" s="80" t="str">
        <f>_xlfn.IFNA(VLOOKUP(AM63,Kopā!$A$4:$Q$203,9,),"")</f>
        <v/>
      </c>
      <c r="AT63" s="79" t="str">
        <f>_xlfn.IFNA(VLOOKUP(AM63,Kopā!$A$4:$Q$203,10,),"")</f>
        <v/>
      </c>
      <c r="AU63" s="80" t="str">
        <f>_xlfn.IFNA(VLOOKUP(AM63,Kopā!$A$4:$Q$203,11,),"")</f>
        <v/>
      </c>
      <c r="AV63" s="79" t="str">
        <f>_xlfn.IFNA(VLOOKUP(AM63,Kopā!$A$4:$Q$203,12,),"")</f>
        <v/>
      </c>
      <c r="AW63" s="80" t="str">
        <f>_xlfn.IFNA(VLOOKUP(AM63,Kopā!$A$4:$Q$203,13,),"")</f>
        <v/>
      </c>
      <c r="AX63" s="79" t="str">
        <f>_xlfn.IFNA(VLOOKUP(AM63,Kopā!$A$4:$Q$203,14,),"")</f>
        <v/>
      </c>
      <c r="AY63" s="80" t="str">
        <f>_xlfn.IFNA(VLOOKUP(AM63,Kopā!$A$4:$Q$203,15,),"")</f>
        <v/>
      </c>
      <c r="AZ63" s="81" t="str">
        <f>_xlfn.IFNA(VLOOKUP(AM63,Kopā!$A$4:$Q$203,16,),"")</f>
        <v/>
      </c>
      <c r="BA63" s="80" t="str">
        <f>_xlfn.IFNA(VLOOKUP(AM63,Kopā!$A$4:$Q$203,17,),"")</f>
        <v/>
      </c>
      <c r="BB63" s="26" t="str">
        <f t="shared" si="18"/>
        <v/>
      </c>
      <c r="BC63" s="26" t="str">
        <f t="shared" si="19"/>
        <v/>
      </c>
      <c r="BD63" s="69" t="str">
        <f t="shared" si="20"/>
        <v/>
      </c>
      <c r="BE63" s="26" t="e">
        <f>_xlfn.RANK.EQ(BB63,$BB$4:$BB$93,)+COUNTIF($BB$4:BB63,BB63)-1</f>
        <v>#VALUE!</v>
      </c>
    </row>
    <row r="64" spans="1:57" x14ac:dyDescent="0.25">
      <c r="A64" s="26">
        <v>61</v>
      </c>
      <c r="B64" s="37" t="str">
        <f t="shared" si="2"/>
        <v/>
      </c>
      <c r="C64" s="65" t="str">
        <f t="shared" si="0"/>
        <v/>
      </c>
      <c r="D64" s="65" t="str">
        <f t="shared" si="21"/>
        <v/>
      </c>
      <c r="E64" s="70" t="str">
        <f t="shared" si="4"/>
        <v/>
      </c>
      <c r="F64" s="71" t="str">
        <f t="shared" si="5"/>
        <v/>
      </c>
      <c r="G64" s="70" t="str">
        <f t="shared" si="6"/>
        <v/>
      </c>
      <c r="H64" s="71" t="str">
        <f t="shared" si="7"/>
        <v/>
      </c>
      <c r="I64" s="70" t="str">
        <f t="shared" si="8"/>
        <v/>
      </c>
      <c r="J64" s="71" t="str">
        <f t="shared" si="9"/>
        <v/>
      </c>
      <c r="K64" s="70" t="str">
        <f t="shared" si="10"/>
        <v/>
      </c>
      <c r="L64" s="71" t="str">
        <f t="shared" si="11"/>
        <v/>
      </c>
      <c r="M64" s="75" t="str">
        <f t="shared" si="12"/>
        <v/>
      </c>
      <c r="N64" s="71" t="str">
        <f t="shared" si="13"/>
        <v/>
      </c>
      <c r="O64" s="66" t="str">
        <f t="shared" si="14"/>
        <v/>
      </c>
      <c r="P64" s="4"/>
      <c r="Q64" s="74"/>
      <c r="AD64" s="26">
        <v>63</v>
      </c>
      <c r="AE64" s="26"/>
      <c r="AF64" s="26" t="str">
        <f>IF(Kopā!F64=$R$3,Kopā!A64,"")</f>
        <v/>
      </c>
      <c r="AG64" s="26" t="str">
        <f>_xlfn.IFNA(VLOOKUP(AF64,Kopā!$A$4:$G$203,7,),"")</f>
        <v/>
      </c>
      <c r="AH64" s="26" t="str">
        <f t="shared" si="22"/>
        <v/>
      </c>
      <c r="AI64" s="26" t="e" cm="1">
        <f t="array" ref="AI64">IFERROR(SMALL(IF((COUNTIF($AI$3:AI63, $AH$4:$AH$203)=0)*ISNUMBER($AH$4:$AH$203), $AH$4:$AH$203, "A"), 1),INDEX($AH$4:$AH$203, MATCH(SMALL(IF(ISTEXT($AH$4:$AH$203)*(COUNTIF(AI$3:$AI63,$AH$4:$AH$203)=0), COUNTIF($AH$4:$AH$203, "&lt;"&amp;$AH$4:$AH$203), ""),1),IF(ISTEXT($AH$4:$AH$203), COUNTIF($AH$4:$AH$203, "&lt;"&amp;$AH$4:$AH$203), ""), 0)))</f>
        <v>#NUM!</v>
      </c>
      <c r="AJ64" s="26"/>
      <c r="AK64" s="26"/>
      <c r="AL64" s="26" t="str">
        <f t="shared" si="15"/>
        <v/>
      </c>
      <c r="AM64" s="26" t="str">
        <f t="shared" si="16"/>
        <v/>
      </c>
      <c r="AN64" s="26">
        <v>61</v>
      </c>
      <c r="AO64" s="67" t="str">
        <f t="shared" si="17"/>
        <v/>
      </c>
      <c r="AP64" s="26" t="str">
        <f>_xlfn.IFNA(VLOOKUP(AM64,Kopā!$A$4:$Q$203,2,),"")</f>
        <v/>
      </c>
      <c r="AQ64" s="68" t="str">
        <f>_xlfn.IFNA(VLOOKUP(AM64,Kopā!$A$4:$Q$203,3,),"")</f>
        <v/>
      </c>
      <c r="AR64" s="79" t="str">
        <f>_xlfn.IFNA(VLOOKUP(AM64,Kopā!$A$4:$Q$203,8,),"")</f>
        <v/>
      </c>
      <c r="AS64" s="80" t="str">
        <f>_xlfn.IFNA(VLOOKUP(AM64,Kopā!$A$4:$Q$203,9,),"")</f>
        <v/>
      </c>
      <c r="AT64" s="79" t="str">
        <f>_xlfn.IFNA(VLOOKUP(AM64,Kopā!$A$4:$Q$203,10,),"")</f>
        <v/>
      </c>
      <c r="AU64" s="80" t="str">
        <f>_xlfn.IFNA(VLOOKUP(AM64,Kopā!$A$4:$Q$203,11,),"")</f>
        <v/>
      </c>
      <c r="AV64" s="79" t="str">
        <f>_xlfn.IFNA(VLOOKUP(AM64,Kopā!$A$4:$Q$203,12,),"")</f>
        <v/>
      </c>
      <c r="AW64" s="80" t="str">
        <f>_xlfn.IFNA(VLOOKUP(AM64,Kopā!$A$4:$Q$203,13,),"")</f>
        <v/>
      </c>
      <c r="AX64" s="79" t="str">
        <f>_xlfn.IFNA(VLOOKUP(AM64,Kopā!$A$4:$Q$203,14,),"")</f>
        <v/>
      </c>
      <c r="AY64" s="80" t="str">
        <f>_xlfn.IFNA(VLOOKUP(AM64,Kopā!$A$4:$Q$203,15,),"")</f>
        <v/>
      </c>
      <c r="AZ64" s="81" t="str">
        <f>_xlfn.IFNA(VLOOKUP(AM64,Kopā!$A$4:$Q$203,16,),"")</f>
        <v/>
      </c>
      <c r="BA64" s="80" t="str">
        <f>_xlfn.IFNA(VLOOKUP(AM64,Kopā!$A$4:$Q$203,17,),"")</f>
        <v/>
      </c>
      <c r="BB64" s="26" t="str">
        <f t="shared" si="18"/>
        <v/>
      </c>
      <c r="BC64" s="26" t="str">
        <f t="shared" si="19"/>
        <v/>
      </c>
      <c r="BD64" s="69" t="str">
        <f t="shared" si="20"/>
        <v/>
      </c>
      <c r="BE64" s="26" t="e">
        <f>_xlfn.RANK.EQ(BB64,$BB$4:$BB$93,)+COUNTIF($BB$4:BB64,BB64)-1</f>
        <v>#VALUE!</v>
      </c>
    </row>
    <row r="65" spans="1:57" x14ac:dyDescent="0.25">
      <c r="A65" s="26">
        <v>62</v>
      </c>
      <c r="B65" s="37" t="str">
        <f t="shared" si="2"/>
        <v/>
      </c>
      <c r="C65" s="65" t="str">
        <f t="shared" si="0"/>
        <v/>
      </c>
      <c r="D65" s="65" t="str">
        <f t="shared" si="21"/>
        <v/>
      </c>
      <c r="E65" s="70" t="str">
        <f t="shared" si="4"/>
        <v/>
      </c>
      <c r="F65" s="71" t="str">
        <f t="shared" si="5"/>
        <v/>
      </c>
      <c r="G65" s="70" t="str">
        <f t="shared" si="6"/>
        <v/>
      </c>
      <c r="H65" s="71" t="str">
        <f t="shared" si="7"/>
        <v/>
      </c>
      <c r="I65" s="70" t="str">
        <f t="shared" si="8"/>
        <v/>
      </c>
      <c r="J65" s="71" t="str">
        <f t="shared" si="9"/>
        <v/>
      </c>
      <c r="K65" s="70" t="str">
        <f t="shared" si="10"/>
        <v/>
      </c>
      <c r="L65" s="71" t="str">
        <f t="shared" si="11"/>
        <v/>
      </c>
      <c r="M65" s="75" t="str">
        <f t="shared" si="12"/>
        <v/>
      </c>
      <c r="N65" s="71" t="str">
        <f t="shared" si="13"/>
        <v/>
      </c>
      <c r="O65" s="66" t="str">
        <f t="shared" si="14"/>
        <v/>
      </c>
      <c r="P65" s="4"/>
      <c r="Q65" s="74"/>
      <c r="AD65" s="26">
        <v>64</v>
      </c>
      <c r="AE65" s="26"/>
      <c r="AF65" s="26">
        <f>IF(Kopā!F65=$R$3,Kopā!A65,"")</f>
        <v>62</v>
      </c>
      <c r="AG65" s="26" t="str">
        <f>_xlfn.IFNA(VLOOKUP(AF65,Kopā!$A$4:$G$203,7,),"")</f>
        <v>E</v>
      </c>
      <c r="AH65" s="26">
        <f t="shared" si="22"/>
        <v>62</v>
      </c>
      <c r="AI65" s="26" t="e" cm="1">
        <f t="array" ref="AI65">IFERROR(SMALL(IF((COUNTIF($AI$3:AI64, $AH$4:$AH$203)=0)*ISNUMBER($AH$4:$AH$203), $AH$4:$AH$203, "A"), 1),INDEX($AH$4:$AH$203, MATCH(SMALL(IF(ISTEXT($AH$4:$AH$203)*(COUNTIF(AI$3:$AI64,$AH$4:$AH$203)=0), COUNTIF($AH$4:$AH$203, "&lt;"&amp;$AH$4:$AH$203), ""),1),IF(ISTEXT($AH$4:$AH$203), COUNTIF($AH$4:$AH$203, "&lt;"&amp;$AH$4:$AH$203), ""), 0)))</f>
        <v>#NUM!</v>
      </c>
      <c r="AJ65" s="26"/>
      <c r="AK65" s="26"/>
      <c r="AL65" s="26" t="str">
        <f t="shared" si="15"/>
        <v/>
      </c>
      <c r="AM65" s="26" t="str">
        <f t="shared" si="16"/>
        <v/>
      </c>
      <c r="AN65" s="26">
        <v>62</v>
      </c>
      <c r="AO65" s="67" t="str">
        <f t="shared" si="17"/>
        <v/>
      </c>
      <c r="AP65" s="26" t="str">
        <f>_xlfn.IFNA(VLOOKUP(AM65,Kopā!$A$4:$Q$203,2,),"")</f>
        <v/>
      </c>
      <c r="AQ65" s="68" t="str">
        <f>_xlfn.IFNA(VLOOKUP(AM65,Kopā!$A$4:$Q$203,3,),"")</f>
        <v/>
      </c>
      <c r="AR65" s="79" t="str">
        <f>_xlfn.IFNA(VLOOKUP(AM65,Kopā!$A$4:$Q$203,8,),"")</f>
        <v/>
      </c>
      <c r="AS65" s="80" t="str">
        <f>_xlfn.IFNA(VLOOKUP(AM65,Kopā!$A$4:$Q$203,9,),"")</f>
        <v/>
      </c>
      <c r="AT65" s="79" t="str">
        <f>_xlfn.IFNA(VLOOKUP(AM65,Kopā!$A$4:$Q$203,10,),"")</f>
        <v/>
      </c>
      <c r="AU65" s="80" t="str">
        <f>_xlfn.IFNA(VLOOKUP(AM65,Kopā!$A$4:$Q$203,11,),"")</f>
        <v/>
      </c>
      <c r="AV65" s="79" t="str">
        <f>_xlfn.IFNA(VLOOKUP(AM65,Kopā!$A$4:$Q$203,12,),"")</f>
        <v/>
      </c>
      <c r="AW65" s="80" t="str">
        <f>_xlfn.IFNA(VLOOKUP(AM65,Kopā!$A$4:$Q$203,13,),"")</f>
        <v/>
      </c>
      <c r="AX65" s="79" t="str">
        <f>_xlfn.IFNA(VLOOKUP(AM65,Kopā!$A$4:$Q$203,14,),"")</f>
        <v/>
      </c>
      <c r="AY65" s="80" t="str">
        <f>_xlfn.IFNA(VLOOKUP(AM65,Kopā!$A$4:$Q$203,15,),"")</f>
        <v/>
      </c>
      <c r="AZ65" s="81" t="str">
        <f>_xlfn.IFNA(VLOOKUP(AM65,Kopā!$A$4:$Q$203,16,),"")</f>
        <v/>
      </c>
      <c r="BA65" s="80" t="str">
        <f>_xlfn.IFNA(VLOOKUP(AM65,Kopā!$A$4:$Q$203,17,),"")</f>
        <v/>
      </c>
      <c r="BB65" s="26" t="str">
        <f t="shared" si="18"/>
        <v/>
      </c>
      <c r="BC65" s="26" t="str">
        <f t="shared" si="19"/>
        <v/>
      </c>
      <c r="BD65" s="69" t="str">
        <f t="shared" si="20"/>
        <v/>
      </c>
      <c r="BE65" s="26" t="e">
        <f>_xlfn.RANK.EQ(BB65,$BB$4:$BB$93,)+COUNTIF($BB$4:BB65,BB65)-1</f>
        <v>#VALUE!</v>
      </c>
    </row>
    <row r="66" spans="1:57" x14ac:dyDescent="0.25">
      <c r="A66" s="26">
        <v>63</v>
      </c>
      <c r="B66" s="37" t="str">
        <f t="shared" si="2"/>
        <v/>
      </c>
      <c r="C66" s="65" t="str">
        <f t="shared" si="0"/>
        <v/>
      </c>
      <c r="D66" s="65" t="str">
        <f t="shared" si="21"/>
        <v/>
      </c>
      <c r="E66" s="70" t="str">
        <f t="shared" si="4"/>
        <v/>
      </c>
      <c r="F66" s="71" t="str">
        <f t="shared" si="5"/>
        <v/>
      </c>
      <c r="G66" s="70" t="str">
        <f t="shared" si="6"/>
        <v/>
      </c>
      <c r="H66" s="71" t="str">
        <f t="shared" si="7"/>
        <v/>
      </c>
      <c r="I66" s="70" t="str">
        <f t="shared" si="8"/>
        <v/>
      </c>
      <c r="J66" s="71" t="str">
        <f t="shared" si="9"/>
        <v/>
      </c>
      <c r="K66" s="70" t="str">
        <f t="shared" si="10"/>
        <v/>
      </c>
      <c r="L66" s="71" t="str">
        <f t="shared" si="11"/>
        <v/>
      </c>
      <c r="M66" s="75" t="str">
        <f t="shared" si="12"/>
        <v/>
      </c>
      <c r="N66" s="71" t="str">
        <f t="shared" si="13"/>
        <v/>
      </c>
      <c r="O66" s="66" t="str">
        <f t="shared" si="14"/>
        <v/>
      </c>
      <c r="P66" s="4"/>
      <c r="Q66" s="74"/>
      <c r="AD66" s="26">
        <v>65</v>
      </c>
      <c r="AE66" s="26"/>
      <c r="AF66" s="26">
        <f>IF(Kopā!F66=$R$3,Kopā!A66,"")</f>
        <v>63</v>
      </c>
      <c r="AG66" s="26" t="str">
        <f>_xlfn.IFNA(VLOOKUP(AF66,Kopā!$A$4:$G$203,7,),"")</f>
        <v>Hm</v>
      </c>
      <c r="AH66" s="26" t="str">
        <f t="shared" si="22"/>
        <v/>
      </c>
      <c r="AI66" s="26" t="e" cm="1">
        <f t="array" ref="AI66">IFERROR(SMALL(IF((COUNTIF($AI$3:AI65, $AH$4:$AH$203)=0)*ISNUMBER($AH$4:$AH$203), $AH$4:$AH$203, "A"), 1),INDEX($AH$4:$AH$203, MATCH(SMALL(IF(ISTEXT($AH$4:$AH$203)*(COUNTIF(AI$3:$AI65,$AH$4:$AH$203)=0), COUNTIF($AH$4:$AH$203, "&lt;"&amp;$AH$4:$AH$203), ""),1),IF(ISTEXT($AH$4:$AH$203), COUNTIF($AH$4:$AH$203, "&lt;"&amp;$AH$4:$AH$203), ""), 0)))</f>
        <v>#NUM!</v>
      </c>
      <c r="AJ66" s="26"/>
      <c r="AK66" s="26"/>
      <c r="AL66" s="26" t="str">
        <f t="shared" si="15"/>
        <v/>
      </c>
      <c r="AM66" s="26" t="str">
        <f t="shared" si="16"/>
        <v/>
      </c>
      <c r="AN66" s="26">
        <v>63</v>
      </c>
      <c r="AO66" s="67" t="str">
        <f t="shared" si="17"/>
        <v/>
      </c>
      <c r="AP66" s="26" t="str">
        <f>_xlfn.IFNA(VLOOKUP(AM66,Kopā!$A$4:$Q$203,2,),"")</f>
        <v/>
      </c>
      <c r="AQ66" s="68" t="str">
        <f>_xlfn.IFNA(VLOOKUP(AM66,Kopā!$A$4:$Q$203,3,),"")</f>
        <v/>
      </c>
      <c r="AR66" s="79" t="str">
        <f>_xlfn.IFNA(VLOOKUP(AM66,Kopā!$A$4:$Q$203,8,),"")</f>
        <v/>
      </c>
      <c r="AS66" s="80" t="str">
        <f>_xlfn.IFNA(VLOOKUP(AM66,Kopā!$A$4:$Q$203,9,),"")</f>
        <v/>
      </c>
      <c r="AT66" s="79" t="str">
        <f>_xlfn.IFNA(VLOOKUP(AM66,Kopā!$A$4:$Q$203,10,),"")</f>
        <v/>
      </c>
      <c r="AU66" s="80" t="str">
        <f>_xlfn.IFNA(VLOOKUP(AM66,Kopā!$A$4:$Q$203,11,),"")</f>
        <v/>
      </c>
      <c r="AV66" s="79" t="str">
        <f>_xlfn.IFNA(VLOOKUP(AM66,Kopā!$A$4:$Q$203,12,),"")</f>
        <v/>
      </c>
      <c r="AW66" s="80" t="str">
        <f>_xlfn.IFNA(VLOOKUP(AM66,Kopā!$A$4:$Q$203,13,),"")</f>
        <v/>
      </c>
      <c r="AX66" s="79" t="str">
        <f>_xlfn.IFNA(VLOOKUP(AM66,Kopā!$A$4:$Q$203,14,),"")</f>
        <v/>
      </c>
      <c r="AY66" s="80" t="str">
        <f>_xlfn.IFNA(VLOOKUP(AM66,Kopā!$A$4:$Q$203,15,),"")</f>
        <v/>
      </c>
      <c r="AZ66" s="81" t="str">
        <f>_xlfn.IFNA(VLOOKUP(AM66,Kopā!$A$4:$Q$203,16,),"")</f>
        <v/>
      </c>
      <c r="BA66" s="80" t="str">
        <f>_xlfn.IFNA(VLOOKUP(AM66,Kopā!$A$4:$Q$203,17,),"")</f>
        <v/>
      </c>
      <c r="BB66" s="26" t="str">
        <f t="shared" si="18"/>
        <v/>
      </c>
      <c r="BC66" s="26" t="str">
        <f t="shared" si="19"/>
        <v/>
      </c>
      <c r="BD66" s="69" t="str">
        <f t="shared" si="20"/>
        <v/>
      </c>
      <c r="BE66" s="26" t="e">
        <f>_xlfn.RANK.EQ(BB66,$BB$4:$BB$93,)+COUNTIF($BB$4:BB66,BB66)-1</f>
        <v>#VALUE!</v>
      </c>
    </row>
    <row r="67" spans="1:57" x14ac:dyDescent="0.25">
      <c r="A67" s="26">
        <v>64</v>
      </c>
      <c r="B67" s="37" t="str">
        <f t="shared" si="2"/>
        <v/>
      </c>
      <c r="C67" s="65" t="str">
        <f t="shared" si="0"/>
        <v/>
      </c>
      <c r="D67" s="65" t="str">
        <f t="shared" si="21"/>
        <v/>
      </c>
      <c r="E67" s="70" t="str">
        <f t="shared" si="4"/>
        <v/>
      </c>
      <c r="F67" s="71" t="str">
        <f t="shared" si="5"/>
        <v/>
      </c>
      <c r="G67" s="70" t="str">
        <f t="shared" si="6"/>
        <v/>
      </c>
      <c r="H67" s="71" t="str">
        <f t="shared" si="7"/>
        <v/>
      </c>
      <c r="I67" s="70" t="str">
        <f t="shared" si="8"/>
        <v/>
      </c>
      <c r="J67" s="71" t="str">
        <f t="shared" si="9"/>
        <v/>
      </c>
      <c r="K67" s="70" t="str">
        <f t="shared" si="10"/>
        <v/>
      </c>
      <c r="L67" s="71" t="str">
        <f t="shared" si="11"/>
        <v/>
      </c>
      <c r="M67" s="75" t="str">
        <f t="shared" si="12"/>
        <v/>
      </c>
      <c r="N67" s="71" t="str">
        <f t="shared" si="13"/>
        <v/>
      </c>
      <c r="O67" s="66" t="str">
        <f t="shared" si="14"/>
        <v/>
      </c>
      <c r="P67" s="4"/>
      <c r="Q67" s="74"/>
      <c r="AD67" s="26">
        <v>66</v>
      </c>
      <c r="AE67" s="26"/>
      <c r="AF67" s="26" t="str">
        <f>IF(Kopā!F67=$R$3,Kopā!A67,"")</f>
        <v/>
      </c>
      <c r="AG67" s="26" t="str">
        <f>_xlfn.IFNA(VLOOKUP(AF67,Kopā!$A$4:$G$203,7,),"")</f>
        <v/>
      </c>
      <c r="AH67" s="26" t="str">
        <f t="shared" si="22"/>
        <v/>
      </c>
      <c r="AI67" s="26" t="e" cm="1">
        <f t="array" ref="AI67">IFERROR(SMALL(IF((COUNTIF($AI$3:AI66, $AH$4:$AH$203)=0)*ISNUMBER($AH$4:$AH$203), $AH$4:$AH$203, "A"), 1),INDEX($AH$4:$AH$203, MATCH(SMALL(IF(ISTEXT($AH$4:$AH$203)*(COUNTIF(AI$3:$AI66,$AH$4:$AH$203)=0), COUNTIF($AH$4:$AH$203, "&lt;"&amp;$AH$4:$AH$203), ""),1),IF(ISTEXT($AH$4:$AH$203), COUNTIF($AH$4:$AH$203, "&lt;"&amp;$AH$4:$AH$203), ""), 0)))</f>
        <v>#NUM!</v>
      </c>
      <c r="AJ67" s="26"/>
      <c r="AK67" s="26"/>
      <c r="AL67" s="26" t="str">
        <f t="shared" si="15"/>
        <v/>
      </c>
      <c r="AM67" s="26" t="str">
        <f t="shared" si="16"/>
        <v/>
      </c>
      <c r="AN67" s="26">
        <v>64</v>
      </c>
      <c r="AO67" s="67" t="str">
        <f t="shared" si="17"/>
        <v/>
      </c>
      <c r="AP67" s="26" t="str">
        <f>_xlfn.IFNA(VLOOKUP(AM67,Kopā!$A$4:$Q$203,2,),"")</f>
        <v/>
      </c>
      <c r="AQ67" s="68" t="str">
        <f>_xlfn.IFNA(VLOOKUP(AM67,Kopā!$A$4:$Q$203,3,),"")</f>
        <v/>
      </c>
      <c r="AR67" s="79" t="str">
        <f>_xlfn.IFNA(VLOOKUP(AM67,Kopā!$A$4:$Q$203,8,),"")</f>
        <v/>
      </c>
      <c r="AS67" s="80" t="str">
        <f>_xlfn.IFNA(VLOOKUP(AM67,Kopā!$A$4:$Q$203,9,),"")</f>
        <v/>
      </c>
      <c r="AT67" s="79" t="str">
        <f>_xlfn.IFNA(VLOOKUP(AM67,Kopā!$A$4:$Q$203,10,),"")</f>
        <v/>
      </c>
      <c r="AU67" s="80" t="str">
        <f>_xlfn.IFNA(VLOOKUP(AM67,Kopā!$A$4:$Q$203,11,),"")</f>
        <v/>
      </c>
      <c r="AV67" s="79" t="str">
        <f>_xlfn.IFNA(VLOOKUP(AM67,Kopā!$A$4:$Q$203,12,),"")</f>
        <v/>
      </c>
      <c r="AW67" s="80" t="str">
        <f>_xlfn.IFNA(VLOOKUP(AM67,Kopā!$A$4:$Q$203,13,),"")</f>
        <v/>
      </c>
      <c r="AX67" s="79" t="str">
        <f>_xlfn.IFNA(VLOOKUP(AM67,Kopā!$A$4:$Q$203,14,),"")</f>
        <v/>
      </c>
      <c r="AY67" s="80" t="str">
        <f>_xlfn.IFNA(VLOOKUP(AM67,Kopā!$A$4:$Q$203,15,),"")</f>
        <v/>
      </c>
      <c r="AZ67" s="81" t="str">
        <f>_xlfn.IFNA(VLOOKUP(AM67,Kopā!$A$4:$Q$203,16,),"")</f>
        <v/>
      </c>
      <c r="BA67" s="80" t="str">
        <f>_xlfn.IFNA(VLOOKUP(AM67,Kopā!$A$4:$Q$203,17,),"")</f>
        <v/>
      </c>
      <c r="BB67" s="26" t="str">
        <f t="shared" si="18"/>
        <v/>
      </c>
      <c r="BC67" s="26" t="str">
        <f t="shared" si="19"/>
        <v/>
      </c>
      <c r="BD67" s="69" t="str">
        <f t="shared" si="20"/>
        <v/>
      </c>
      <c r="BE67" s="26" t="e">
        <f>_xlfn.RANK.EQ(BB67,$BB$4:$BB$93,)+COUNTIF($BB$4:BB67,BB67)-1</f>
        <v>#VALUE!</v>
      </c>
    </row>
    <row r="68" spans="1:57" x14ac:dyDescent="0.25">
      <c r="A68" s="26">
        <v>65</v>
      </c>
      <c r="B68" s="37" t="str">
        <f t="shared" si="2"/>
        <v/>
      </c>
      <c r="C68" s="65" t="str">
        <f t="shared" ref="C68:C93" si="23">_xlfn.IFNA(VLOOKUP(O68,$AL$4:$BA$93,5,0),"")</f>
        <v/>
      </c>
      <c r="D68" s="65" t="str">
        <f t="shared" si="21"/>
        <v/>
      </c>
      <c r="E68" s="70" t="str">
        <f t="shared" si="4"/>
        <v/>
      </c>
      <c r="F68" s="71" t="str">
        <f t="shared" si="5"/>
        <v/>
      </c>
      <c r="G68" s="70" t="str">
        <f t="shared" si="6"/>
        <v/>
      </c>
      <c r="H68" s="71" t="str">
        <f t="shared" si="7"/>
        <v/>
      </c>
      <c r="I68" s="70" t="str">
        <f t="shared" si="8"/>
        <v/>
      </c>
      <c r="J68" s="71" t="str">
        <f t="shared" si="9"/>
        <v/>
      </c>
      <c r="K68" s="70" t="str">
        <f t="shared" si="10"/>
        <v/>
      </c>
      <c r="L68" s="71" t="str">
        <f t="shared" si="11"/>
        <v/>
      </c>
      <c r="M68" s="75" t="str">
        <f t="shared" si="12"/>
        <v/>
      </c>
      <c r="N68" s="71" t="str">
        <f t="shared" si="13"/>
        <v/>
      </c>
      <c r="O68" s="66" t="str">
        <f t="shared" si="14"/>
        <v/>
      </c>
      <c r="P68" s="4"/>
      <c r="Q68" s="74"/>
      <c r="AD68" s="26">
        <v>67</v>
      </c>
      <c r="AE68" s="26"/>
      <c r="AF68" s="26" t="str">
        <f>IF(Kopā!F68=$R$3,Kopā!A68,"")</f>
        <v/>
      </c>
      <c r="AG68" s="26" t="str">
        <f>_xlfn.IFNA(VLOOKUP(AF68,Kopā!$A$4:$G$203,7,),"")</f>
        <v/>
      </c>
      <c r="AH68" s="26" t="str">
        <f t="shared" ref="AH68:AH99" si="24">IF(AG68=$S$3,AF68,"")</f>
        <v/>
      </c>
      <c r="AI68" s="26" t="e" cm="1">
        <f t="array" ref="AI68">IFERROR(SMALL(IF((COUNTIF($AI$3:AI67, $AH$4:$AH$203)=0)*ISNUMBER($AH$4:$AH$203), $AH$4:$AH$203, "A"), 1),INDEX($AH$4:$AH$203, MATCH(SMALL(IF(ISTEXT($AH$4:$AH$203)*(COUNTIF(AI$3:$AI67,$AH$4:$AH$203)=0), COUNTIF($AH$4:$AH$203, "&lt;"&amp;$AH$4:$AH$203), ""),1),IF(ISTEXT($AH$4:$AH$203), COUNTIF($AH$4:$AH$203, "&lt;"&amp;$AH$4:$AH$203), ""), 0)))</f>
        <v>#NUM!</v>
      </c>
      <c r="AJ68" s="26"/>
      <c r="AK68" s="26"/>
      <c r="AL68" s="26" t="str">
        <f t="shared" si="15"/>
        <v/>
      </c>
      <c r="AM68" s="26" t="str">
        <f t="shared" si="16"/>
        <v/>
      </c>
      <c r="AN68" s="26">
        <v>65</v>
      </c>
      <c r="AO68" s="67" t="str">
        <f t="shared" si="17"/>
        <v/>
      </c>
      <c r="AP68" s="26" t="str">
        <f>_xlfn.IFNA(VLOOKUP(AM68,Kopā!$A$4:$Q$203,2,),"")</f>
        <v/>
      </c>
      <c r="AQ68" s="68" t="str">
        <f>_xlfn.IFNA(VLOOKUP(AM68,Kopā!$A$4:$Q$203,3,),"")</f>
        <v/>
      </c>
      <c r="AR68" s="79" t="str">
        <f>_xlfn.IFNA(VLOOKUP(AM68,Kopā!$A$4:$Q$203,8,),"")</f>
        <v/>
      </c>
      <c r="AS68" s="80" t="str">
        <f>_xlfn.IFNA(VLOOKUP(AM68,Kopā!$A$4:$Q$203,9,),"")</f>
        <v/>
      </c>
      <c r="AT68" s="79" t="str">
        <f>_xlfn.IFNA(VLOOKUP(AM68,Kopā!$A$4:$Q$203,10,),"")</f>
        <v/>
      </c>
      <c r="AU68" s="80" t="str">
        <f>_xlfn.IFNA(VLOOKUP(AM68,Kopā!$A$4:$Q$203,11,),"")</f>
        <v/>
      </c>
      <c r="AV68" s="79" t="str">
        <f>_xlfn.IFNA(VLOOKUP(AM68,Kopā!$A$4:$Q$203,12,),"")</f>
        <v/>
      </c>
      <c r="AW68" s="80" t="str">
        <f>_xlfn.IFNA(VLOOKUP(AM68,Kopā!$A$4:$Q$203,13,),"")</f>
        <v/>
      </c>
      <c r="AX68" s="79" t="str">
        <f>_xlfn.IFNA(VLOOKUP(AM68,Kopā!$A$4:$Q$203,14,),"")</f>
        <v/>
      </c>
      <c r="AY68" s="80" t="str">
        <f>_xlfn.IFNA(VLOOKUP(AM68,Kopā!$A$4:$Q$203,15,),"")</f>
        <v/>
      </c>
      <c r="AZ68" s="81" t="str">
        <f>_xlfn.IFNA(VLOOKUP(AM68,Kopā!$A$4:$Q$203,16,),"")</f>
        <v/>
      </c>
      <c r="BA68" s="80" t="str">
        <f>_xlfn.IFNA(VLOOKUP(AM68,Kopā!$A$4:$Q$203,17,),"")</f>
        <v/>
      </c>
      <c r="BB68" s="26" t="str">
        <f t="shared" si="18"/>
        <v/>
      </c>
      <c r="BC68" s="26" t="str">
        <f t="shared" si="19"/>
        <v/>
      </c>
      <c r="BD68" s="69" t="str">
        <f t="shared" si="20"/>
        <v/>
      </c>
      <c r="BE68" s="26" t="e">
        <f>_xlfn.RANK.EQ(BB68,$BB$4:$BB$93,)+COUNTIF($BB$4:BB68,BB68)-1</f>
        <v>#VALUE!</v>
      </c>
    </row>
    <row r="69" spans="1:57" x14ac:dyDescent="0.25">
      <c r="A69" s="26">
        <v>66</v>
      </c>
      <c r="B69" s="37" t="str">
        <f t="shared" ref="B69:B93" si="25">IF(C69=$C$2,"",A69)</f>
        <v/>
      </c>
      <c r="C69" s="65" t="str">
        <f t="shared" si="23"/>
        <v/>
      </c>
      <c r="D69" s="65" t="str">
        <f t="shared" si="21"/>
        <v/>
      </c>
      <c r="E69" s="70" t="str">
        <f t="shared" ref="E69:E93" si="26">_xlfn.IFNA(VLOOKUP(O69,$AL$4:$BA$93,7,0),"")</f>
        <v/>
      </c>
      <c r="F69" s="71" t="str">
        <f t="shared" ref="F69:F93" si="27">_xlfn.IFNA(VLOOKUP(O69,$AL$4:$BA$93,8,0),"")</f>
        <v/>
      </c>
      <c r="G69" s="70" t="str">
        <f t="shared" ref="G69:G93" si="28">_xlfn.IFNA(VLOOKUP(O69,$AL$4:$BA$93,9,0),"")</f>
        <v/>
      </c>
      <c r="H69" s="71" t="str">
        <f t="shared" ref="H69:H93" si="29">_xlfn.IFNA(VLOOKUP(O69,$AL$4:$BA$93,10,0),"")</f>
        <v/>
      </c>
      <c r="I69" s="70" t="str">
        <f t="shared" ref="I69:I93" si="30">_xlfn.IFNA(VLOOKUP(O69,$AL$4:$BA$93,11,0),"")</f>
        <v/>
      </c>
      <c r="J69" s="71" t="str">
        <f t="shared" ref="J69:J93" si="31">_xlfn.IFNA(VLOOKUP(O69,$AL$4:$BA$93,12,0),"")</f>
        <v/>
      </c>
      <c r="K69" s="70" t="str">
        <f t="shared" ref="K69:K93" si="32">_xlfn.IFNA(VLOOKUP(O69,$AL$4:$BA$93,13,0),"")</f>
        <v/>
      </c>
      <c r="L69" s="71" t="str">
        <f t="shared" ref="L69:L93" si="33">_xlfn.IFNA(VLOOKUP(O69,$AL$4:$BA$93,14,0),"")</f>
        <v/>
      </c>
      <c r="M69" s="75" t="str">
        <f t="shared" ref="M69:M93" si="34">IFERROR(IF((E69+G69+I69+K69)=VLOOKUP(O69,$AL$4:$BA$93,15,0),VLOOKUP(O69,$AL$4:$BA$93,15,0),""),"")</f>
        <v/>
      </c>
      <c r="N69" s="71" t="str">
        <f t="shared" ref="N69:N93" si="35">_xlfn.IFNA(VLOOKUP(O69,$AL$4:$BA$93,16,0),"")</f>
        <v/>
      </c>
      <c r="O69" s="66" t="str">
        <f t="shared" ref="O69:O93" si="36">IF(AP69=$AP$2,"",A69)</f>
        <v/>
      </c>
      <c r="P69" s="4"/>
      <c r="Q69" s="74"/>
      <c r="AD69" s="26">
        <v>68</v>
      </c>
      <c r="AE69" s="26"/>
      <c r="AF69" s="26" t="str">
        <f>IF(Kopā!F69=$R$3,Kopā!A69,"")</f>
        <v/>
      </c>
      <c r="AG69" s="26" t="str">
        <f>_xlfn.IFNA(VLOOKUP(AF69,Kopā!$A$4:$G$203,7,),"")</f>
        <v/>
      </c>
      <c r="AH69" s="26" t="str">
        <f t="shared" si="24"/>
        <v/>
      </c>
      <c r="AI69" s="26" t="e" cm="1">
        <f t="array" ref="AI69">IFERROR(SMALL(IF((COUNTIF($AI$3:AI68, $AH$4:$AH$203)=0)*ISNUMBER($AH$4:$AH$203), $AH$4:$AH$203, "A"), 1),INDEX($AH$4:$AH$203, MATCH(SMALL(IF(ISTEXT($AH$4:$AH$203)*(COUNTIF(AI$3:$AI68,$AH$4:$AH$203)=0), COUNTIF($AH$4:$AH$203, "&lt;"&amp;$AH$4:$AH$203), ""),1),IF(ISTEXT($AH$4:$AH$203), COUNTIF($AH$4:$AH$203, "&lt;"&amp;$AH$4:$AH$203), ""), 0)))</f>
        <v>#NUM!</v>
      </c>
      <c r="AJ69" s="26"/>
      <c r="AK69" s="26"/>
      <c r="AL69" s="26" t="str">
        <f t="shared" ref="AL69:AL93" si="37">BD69</f>
        <v/>
      </c>
      <c r="AM69" s="26" t="str">
        <f t="shared" ref="AM69:AM93" si="38">IFERROR(AI69,"")</f>
        <v/>
      </c>
      <c r="AN69" s="26">
        <v>66</v>
      </c>
      <c r="AO69" s="67" t="str">
        <f t="shared" ref="AO69:AO93" si="39">IF(AP69=$C$2,"",AN69)</f>
        <v/>
      </c>
      <c r="AP69" s="26" t="str">
        <f>_xlfn.IFNA(VLOOKUP(AM69,Kopā!$A$4:$Q$203,2,),"")</f>
        <v/>
      </c>
      <c r="AQ69" s="68" t="str">
        <f>_xlfn.IFNA(VLOOKUP(AM69,Kopā!$A$4:$Q$203,3,),"")</f>
        <v/>
      </c>
      <c r="AR69" s="79" t="str">
        <f>_xlfn.IFNA(VLOOKUP(AM69,Kopā!$A$4:$Q$203,8,),"")</f>
        <v/>
      </c>
      <c r="AS69" s="80" t="str">
        <f>_xlfn.IFNA(VLOOKUP(AM69,Kopā!$A$4:$Q$203,9,),"")</f>
        <v/>
      </c>
      <c r="AT69" s="79" t="str">
        <f>_xlfn.IFNA(VLOOKUP(AM69,Kopā!$A$4:$Q$203,10,),"")</f>
        <v/>
      </c>
      <c r="AU69" s="80" t="str">
        <f>_xlfn.IFNA(VLOOKUP(AM69,Kopā!$A$4:$Q$203,11,),"")</f>
        <v/>
      </c>
      <c r="AV69" s="79" t="str">
        <f>_xlfn.IFNA(VLOOKUP(AM69,Kopā!$A$4:$Q$203,12,),"")</f>
        <v/>
      </c>
      <c r="AW69" s="80" t="str">
        <f>_xlfn.IFNA(VLOOKUP(AM69,Kopā!$A$4:$Q$203,13,),"")</f>
        <v/>
      </c>
      <c r="AX69" s="79" t="str">
        <f>_xlfn.IFNA(VLOOKUP(AM69,Kopā!$A$4:$Q$203,14,),"")</f>
        <v/>
      </c>
      <c r="AY69" s="80" t="str">
        <f>_xlfn.IFNA(VLOOKUP(AM69,Kopā!$A$4:$Q$203,15,),"")</f>
        <v/>
      </c>
      <c r="AZ69" s="81" t="str">
        <f>_xlfn.IFNA(VLOOKUP(AM69,Kopā!$A$4:$Q$203,16,),"")</f>
        <v/>
      </c>
      <c r="BA69" s="80" t="str">
        <f>_xlfn.IFNA(VLOOKUP(AM69,Kopā!$A$4:$Q$203,17,),"")</f>
        <v/>
      </c>
      <c r="BB69" s="26" t="str">
        <f t="shared" ref="BB69:BB93" si="40">IFERROR(_xlfn.RANK.EQ(AZ69,$AZ$4:$AZ$93,1),"")</f>
        <v/>
      </c>
      <c r="BC69" s="26" t="str">
        <f t="shared" ref="BC69:BC93" si="41">IFERROR(_xlfn.RANK.EQ(BA69,$BA$4:$BA$93),"")</f>
        <v/>
      </c>
      <c r="BD69" s="69" t="str">
        <f t="shared" ref="BD69:BD93" si="42">IFERROR(IF(BA69=AZ69,BE69,_xlfn.RANK.EQ($BB69,$BB$4:$BB$93)+COUNTIFS($BB$4:$BB$93,$BB69,$BC$4:$BC$93,"&gt;"&amp;$BC69)),"")</f>
        <v/>
      </c>
      <c r="BE69" s="26" t="e">
        <f>_xlfn.RANK.EQ(BB69,$BB$4:$BB$93,)+COUNTIF($BB$4:BB69,BB69)-1</f>
        <v>#VALUE!</v>
      </c>
    </row>
    <row r="70" spans="1:57" x14ac:dyDescent="0.25">
      <c r="A70" s="26">
        <v>67</v>
      </c>
      <c r="B70" s="37" t="str">
        <f t="shared" si="25"/>
        <v/>
      </c>
      <c r="C70" s="65" t="str">
        <f t="shared" si="23"/>
        <v/>
      </c>
      <c r="D70" s="65" t="str">
        <f t="shared" si="21"/>
        <v/>
      </c>
      <c r="E70" s="70" t="str">
        <f t="shared" si="26"/>
        <v/>
      </c>
      <c r="F70" s="71" t="str">
        <f t="shared" si="27"/>
        <v/>
      </c>
      <c r="G70" s="70" t="str">
        <f t="shared" si="28"/>
        <v/>
      </c>
      <c r="H70" s="71" t="str">
        <f t="shared" si="29"/>
        <v/>
      </c>
      <c r="I70" s="70" t="str">
        <f t="shared" si="30"/>
        <v/>
      </c>
      <c r="J70" s="71" t="str">
        <f t="shared" si="31"/>
        <v/>
      </c>
      <c r="K70" s="70" t="str">
        <f t="shared" si="32"/>
        <v/>
      </c>
      <c r="L70" s="71" t="str">
        <f t="shared" si="33"/>
        <v/>
      </c>
      <c r="M70" s="75" t="str">
        <f t="shared" si="34"/>
        <v/>
      </c>
      <c r="N70" s="71" t="str">
        <f t="shared" si="35"/>
        <v/>
      </c>
      <c r="O70" s="66" t="str">
        <f t="shared" si="36"/>
        <v/>
      </c>
      <c r="P70" s="4"/>
      <c r="Q70" s="74"/>
      <c r="AD70" s="26">
        <v>69</v>
      </c>
      <c r="AE70" s="26"/>
      <c r="AF70" s="26" t="str">
        <f>IF(Kopā!F70=$R$3,Kopā!A70,"")</f>
        <v/>
      </c>
      <c r="AG70" s="26" t="str">
        <f>_xlfn.IFNA(VLOOKUP(AF70,Kopā!$A$4:$G$203,7,),"")</f>
        <v/>
      </c>
      <c r="AH70" s="26" t="str">
        <f t="shared" si="24"/>
        <v/>
      </c>
      <c r="AI70" s="26" t="e" cm="1">
        <f t="array" ref="AI70">IFERROR(SMALL(IF((COUNTIF($AI$3:AI69, $AH$4:$AH$203)=0)*ISNUMBER($AH$4:$AH$203), $AH$4:$AH$203, "A"), 1),INDEX($AH$4:$AH$203, MATCH(SMALL(IF(ISTEXT($AH$4:$AH$203)*(COUNTIF(AI$3:$AI69,$AH$4:$AH$203)=0), COUNTIF($AH$4:$AH$203, "&lt;"&amp;$AH$4:$AH$203), ""),1),IF(ISTEXT($AH$4:$AH$203), COUNTIF($AH$4:$AH$203, "&lt;"&amp;$AH$4:$AH$203), ""), 0)))</f>
        <v>#NUM!</v>
      </c>
      <c r="AJ70" s="26"/>
      <c r="AK70" s="26"/>
      <c r="AL70" s="26" t="str">
        <f t="shared" si="37"/>
        <v/>
      </c>
      <c r="AM70" s="26" t="str">
        <f t="shared" si="38"/>
        <v/>
      </c>
      <c r="AN70" s="26">
        <v>67</v>
      </c>
      <c r="AO70" s="67" t="str">
        <f t="shared" si="39"/>
        <v/>
      </c>
      <c r="AP70" s="26" t="str">
        <f>_xlfn.IFNA(VLOOKUP(AM70,Kopā!$A$4:$Q$203,2,),"")</f>
        <v/>
      </c>
      <c r="AQ70" s="68" t="str">
        <f>_xlfn.IFNA(VLOOKUP(AM70,Kopā!$A$4:$Q$203,3,),"")</f>
        <v/>
      </c>
      <c r="AR70" s="79" t="str">
        <f>_xlfn.IFNA(VLOOKUP(AM70,Kopā!$A$4:$Q$203,8,),"")</f>
        <v/>
      </c>
      <c r="AS70" s="80" t="str">
        <f>_xlfn.IFNA(VLOOKUP(AM70,Kopā!$A$4:$Q$203,9,),"")</f>
        <v/>
      </c>
      <c r="AT70" s="79" t="str">
        <f>_xlfn.IFNA(VLOOKUP(AM70,Kopā!$A$4:$Q$203,10,),"")</f>
        <v/>
      </c>
      <c r="AU70" s="80" t="str">
        <f>_xlfn.IFNA(VLOOKUP(AM70,Kopā!$A$4:$Q$203,11,),"")</f>
        <v/>
      </c>
      <c r="AV70" s="79" t="str">
        <f>_xlfn.IFNA(VLOOKUP(AM70,Kopā!$A$4:$Q$203,12,),"")</f>
        <v/>
      </c>
      <c r="AW70" s="80" t="str">
        <f>_xlfn.IFNA(VLOOKUP(AM70,Kopā!$A$4:$Q$203,13,),"")</f>
        <v/>
      </c>
      <c r="AX70" s="79" t="str">
        <f>_xlfn.IFNA(VLOOKUP(AM70,Kopā!$A$4:$Q$203,14,),"")</f>
        <v/>
      </c>
      <c r="AY70" s="80" t="str">
        <f>_xlfn.IFNA(VLOOKUP(AM70,Kopā!$A$4:$Q$203,15,),"")</f>
        <v/>
      </c>
      <c r="AZ70" s="81" t="str">
        <f>_xlfn.IFNA(VLOOKUP(AM70,Kopā!$A$4:$Q$203,16,),"")</f>
        <v/>
      </c>
      <c r="BA70" s="80" t="str">
        <f>_xlfn.IFNA(VLOOKUP(AM70,Kopā!$A$4:$Q$203,17,),"")</f>
        <v/>
      </c>
      <c r="BB70" s="26" t="str">
        <f t="shared" si="40"/>
        <v/>
      </c>
      <c r="BC70" s="26" t="str">
        <f t="shared" si="41"/>
        <v/>
      </c>
      <c r="BD70" s="69" t="str">
        <f t="shared" si="42"/>
        <v/>
      </c>
      <c r="BE70" s="26" t="e">
        <f>_xlfn.RANK.EQ(BB70,$BB$4:$BB$93,)+COUNTIF($BB$4:BB70,BB70)-1</f>
        <v>#VALUE!</v>
      </c>
    </row>
    <row r="71" spans="1:57" x14ac:dyDescent="0.25">
      <c r="A71" s="26">
        <v>68</v>
      </c>
      <c r="B71" s="37" t="str">
        <f t="shared" si="25"/>
        <v/>
      </c>
      <c r="C71" s="65" t="str">
        <f t="shared" si="23"/>
        <v/>
      </c>
      <c r="D71" s="65" t="str">
        <f t="shared" si="21"/>
        <v/>
      </c>
      <c r="E71" s="70" t="str">
        <f t="shared" si="26"/>
        <v/>
      </c>
      <c r="F71" s="71" t="str">
        <f t="shared" si="27"/>
        <v/>
      </c>
      <c r="G71" s="70" t="str">
        <f t="shared" si="28"/>
        <v/>
      </c>
      <c r="H71" s="71" t="str">
        <f t="shared" si="29"/>
        <v/>
      </c>
      <c r="I71" s="70" t="str">
        <f t="shared" si="30"/>
        <v/>
      </c>
      <c r="J71" s="71" t="str">
        <f t="shared" si="31"/>
        <v/>
      </c>
      <c r="K71" s="70" t="str">
        <f t="shared" si="32"/>
        <v/>
      </c>
      <c r="L71" s="71" t="str">
        <f t="shared" si="33"/>
        <v/>
      </c>
      <c r="M71" s="75" t="str">
        <f t="shared" si="34"/>
        <v/>
      </c>
      <c r="N71" s="71" t="str">
        <f t="shared" si="35"/>
        <v/>
      </c>
      <c r="O71" s="66" t="str">
        <f t="shared" si="36"/>
        <v/>
      </c>
      <c r="P71" s="4"/>
      <c r="Q71" s="74"/>
      <c r="AD71" s="26">
        <v>70</v>
      </c>
      <c r="AE71" s="26"/>
      <c r="AF71" s="26" t="str">
        <f>IF(Kopā!F71=$R$3,Kopā!A71,"")</f>
        <v/>
      </c>
      <c r="AG71" s="26" t="str">
        <f>_xlfn.IFNA(VLOOKUP(AF71,Kopā!$A$4:$G$203,7,),"")</f>
        <v/>
      </c>
      <c r="AH71" s="26" t="str">
        <f t="shared" si="24"/>
        <v/>
      </c>
      <c r="AI71" s="26" t="e" cm="1">
        <f t="array" ref="AI71">IFERROR(SMALL(IF((COUNTIF($AI$3:AI70, $AH$4:$AH$203)=0)*ISNUMBER($AH$4:$AH$203), $AH$4:$AH$203, "A"), 1),INDEX($AH$4:$AH$203, MATCH(SMALL(IF(ISTEXT($AH$4:$AH$203)*(COUNTIF(AI$3:$AI70,$AH$4:$AH$203)=0), COUNTIF($AH$4:$AH$203, "&lt;"&amp;$AH$4:$AH$203), ""),1),IF(ISTEXT($AH$4:$AH$203), COUNTIF($AH$4:$AH$203, "&lt;"&amp;$AH$4:$AH$203), ""), 0)))</f>
        <v>#NUM!</v>
      </c>
      <c r="AJ71" s="26"/>
      <c r="AK71" s="26"/>
      <c r="AL71" s="26" t="str">
        <f t="shared" si="37"/>
        <v/>
      </c>
      <c r="AM71" s="26" t="str">
        <f t="shared" si="38"/>
        <v/>
      </c>
      <c r="AN71" s="26">
        <v>68</v>
      </c>
      <c r="AO71" s="67" t="str">
        <f t="shared" si="39"/>
        <v/>
      </c>
      <c r="AP71" s="26" t="str">
        <f>_xlfn.IFNA(VLOOKUP(AM71,Kopā!$A$4:$Q$203,2,),"")</f>
        <v/>
      </c>
      <c r="AQ71" s="68" t="str">
        <f>_xlfn.IFNA(VLOOKUP(AM71,Kopā!$A$4:$Q$203,3,),"")</f>
        <v/>
      </c>
      <c r="AR71" s="79" t="str">
        <f>_xlfn.IFNA(VLOOKUP(AM71,Kopā!$A$4:$Q$203,8,),"")</f>
        <v/>
      </c>
      <c r="AS71" s="80" t="str">
        <f>_xlfn.IFNA(VLOOKUP(AM71,Kopā!$A$4:$Q$203,9,),"")</f>
        <v/>
      </c>
      <c r="AT71" s="79" t="str">
        <f>_xlfn.IFNA(VLOOKUP(AM71,Kopā!$A$4:$Q$203,10,),"")</f>
        <v/>
      </c>
      <c r="AU71" s="80" t="str">
        <f>_xlfn.IFNA(VLOOKUP(AM71,Kopā!$A$4:$Q$203,11,),"")</f>
        <v/>
      </c>
      <c r="AV71" s="79" t="str">
        <f>_xlfn.IFNA(VLOOKUP(AM71,Kopā!$A$4:$Q$203,12,),"")</f>
        <v/>
      </c>
      <c r="AW71" s="80" t="str">
        <f>_xlfn.IFNA(VLOOKUP(AM71,Kopā!$A$4:$Q$203,13,),"")</f>
        <v/>
      </c>
      <c r="AX71" s="79" t="str">
        <f>_xlfn.IFNA(VLOOKUP(AM71,Kopā!$A$4:$Q$203,14,),"")</f>
        <v/>
      </c>
      <c r="AY71" s="80" t="str">
        <f>_xlfn.IFNA(VLOOKUP(AM71,Kopā!$A$4:$Q$203,15,),"")</f>
        <v/>
      </c>
      <c r="AZ71" s="81" t="str">
        <f>_xlfn.IFNA(VLOOKUP(AM71,Kopā!$A$4:$Q$203,16,),"")</f>
        <v/>
      </c>
      <c r="BA71" s="80" t="str">
        <f>_xlfn.IFNA(VLOOKUP(AM71,Kopā!$A$4:$Q$203,17,),"")</f>
        <v/>
      </c>
      <c r="BB71" s="26" t="str">
        <f t="shared" si="40"/>
        <v/>
      </c>
      <c r="BC71" s="26" t="str">
        <f t="shared" si="41"/>
        <v/>
      </c>
      <c r="BD71" s="69" t="str">
        <f t="shared" si="42"/>
        <v/>
      </c>
      <c r="BE71" s="26" t="e">
        <f>_xlfn.RANK.EQ(BB71,$BB$4:$BB$93,)+COUNTIF($BB$4:BB71,BB71)-1</f>
        <v>#VALUE!</v>
      </c>
    </row>
    <row r="72" spans="1:57" x14ac:dyDescent="0.25">
      <c r="A72" s="26">
        <v>69</v>
      </c>
      <c r="B72" s="37" t="str">
        <f t="shared" si="25"/>
        <v/>
      </c>
      <c r="C72" s="65" t="str">
        <f t="shared" si="23"/>
        <v/>
      </c>
      <c r="D72" s="65" t="str">
        <f t="shared" ref="D72:D93" si="43">_xlfn.IFNA(VLOOKUP(O72,$AL$4:$BA$93,6,0),"")</f>
        <v/>
      </c>
      <c r="E72" s="70" t="str">
        <f t="shared" si="26"/>
        <v/>
      </c>
      <c r="F72" s="71" t="str">
        <f t="shared" si="27"/>
        <v/>
      </c>
      <c r="G72" s="70" t="str">
        <f t="shared" si="28"/>
        <v/>
      </c>
      <c r="H72" s="71" t="str">
        <f t="shared" si="29"/>
        <v/>
      </c>
      <c r="I72" s="70" t="str">
        <f t="shared" si="30"/>
        <v/>
      </c>
      <c r="J72" s="71" t="str">
        <f t="shared" si="31"/>
        <v/>
      </c>
      <c r="K72" s="70" t="str">
        <f t="shared" si="32"/>
        <v/>
      </c>
      <c r="L72" s="71" t="str">
        <f t="shared" si="33"/>
        <v/>
      </c>
      <c r="M72" s="75" t="str">
        <f t="shared" si="34"/>
        <v/>
      </c>
      <c r="N72" s="71" t="str">
        <f t="shared" si="35"/>
        <v/>
      </c>
      <c r="O72" s="66" t="str">
        <f t="shared" si="36"/>
        <v/>
      </c>
      <c r="P72" s="4"/>
      <c r="Q72" s="74"/>
      <c r="AD72" s="26">
        <v>71</v>
      </c>
      <c r="AE72" s="26"/>
      <c r="AF72" s="26" t="str">
        <f>IF(Kopā!F72=$R$3,Kopā!A72,"")</f>
        <v/>
      </c>
      <c r="AG72" s="26" t="str">
        <f>_xlfn.IFNA(VLOOKUP(AF72,Kopā!$A$4:$G$203,7,),"")</f>
        <v/>
      </c>
      <c r="AH72" s="26" t="str">
        <f t="shared" si="24"/>
        <v/>
      </c>
      <c r="AI72" s="26" t="e" cm="1">
        <f t="array" ref="AI72">IFERROR(SMALL(IF((COUNTIF($AI$3:AI71, $AH$4:$AH$203)=0)*ISNUMBER($AH$4:$AH$203), $AH$4:$AH$203, "A"), 1),INDEX($AH$4:$AH$203, MATCH(SMALL(IF(ISTEXT($AH$4:$AH$203)*(COUNTIF(AI$3:$AI71,$AH$4:$AH$203)=0), COUNTIF($AH$4:$AH$203, "&lt;"&amp;$AH$4:$AH$203), ""),1),IF(ISTEXT($AH$4:$AH$203), COUNTIF($AH$4:$AH$203, "&lt;"&amp;$AH$4:$AH$203), ""), 0)))</f>
        <v>#NUM!</v>
      </c>
      <c r="AJ72" s="26"/>
      <c r="AK72" s="26"/>
      <c r="AL72" s="26" t="str">
        <f t="shared" si="37"/>
        <v/>
      </c>
      <c r="AM72" s="26" t="str">
        <f t="shared" si="38"/>
        <v/>
      </c>
      <c r="AN72" s="26">
        <v>69</v>
      </c>
      <c r="AO72" s="67" t="str">
        <f t="shared" si="39"/>
        <v/>
      </c>
      <c r="AP72" s="26" t="str">
        <f>_xlfn.IFNA(VLOOKUP(AM72,Kopā!$A$4:$Q$203,2,),"")</f>
        <v/>
      </c>
      <c r="AQ72" s="68" t="str">
        <f>_xlfn.IFNA(VLOOKUP(AM72,Kopā!$A$4:$Q$203,3,),"")</f>
        <v/>
      </c>
      <c r="AR72" s="79" t="str">
        <f>_xlfn.IFNA(VLOOKUP(AM72,Kopā!$A$4:$Q$203,8,),"")</f>
        <v/>
      </c>
      <c r="AS72" s="80" t="str">
        <f>_xlfn.IFNA(VLOOKUP(AM72,Kopā!$A$4:$Q$203,9,),"")</f>
        <v/>
      </c>
      <c r="AT72" s="79" t="str">
        <f>_xlfn.IFNA(VLOOKUP(AM72,Kopā!$A$4:$Q$203,10,),"")</f>
        <v/>
      </c>
      <c r="AU72" s="80" t="str">
        <f>_xlfn.IFNA(VLOOKUP(AM72,Kopā!$A$4:$Q$203,11,),"")</f>
        <v/>
      </c>
      <c r="AV72" s="79" t="str">
        <f>_xlfn.IFNA(VLOOKUP(AM72,Kopā!$A$4:$Q$203,12,),"")</f>
        <v/>
      </c>
      <c r="AW72" s="80" t="str">
        <f>_xlfn.IFNA(VLOOKUP(AM72,Kopā!$A$4:$Q$203,13,),"")</f>
        <v/>
      </c>
      <c r="AX72" s="79" t="str">
        <f>_xlfn.IFNA(VLOOKUP(AM72,Kopā!$A$4:$Q$203,14,),"")</f>
        <v/>
      </c>
      <c r="AY72" s="80" t="str">
        <f>_xlfn.IFNA(VLOOKUP(AM72,Kopā!$A$4:$Q$203,15,),"")</f>
        <v/>
      </c>
      <c r="AZ72" s="81" t="str">
        <f>_xlfn.IFNA(VLOOKUP(AM72,Kopā!$A$4:$Q$203,16,),"")</f>
        <v/>
      </c>
      <c r="BA72" s="80" t="str">
        <f>_xlfn.IFNA(VLOOKUP(AM72,Kopā!$A$4:$Q$203,17,),"")</f>
        <v/>
      </c>
      <c r="BB72" s="26" t="str">
        <f t="shared" si="40"/>
        <v/>
      </c>
      <c r="BC72" s="26" t="str">
        <f t="shared" si="41"/>
        <v/>
      </c>
      <c r="BD72" s="69" t="str">
        <f t="shared" si="42"/>
        <v/>
      </c>
      <c r="BE72" s="26" t="e">
        <f>_xlfn.RANK.EQ(BB72,$BB$4:$BB$93,)+COUNTIF($BB$4:BB72,BB72)-1</f>
        <v>#VALUE!</v>
      </c>
    </row>
    <row r="73" spans="1:57" x14ac:dyDescent="0.25">
      <c r="A73" s="26">
        <v>70</v>
      </c>
      <c r="B73" s="37" t="str">
        <f t="shared" si="25"/>
        <v/>
      </c>
      <c r="C73" s="65" t="str">
        <f t="shared" si="23"/>
        <v/>
      </c>
      <c r="D73" s="65" t="str">
        <f t="shared" si="43"/>
        <v/>
      </c>
      <c r="E73" s="70" t="str">
        <f t="shared" si="26"/>
        <v/>
      </c>
      <c r="F73" s="71" t="str">
        <f t="shared" si="27"/>
        <v/>
      </c>
      <c r="G73" s="70" t="str">
        <f t="shared" si="28"/>
        <v/>
      </c>
      <c r="H73" s="71" t="str">
        <f t="shared" si="29"/>
        <v/>
      </c>
      <c r="I73" s="70" t="str">
        <f t="shared" si="30"/>
        <v/>
      </c>
      <c r="J73" s="71" t="str">
        <f t="shared" si="31"/>
        <v/>
      </c>
      <c r="K73" s="70" t="str">
        <f t="shared" si="32"/>
        <v/>
      </c>
      <c r="L73" s="71" t="str">
        <f t="shared" si="33"/>
        <v/>
      </c>
      <c r="M73" s="75" t="str">
        <f t="shared" si="34"/>
        <v/>
      </c>
      <c r="N73" s="71" t="str">
        <f t="shared" si="35"/>
        <v/>
      </c>
      <c r="O73" s="66" t="str">
        <f t="shared" si="36"/>
        <v/>
      </c>
      <c r="P73" s="4"/>
      <c r="Q73" s="74"/>
      <c r="AD73" s="26">
        <v>72</v>
      </c>
      <c r="AE73" s="26"/>
      <c r="AF73" s="26">
        <f>IF(Kopā!F73=$R$3,Kopā!A73,"")</f>
        <v>70</v>
      </c>
      <c r="AG73" s="26" t="str">
        <f>_xlfn.IFNA(VLOOKUP(AF73,Kopā!$A$4:$G$203,7,),"")</f>
        <v>E</v>
      </c>
      <c r="AH73" s="26">
        <f t="shared" si="24"/>
        <v>70</v>
      </c>
      <c r="AI73" s="26" t="e" cm="1">
        <f t="array" ref="AI73">IFERROR(SMALL(IF((COUNTIF($AI$3:AI72, $AH$4:$AH$203)=0)*ISNUMBER($AH$4:$AH$203), $AH$4:$AH$203, "A"), 1),INDEX($AH$4:$AH$203, MATCH(SMALL(IF(ISTEXT($AH$4:$AH$203)*(COUNTIF(AI$3:$AI72,$AH$4:$AH$203)=0), COUNTIF($AH$4:$AH$203, "&lt;"&amp;$AH$4:$AH$203), ""),1),IF(ISTEXT($AH$4:$AH$203), COUNTIF($AH$4:$AH$203, "&lt;"&amp;$AH$4:$AH$203), ""), 0)))</f>
        <v>#NUM!</v>
      </c>
      <c r="AJ73" s="26"/>
      <c r="AK73" s="26"/>
      <c r="AL73" s="26" t="str">
        <f t="shared" si="37"/>
        <v/>
      </c>
      <c r="AM73" s="26" t="str">
        <f t="shared" si="38"/>
        <v/>
      </c>
      <c r="AN73" s="26">
        <v>70</v>
      </c>
      <c r="AO73" s="67" t="str">
        <f t="shared" si="39"/>
        <v/>
      </c>
      <c r="AP73" s="26" t="str">
        <f>_xlfn.IFNA(VLOOKUP(AM73,Kopā!$A$4:$Q$203,2,),"")</f>
        <v/>
      </c>
      <c r="AQ73" s="68" t="str">
        <f>_xlfn.IFNA(VLOOKUP(AM73,Kopā!$A$4:$Q$203,3,),"")</f>
        <v/>
      </c>
      <c r="AR73" s="79" t="str">
        <f>_xlfn.IFNA(VLOOKUP(AM73,Kopā!$A$4:$Q$203,8,),"")</f>
        <v/>
      </c>
      <c r="AS73" s="80" t="str">
        <f>_xlfn.IFNA(VLOOKUP(AM73,Kopā!$A$4:$Q$203,9,),"")</f>
        <v/>
      </c>
      <c r="AT73" s="79" t="str">
        <f>_xlfn.IFNA(VLOOKUP(AM73,Kopā!$A$4:$Q$203,10,),"")</f>
        <v/>
      </c>
      <c r="AU73" s="80" t="str">
        <f>_xlfn.IFNA(VLOOKUP(AM73,Kopā!$A$4:$Q$203,11,),"")</f>
        <v/>
      </c>
      <c r="AV73" s="79" t="str">
        <f>_xlfn.IFNA(VLOOKUP(AM73,Kopā!$A$4:$Q$203,12,),"")</f>
        <v/>
      </c>
      <c r="AW73" s="80" t="str">
        <f>_xlfn.IFNA(VLOOKUP(AM73,Kopā!$A$4:$Q$203,13,),"")</f>
        <v/>
      </c>
      <c r="AX73" s="79" t="str">
        <f>_xlfn.IFNA(VLOOKUP(AM73,Kopā!$A$4:$Q$203,14,),"")</f>
        <v/>
      </c>
      <c r="AY73" s="80" t="str">
        <f>_xlfn.IFNA(VLOOKUP(AM73,Kopā!$A$4:$Q$203,15,),"")</f>
        <v/>
      </c>
      <c r="AZ73" s="81" t="str">
        <f>_xlfn.IFNA(VLOOKUP(AM73,Kopā!$A$4:$Q$203,16,),"")</f>
        <v/>
      </c>
      <c r="BA73" s="80" t="str">
        <f>_xlfn.IFNA(VLOOKUP(AM73,Kopā!$A$4:$Q$203,17,),"")</f>
        <v/>
      </c>
      <c r="BB73" s="26" t="str">
        <f t="shared" si="40"/>
        <v/>
      </c>
      <c r="BC73" s="26" t="str">
        <f t="shared" si="41"/>
        <v/>
      </c>
      <c r="BD73" s="69" t="str">
        <f t="shared" si="42"/>
        <v/>
      </c>
      <c r="BE73" s="26" t="e">
        <f>_xlfn.RANK.EQ(BB73,$BB$4:$BB$93,)+COUNTIF($BB$4:BB73,BB73)-1</f>
        <v>#VALUE!</v>
      </c>
    </row>
    <row r="74" spans="1:57" x14ac:dyDescent="0.25">
      <c r="A74" s="26">
        <v>71</v>
      </c>
      <c r="B74" s="37" t="str">
        <f t="shared" si="25"/>
        <v/>
      </c>
      <c r="C74" s="65" t="str">
        <f t="shared" si="23"/>
        <v/>
      </c>
      <c r="D74" s="65" t="str">
        <f t="shared" si="43"/>
        <v/>
      </c>
      <c r="E74" s="70" t="str">
        <f t="shared" si="26"/>
        <v/>
      </c>
      <c r="F74" s="71" t="str">
        <f t="shared" si="27"/>
        <v/>
      </c>
      <c r="G74" s="70" t="str">
        <f t="shared" si="28"/>
        <v/>
      </c>
      <c r="H74" s="71" t="str">
        <f t="shared" si="29"/>
        <v/>
      </c>
      <c r="I74" s="70" t="str">
        <f t="shared" si="30"/>
        <v/>
      </c>
      <c r="J74" s="71" t="str">
        <f t="shared" si="31"/>
        <v/>
      </c>
      <c r="K74" s="70" t="str">
        <f t="shared" si="32"/>
        <v/>
      </c>
      <c r="L74" s="71" t="str">
        <f t="shared" si="33"/>
        <v/>
      </c>
      <c r="M74" s="75" t="str">
        <f t="shared" si="34"/>
        <v/>
      </c>
      <c r="N74" s="71" t="str">
        <f t="shared" si="35"/>
        <v/>
      </c>
      <c r="O74" s="66" t="str">
        <f t="shared" si="36"/>
        <v/>
      </c>
      <c r="P74" s="4"/>
      <c r="Q74" s="74"/>
      <c r="AD74" s="26">
        <v>73</v>
      </c>
      <c r="AE74" s="26"/>
      <c r="AF74" s="26" t="str">
        <f>IF(Kopā!F74=$R$3,Kopā!A74,"")</f>
        <v/>
      </c>
      <c r="AG74" s="26" t="str">
        <f>_xlfn.IFNA(VLOOKUP(AF74,Kopā!$A$4:$G$203,7,),"")</f>
        <v/>
      </c>
      <c r="AH74" s="26" t="str">
        <f t="shared" si="24"/>
        <v/>
      </c>
      <c r="AI74" s="26" t="e" cm="1">
        <f t="array" ref="AI74">IFERROR(SMALL(IF((COUNTIF($AI$3:AI73, $AH$4:$AH$203)=0)*ISNUMBER($AH$4:$AH$203), $AH$4:$AH$203, "A"), 1),INDEX($AH$4:$AH$203, MATCH(SMALL(IF(ISTEXT($AH$4:$AH$203)*(COUNTIF(AI$3:$AI73,$AH$4:$AH$203)=0), COUNTIF($AH$4:$AH$203, "&lt;"&amp;$AH$4:$AH$203), ""),1),IF(ISTEXT($AH$4:$AH$203), COUNTIF($AH$4:$AH$203, "&lt;"&amp;$AH$4:$AH$203), ""), 0)))</f>
        <v>#NUM!</v>
      </c>
      <c r="AJ74" s="26"/>
      <c r="AK74" s="26"/>
      <c r="AL74" s="26" t="str">
        <f t="shared" si="37"/>
        <v/>
      </c>
      <c r="AM74" s="26" t="str">
        <f t="shared" si="38"/>
        <v/>
      </c>
      <c r="AN74" s="26">
        <v>71</v>
      </c>
      <c r="AO74" s="67" t="str">
        <f t="shared" si="39"/>
        <v/>
      </c>
      <c r="AP74" s="26" t="str">
        <f>_xlfn.IFNA(VLOOKUP(AM74,Kopā!$A$4:$Q$203,2,),"")</f>
        <v/>
      </c>
      <c r="AQ74" s="68" t="str">
        <f>_xlfn.IFNA(VLOOKUP(AM74,Kopā!$A$4:$Q$203,3,),"")</f>
        <v/>
      </c>
      <c r="AR74" s="79" t="str">
        <f>_xlfn.IFNA(VLOOKUP(AM74,Kopā!$A$4:$Q$203,8,),"")</f>
        <v/>
      </c>
      <c r="AS74" s="80" t="str">
        <f>_xlfn.IFNA(VLOOKUP(AM74,Kopā!$A$4:$Q$203,9,),"")</f>
        <v/>
      </c>
      <c r="AT74" s="79" t="str">
        <f>_xlfn.IFNA(VLOOKUP(AM74,Kopā!$A$4:$Q$203,10,),"")</f>
        <v/>
      </c>
      <c r="AU74" s="80" t="str">
        <f>_xlfn.IFNA(VLOOKUP(AM74,Kopā!$A$4:$Q$203,11,),"")</f>
        <v/>
      </c>
      <c r="AV74" s="79" t="str">
        <f>_xlfn.IFNA(VLOOKUP(AM74,Kopā!$A$4:$Q$203,12,),"")</f>
        <v/>
      </c>
      <c r="AW74" s="80" t="str">
        <f>_xlfn.IFNA(VLOOKUP(AM74,Kopā!$A$4:$Q$203,13,),"")</f>
        <v/>
      </c>
      <c r="AX74" s="79" t="str">
        <f>_xlfn.IFNA(VLOOKUP(AM74,Kopā!$A$4:$Q$203,14,),"")</f>
        <v/>
      </c>
      <c r="AY74" s="80" t="str">
        <f>_xlfn.IFNA(VLOOKUP(AM74,Kopā!$A$4:$Q$203,15,),"")</f>
        <v/>
      </c>
      <c r="AZ74" s="81" t="str">
        <f>_xlfn.IFNA(VLOOKUP(AM74,Kopā!$A$4:$Q$203,16,),"")</f>
        <v/>
      </c>
      <c r="BA74" s="80" t="str">
        <f>_xlfn.IFNA(VLOOKUP(AM74,Kopā!$A$4:$Q$203,17,),"")</f>
        <v/>
      </c>
      <c r="BB74" s="26" t="str">
        <f t="shared" si="40"/>
        <v/>
      </c>
      <c r="BC74" s="26" t="str">
        <f t="shared" si="41"/>
        <v/>
      </c>
      <c r="BD74" s="69" t="str">
        <f t="shared" si="42"/>
        <v/>
      </c>
      <c r="BE74" s="26" t="e">
        <f>_xlfn.RANK.EQ(BB74,$BB$4:$BB$93,)+COUNTIF($BB$4:BB74,BB74)-1</f>
        <v>#VALUE!</v>
      </c>
    </row>
    <row r="75" spans="1:57" x14ac:dyDescent="0.25">
      <c r="A75" s="26">
        <v>72</v>
      </c>
      <c r="B75" s="37" t="str">
        <f t="shared" si="25"/>
        <v/>
      </c>
      <c r="C75" s="65" t="str">
        <f t="shared" si="23"/>
        <v/>
      </c>
      <c r="D75" s="65" t="str">
        <f t="shared" si="43"/>
        <v/>
      </c>
      <c r="E75" s="70" t="str">
        <f t="shared" si="26"/>
        <v/>
      </c>
      <c r="F75" s="71" t="str">
        <f t="shared" si="27"/>
        <v/>
      </c>
      <c r="G75" s="70" t="str">
        <f t="shared" si="28"/>
        <v/>
      </c>
      <c r="H75" s="71" t="str">
        <f t="shared" si="29"/>
        <v/>
      </c>
      <c r="I75" s="70" t="str">
        <f t="shared" si="30"/>
        <v/>
      </c>
      <c r="J75" s="71" t="str">
        <f t="shared" si="31"/>
        <v/>
      </c>
      <c r="K75" s="70" t="str">
        <f t="shared" si="32"/>
        <v/>
      </c>
      <c r="L75" s="71" t="str">
        <f t="shared" si="33"/>
        <v/>
      </c>
      <c r="M75" s="75" t="str">
        <f t="shared" si="34"/>
        <v/>
      </c>
      <c r="N75" s="71" t="str">
        <f t="shared" si="35"/>
        <v/>
      </c>
      <c r="O75" s="66" t="str">
        <f t="shared" si="36"/>
        <v/>
      </c>
      <c r="P75" s="4"/>
      <c r="Q75" s="74"/>
      <c r="AD75" s="26">
        <v>74</v>
      </c>
      <c r="AE75" s="26"/>
      <c r="AF75" s="26" t="str">
        <f>IF(Kopā!F75=$R$3,Kopā!A75,"")</f>
        <v/>
      </c>
      <c r="AG75" s="26" t="str">
        <f>_xlfn.IFNA(VLOOKUP(AF75,Kopā!$A$4:$G$203,7,),"")</f>
        <v/>
      </c>
      <c r="AH75" s="26" t="str">
        <f t="shared" si="24"/>
        <v/>
      </c>
      <c r="AI75" s="26" t="e" cm="1">
        <f t="array" ref="AI75">IFERROR(SMALL(IF((COUNTIF($AI$3:AI74, $AH$4:$AH$203)=0)*ISNUMBER($AH$4:$AH$203), $AH$4:$AH$203, "A"), 1),INDEX($AH$4:$AH$203, MATCH(SMALL(IF(ISTEXT($AH$4:$AH$203)*(COUNTIF(AI$3:$AI74,$AH$4:$AH$203)=0), COUNTIF($AH$4:$AH$203, "&lt;"&amp;$AH$4:$AH$203), ""),1),IF(ISTEXT($AH$4:$AH$203), COUNTIF($AH$4:$AH$203, "&lt;"&amp;$AH$4:$AH$203), ""), 0)))</f>
        <v>#NUM!</v>
      </c>
      <c r="AJ75" s="26"/>
      <c r="AK75" s="26"/>
      <c r="AL75" s="26" t="str">
        <f t="shared" si="37"/>
        <v/>
      </c>
      <c r="AM75" s="26" t="str">
        <f t="shared" si="38"/>
        <v/>
      </c>
      <c r="AN75" s="26">
        <v>72</v>
      </c>
      <c r="AO75" s="67" t="str">
        <f t="shared" si="39"/>
        <v/>
      </c>
      <c r="AP75" s="26" t="str">
        <f>_xlfn.IFNA(VLOOKUP(AM75,Kopā!$A$4:$Q$203,2,),"")</f>
        <v/>
      </c>
      <c r="AQ75" s="68" t="str">
        <f>_xlfn.IFNA(VLOOKUP(AM75,Kopā!$A$4:$Q$203,3,),"")</f>
        <v/>
      </c>
      <c r="AR75" s="79" t="str">
        <f>_xlfn.IFNA(VLOOKUP(AM75,Kopā!$A$4:$Q$203,8,),"")</f>
        <v/>
      </c>
      <c r="AS75" s="80" t="str">
        <f>_xlfn.IFNA(VLOOKUP(AM75,Kopā!$A$4:$Q$203,9,),"")</f>
        <v/>
      </c>
      <c r="AT75" s="79" t="str">
        <f>_xlfn.IFNA(VLOOKUP(AM75,Kopā!$A$4:$Q$203,10,),"")</f>
        <v/>
      </c>
      <c r="AU75" s="80" t="str">
        <f>_xlfn.IFNA(VLOOKUP(AM75,Kopā!$A$4:$Q$203,11,),"")</f>
        <v/>
      </c>
      <c r="AV75" s="79" t="str">
        <f>_xlfn.IFNA(VLOOKUP(AM75,Kopā!$A$4:$Q$203,12,),"")</f>
        <v/>
      </c>
      <c r="AW75" s="80" t="str">
        <f>_xlfn.IFNA(VLOOKUP(AM75,Kopā!$A$4:$Q$203,13,),"")</f>
        <v/>
      </c>
      <c r="AX75" s="79" t="str">
        <f>_xlfn.IFNA(VLOOKUP(AM75,Kopā!$A$4:$Q$203,14,),"")</f>
        <v/>
      </c>
      <c r="AY75" s="80" t="str">
        <f>_xlfn.IFNA(VLOOKUP(AM75,Kopā!$A$4:$Q$203,15,),"")</f>
        <v/>
      </c>
      <c r="AZ75" s="81" t="str">
        <f>_xlfn.IFNA(VLOOKUP(AM75,Kopā!$A$4:$Q$203,16,),"")</f>
        <v/>
      </c>
      <c r="BA75" s="80" t="str">
        <f>_xlfn.IFNA(VLOOKUP(AM75,Kopā!$A$4:$Q$203,17,),"")</f>
        <v/>
      </c>
      <c r="BB75" s="26" t="str">
        <f t="shared" si="40"/>
        <v/>
      </c>
      <c r="BC75" s="26" t="str">
        <f t="shared" si="41"/>
        <v/>
      </c>
      <c r="BD75" s="69" t="str">
        <f t="shared" si="42"/>
        <v/>
      </c>
      <c r="BE75" s="26" t="e">
        <f>_xlfn.RANK.EQ(BB75,$BB$4:$BB$93,)+COUNTIF($BB$4:BB75,BB75)-1</f>
        <v>#VALUE!</v>
      </c>
    </row>
    <row r="76" spans="1:57" x14ac:dyDescent="0.25">
      <c r="A76" s="26">
        <v>73</v>
      </c>
      <c r="B76" s="37" t="str">
        <f t="shared" si="25"/>
        <v/>
      </c>
      <c r="C76" s="65" t="str">
        <f t="shared" si="23"/>
        <v/>
      </c>
      <c r="D76" s="65" t="str">
        <f t="shared" si="43"/>
        <v/>
      </c>
      <c r="E76" s="70" t="str">
        <f t="shared" si="26"/>
        <v/>
      </c>
      <c r="F76" s="71" t="str">
        <f t="shared" si="27"/>
        <v/>
      </c>
      <c r="G76" s="70" t="str">
        <f t="shared" si="28"/>
        <v/>
      </c>
      <c r="H76" s="71" t="str">
        <f t="shared" si="29"/>
        <v/>
      </c>
      <c r="I76" s="70" t="str">
        <f t="shared" si="30"/>
        <v/>
      </c>
      <c r="J76" s="71" t="str">
        <f t="shared" si="31"/>
        <v/>
      </c>
      <c r="K76" s="70" t="str">
        <f t="shared" si="32"/>
        <v/>
      </c>
      <c r="L76" s="71" t="str">
        <f t="shared" si="33"/>
        <v/>
      </c>
      <c r="M76" s="75" t="str">
        <f t="shared" si="34"/>
        <v/>
      </c>
      <c r="N76" s="71" t="str">
        <f t="shared" si="35"/>
        <v/>
      </c>
      <c r="O76" s="66" t="str">
        <f t="shared" si="36"/>
        <v/>
      </c>
      <c r="P76" s="4"/>
      <c r="Q76" s="74"/>
      <c r="AD76" s="26">
        <v>75</v>
      </c>
      <c r="AE76" s="26"/>
      <c r="AF76" s="26" t="str">
        <f>IF(Kopā!F76=$R$3,Kopā!A76,"")</f>
        <v/>
      </c>
      <c r="AG76" s="26" t="str">
        <f>_xlfn.IFNA(VLOOKUP(AF76,Kopā!$A$4:$G$203,7,),"")</f>
        <v/>
      </c>
      <c r="AH76" s="26" t="str">
        <f t="shared" si="24"/>
        <v/>
      </c>
      <c r="AI76" s="26" t="e" cm="1">
        <f t="array" ref="AI76">IFERROR(SMALL(IF((COUNTIF($AI$3:AI75, $AH$4:$AH$203)=0)*ISNUMBER($AH$4:$AH$203), $AH$4:$AH$203, "A"), 1),INDEX($AH$4:$AH$203, MATCH(SMALL(IF(ISTEXT($AH$4:$AH$203)*(COUNTIF(AI$3:$AI75,$AH$4:$AH$203)=0), COUNTIF($AH$4:$AH$203, "&lt;"&amp;$AH$4:$AH$203), ""),1),IF(ISTEXT($AH$4:$AH$203), COUNTIF($AH$4:$AH$203, "&lt;"&amp;$AH$4:$AH$203), ""), 0)))</f>
        <v>#NUM!</v>
      </c>
      <c r="AJ76" s="26"/>
      <c r="AK76" s="26"/>
      <c r="AL76" s="26" t="str">
        <f t="shared" si="37"/>
        <v/>
      </c>
      <c r="AM76" s="26" t="str">
        <f t="shared" si="38"/>
        <v/>
      </c>
      <c r="AN76" s="26">
        <v>73</v>
      </c>
      <c r="AO76" s="67" t="str">
        <f t="shared" si="39"/>
        <v/>
      </c>
      <c r="AP76" s="26" t="str">
        <f>_xlfn.IFNA(VLOOKUP(AM76,Kopā!$A$4:$Q$203,2,),"")</f>
        <v/>
      </c>
      <c r="AQ76" s="68" t="str">
        <f>_xlfn.IFNA(VLOOKUP(AM76,Kopā!$A$4:$Q$203,3,),"")</f>
        <v/>
      </c>
      <c r="AR76" s="79" t="str">
        <f>_xlfn.IFNA(VLOOKUP(AM76,Kopā!$A$4:$Q$203,8,),"")</f>
        <v/>
      </c>
      <c r="AS76" s="80" t="str">
        <f>_xlfn.IFNA(VLOOKUP(AM76,Kopā!$A$4:$Q$203,9,),"")</f>
        <v/>
      </c>
      <c r="AT76" s="79" t="str">
        <f>_xlfn.IFNA(VLOOKUP(AM76,Kopā!$A$4:$Q$203,10,),"")</f>
        <v/>
      </c>
      <c r="AU76" s="80" t="str">
        <f>_xlfn.IFNA(VLOOKUP(AM76,Kopā!$A$4:$Q$203,11,),"")</f>
        <v/>
      </c>
      <c r="AV76" s="79" t="str">
        <f>_xlfn.IFNA(VLOOKUP(AM76,Kopā!$A$4:$Q$203,12,),"")</f>
        <v/>
      </c>
      <c r="AW76" s="80" t="str">
        <f>_xlfn.IFNA(VLOOKUP(AM76,Kopā!$A$4:$Q$203,13,),"")</f>
        <v/>
      </c>
      <c r="AX76" s="79" t="str">
        <f>_xlfn.IFNA(VLOOKUP(AM76,Kopā!$A$4:$Q$203,14,),"")</f>
        <v/>
      </c>
      <c r="AY76" s="80" t="str">
        <f>_xlfn.IFNA(VLOOKUP(AM76,Kopā!$A$4:$Q$203,15,),"")</f>
        <v/>
      </c>
      <c r="AZ76" s="81" t="str">
        <f>_xlfn.IFNA(VLOOKUP(AM76,Kopā!$A$4:$Q$203,16,),"")</f>
        <v/>
      </c>
      <c r="BA76" s="80" t="str">
        <f>_xlfn.IFNA(VLOOKUP(AM76,Kopā!$A$4:$Q$203,17,),"")</f>
        <v/>
      </c>
      <c r="BB76" s="26" t="str">
        <f t="shared" si="40"/>
        <v/>
      </c>
      <c r="BC76" s="26" t="str">
        <f t="shared" si="41"/>
        <v/>
      </c>
      <c r="BD76" s="69" t="str">
        <f t="shared" si="42"/>
        <v/>
      </c>
      <c r="BE76" s="26" t="e">
        <f>_xlfn.RANK.EQ(BB76,$BB$4:$BB$93,)+COUNTIF($BB$4:BB76,BB76)-1</f>
        <v>#VALUE!</v>
      </c>
    </row>
    <row r="77" spans="1:57" x14ac:dyDescent="0.25">
      <c r="A77" s="26">
        <v>74</v>
      </c>
      <c r="B77" s="37" t="str">
        <f t="shared" si="25"/>
        <v/>
      </c>
      <c r="C77" s="65" t="str">
        <f t="shared" si="23"/>
        <v/>
      </c>
      <c r="D77" s="65" t="str">
        <f t="shared" si="43"/>
        <v/>
      </c>
      <c r="E77" s="70" t="str">
        <f t="shared" si="26"/>
        <v/>
      </c>
      <c r="F77" s="71" t="str">
        <f t="shared" si="27"/>
        <v/>
      </c>
      <c r="G77" s="70" t="str">
        <f t="shared" si="28"/>
        <v/>
      </c>
      <c r="H77" s="71" t="str">
        <f t="shared" si="29"/>
        <v/>
      </c>
      <c r="I77" s="70" t="str">
        <f t="shared" si="30"/>
        <v/>
      </c>
      <c r="J77" s="71" t="str">
        <f t="shared" si="31"/>
        <v/>
      </c>
      <c r="K77" s="70" t="str">
        <f t="shared" si="32"/>
        <v/>
      </c>
      <c r="L77" s="71" t="str">
        <f t="shared" si="33"/>
        <v/>
      </c>
      <c r="M77" s="75" t="str">
        <f t="shared" si="34"/>
        <v/>
      </c>
      <c r="N77" s="71" t="str">
        <f t="shared" si="35"/>
        <v/>
      </c>
      <c r="O77" s="66" t="str">
        <f t="shared" si="36"/>
        <v/>
      </c>
      <c r="P77" s="4"/>
      <c r="Q77" s="74"/>
      <c r="AD77" s="26">
        <v>76</v>
      </c>
      <c r="AE77" s="26"/>
      <c r="AF77" s="26" t="str">
        <f>IF(Kopā!F77=$R$3,Kopā!A77,"")</f>
        <v/>
      </c>
      <c r="AG77" s="26" t="str">
        <f>_xlfn.IFNA(VLOOKUP(AF77,Kopā!$A$4:$G$203,7,),"")</f>
        <v/>
      </c>
      <c r="AH77" s="26" t="str">
        <f t="shared" si="24"/>
        <v/>
      </c>
      <c r="AI77" s="26" t="e" cm="1">
        <f t="array" ref="AI77">IFERROR(SMALL(IF((COUNTIF($AI$3:AI76, $AH$4:$AH$203)=0)*ISNUMBER($AH$4:$AH$203), $AH$4:$AH$203, "A"), 1),INDEX($AH$4:$AH$203, MATCH(SMALL(IF(ISTEXT($AH$4:$AH$203)*(COUNTIF(AI$3:$AI76,$AH$4:$AH$203)=0), COUNTIF($AH$4:$AH$203, "&lt;"&amp;$AH$4:$AH$203), ""),1),IF(ISTEXT($AH$4:$AH$203), COUNTIF($AH$4:$AH$203, "&lt;"&amp;$AH$4:$AH$203), ""), 0)))</f>
        <v>#NUM!</v>
      </c>
      <c r="AJ77" s="26"/>
      <c r="AK77" s="26"/>
      <c r="AL77" s="26" t="str">
        <f t="shared" si="37"/>
        <v/>
      </c>
      <c r="AM77" s="26" t="str">
        <f t="shared" si="38"/>
        <v/>
      </c>
      <c r="AN77" s="26">
        <v>74</v>
      </c>
      <c r="AO77" s="67" t="str">
        <f t="shared" si="39"/>
        <v/>
      </c>
      <c r="AP77" s="26" t="str">
        <f>_xlfn.IFNA(VLOOKUP(AM77,Kopā!$A$4:$Q$203,2,),"")</f>
        <v/>
      </c>
      <c r="AQ77" s="68" t="str">
        <f>_xlfn.IFNA(VLOOKUP(AM77,Kopā!$A$4:$Q$203,3,),"")</f>
        <v/>
      </c>
      <c r="AR77" s="79" t="str">
        <f>_xlfn.IFNA(VLOOKUP(AM77,Kopā!$A$4:$Q$203,8,),"")</f>
        <v/>
      </c>
      <c r="AS77" s="80" t="str">
        <f>_xlfn.IFNA(VLOOKUP(AM77,Kopā!$A$4:$Q$203,9,),"")</f>
        <v/>
      </c>
      <c r="AT77" s="79" t="str">
        <f>_xlfn.IFNA(VLOOKUP(AM77,Kopā!$A$4:$Q$203,10,),"")</f>
        <v/>
      </c>
      <c r="AU77" s="80" t="str">
        <f>_xlfn.IFNA(VLOOKUP(AM77,Kopā!$A$4:$Q$203,11,),"")</f>
        <v/>
      </c>
      <c r="AV77" s="79" t="str">
        <f>_xlfn.IFNA(VLOOKUP(AM77,Kopā!$A$4:$Q$203,12,),"")</f>
        <v/>
      </c>
      <c r="AW77" s="80" t="str">
        <f>_xlfn.IFNA(VLOOKUP(AM77,Kopā!$A$4:$Q$203,13,),"")</f>
        <v/>
      </c>
      <c r="AX77" s="79" t="str">
        <f>_xlfn.IFNA(VLOOKUP(AM77,Kopā!$A$4:$Q$203,14,),"")</f>
        <v/>
      </c>
      <c r="AY77" s="80" t="str">
        <f>_xlfn.IFNA(VLOOKUP(AM77,Kopā!$A$4:$Q$203,15,),"")</f>
        <v/>
      </c>
      <c r="AZ77" s="81" t="str">
        <f>_xlfn.IFNA(VLOOKUP(AM77,Kopā!$A$4:$Q$203,16,),"")</f>
        <v/>
      </c>
      <c r="BA77" s="80" t="str">
        <f>_xlfn.IFNA(VLOOKUP(AM77,Kopā!$A$4:$Q$203,17,),"")</f>
        <v/>
      </c>
      <c r="BB77" s="26" t="str">
        <f t="shared" si="40"/>
        <v/>
      </c>
      <c r="BC77" s="26" t="str">
        <f t="shared" si="41"/>
        <v/>
      </c>
      <c r="BD77" s="69" t="str">
        <f t="shared" si="42"/>
        <v/>
      </c>
      <c r="BE77" s="26" t="e">
        <f>_xlfn.RANK.EQ(BB77,$BB$4:$BB$93,)+COUNTIF($BB$4:BB77,BB77)-1</f>
        <v>#VALUE!</v>
      </c>
    </row>
    <row r="78" spans="1:57" x14ac:dyDescent="0.25">
      <c r="A78" s="26">
        <v>75</v>
      </c>
      <c r="B78" s="37" t="str">
        <f t="shared" si="25"/>
        <v/>
      </c>
      <c r="C78" s="65" t="str">
        <f t="shared" si="23"/>
        <v/>
      </c>
      <c r="D78" s="65" t="str">
        <f t="shared" si="43"/>
        <v/>
      </c>
      <c r="E78" s="70" t="str">
        <f t="shared" si="26"/>
        <v/>
      </c>
      <c r="F78" s="71" t="str">
        <f t="shared" si="27"/>
        <v/>
      </c>
      <c r="G78" s="70" t="str">
        <f t="shared" si="28"/>
        <v/>
      </c>
      <c r="H78" s="71" t="str">
        <f t="shared" si="29"/>
        <v/>
      </c>
      <c r="I78" s="70" t="str">
        <f t="shared" si="30"/>
        <v/>
      </c>
      <c r="J78" s="71" t="str">
        <f t="shared" si="31"/>
        <v/>
      </c>
      <c r="K78" s="70" t="str">
        <f t="shared" si="32"/>
        <v/>
      </c>
      <c r="L78" s="71" t="str">
        <f t="shared" si="33"/>
        <v/>
      </c>
      <c r="M78" s="75" t="str">
        <f t="shared" si="34"/>
        <v/>
      </c>
      <c r="N78" s="71" t="str">
        <f t="shared" si="35"/>
        <v/>
      </c>
      <c r="O78" s="66" t="str">
        <f t="shared" si="36"/>
        <v/>
      </c>
      <c r="P78" s="4"/>
      <c r="Q78" s="74"/>
      <c r="AD78" s="26">
        <v>77</v>
      </c>
      <c r="AE78" s="26"/>
      <c r="AF78" s="26" t="str">
        <f>IF(Kopā!F78=$R$3,Kopā!A78,"")</f>
        <v/>
      </c>
      <c r="AG78" s="26" t="str">
        <f>_xlfn.IFNA(VLOOKUP(AF78,Kopā!$A$4:$G$203,7,),"")</f>
        <v/>
      </c>
      <c r="AH78" s="26" t="str">
        <f t="shared" si="24"/>
        <v/>
      </c>
      <c r="AI78" s="26" t="e" cm="1">
        <f t="array" ref="AI78">IFERROR(SMALL(IF((COUNTIF($AI$3:AI77, $AH$4:$AH$203)=0)*ISNUMBER($AH$4:$AH$203), $AH$4:$AH$203, "A"), 1),INDEX($AH$4:$AH$203, MATCH(SMALL(IF(ISTEXT($AH$4:$AH$203)*(COUNTIF(AI$3:$AI77,$AH$4:$AH$203)=0), COUNTIF($AH$4:$AH$203, "&lt;"&amp;$AH$4:$AH$203), ""),1),IF(ISTEXT($AH$4:$AH$203), COUNTIF($AH$4:$AH$203, "&lt;"&amp;$AH$4:$AH$203), ""), 0)))</f>
        <v>#NUM!</v>
      </c>
      <c r="AJ78" s="26"/>
      <c r="AK78" s="26"/>
      <c r="AL78" s="26" t="str">
        <f t="shared" si="37"/>
        <v/>
      </c>
      <c r="AM78" s="26" t="str">
        <f t="shared" si="38"/>
        <v/>
      </c>
      <c r="AN78" s="26">
        <v>75</v>
      </c>
      <c r="AO78" s="67" t="str">
        <f t="shared" si="39"/>
        <v/>
      </c>
      <c r="AP78" s="26" t="str">
        <f>_xlfn.IFNA(VLOOKUP(AM78,Kopā!$A$4:$Q$203,2,),"")</f>
        <v/>
      </c>
      <c r="AQ78" s="68" t="str">
        <f>_xlfn.IFNA(VLOOKUP(AM78,Kopā!$A$4:$Q$203,3,),"")</f>
        <v/>
      </c>
      <c r="AR78" s="79" t="str">
        <f>_xlfn.IFNA(VLOOKUP(AM78,Kopā!$A$4:$Q$203,8,),"")</f>
        <v/>
      </c>
      <c r="AS78" s="80" t="str">
        <f>_xlfn.IFNA(VLOOKUP(AM78,Kopā!$A$4:$Q$203,9,),"")</f>
        <v/>
      </c>
      <c r="AT78" s="79" t="str">
        <f>_xlfn.IFNA(VLOOKUP(AM78,Kopā!$A$4:$Q$203,10,),"")</f>
        <v/>
      </c>
      <c r="AU78" s="80" t="str">
        <f>_xlfn.IFNA(VLOOKUP(AM78,Kopā!$A$4:$Q$203,11,),"")</f>
        <v/>
      </c>
      <c r="AV78" s="79" t="str">
        <f>_xlfn.IFNA(VLOOKUP(AM78,Kopā!$A$4:$Q$203,12,),"")</f>
        <v/>
      </c>
      <c r="AW78" s="80" t="str">
        <f>_xlfn.IFNA(VLOOKUP(AM78,Kopā!$A$4:$Q$203,13,),"")</f>
        <v/>
      </c>
      <c r="AX78" s="79" t="str">
        <f>_xlfn.IFNA(VLOOKUP(AM78,Kopā!$A$4:$Q$203,14,),"")</f>
        <v/>
      </c>
      <c r="AY78" s="80" t="str">
        <f>_xlfn.IFNA(VLOOKUP(AM78,Kopā!$A$4:$Q$203,15,),"")</f>
        <v/>
      </c>
      <c r="AZ78" s="81" t="str">
        <f>_xlfn.IFNA(VLOOKUP(AM78,Kopā!$A$4:$Q$203,16,),"")</f>
        <v/>
      </c>
      <c r="BA78" s="80" t="str">
        <f>_xlfn.IFNA(VLOOKUP(AM78,Kopā!$A$4:$Q$203,17,),"")</f>
        <v/>
      </c>
      <c r="BB78" s="26" t="str">
        <f t="shared" si="40"/>
        <v/>
      </c>
      <c r="BC78" s="26" t="str">
        <f t="shared" si="41"/>
        <v/>
      </c>
      <c r="BD78" s="69" t="str">
        <f t="shared" si="42"/>
        <v/>
      </c>
      <c r="BE78" s="26" t="e">
        <f>_xlfn.RANK.EQ(BB78,$BB$4:$BB$93,)+COUNTIF($BB$4:BB78,BB78)-1</f>
        <v>#VALUE!</v>
      </c>
    </row>
    <row r="79" spans="1:57" x14ac:dyDescent="0.25">
      <c r="A79" s="26">
        <v>76</v>
      </c>
      <c r="B79" s="37" t="str">
        <f t="shared" si="25"/>
        <v/>
      </c>
      <c r="C79" s="65" t="str">
        <f t="shared" si="23"/>
        <v/>
      </c>
      <c r="D79" s="65" t="str">
        <f t="shared" si="43"/>
        <v/>
      </c>
      <c r="E79" s="70" t="str">
        <f t="shared" si="26"/>
        <v/>
      </c>
      <c r="F79" s="71" t="str">
        <f t="shared" si="27"/>
        <v/>
      </c>
      <c r="G79" s="70" t="str">
        <f t="shared" si="28"/>
        <v/>
      </c>
      <c r="H79" s="71" t="str">
        <f t="shared" si="29"/>
        <v/>
      </c>
      <c r="I79" s="70" t="str">
        <f t="shared" si="30"/>
        <v/>
      </c>
      <c r="J79" s="71" t="str">
        <f t="shared" si="31"/>
        <v/>
      </c>
      <c r="K79" s="70" t="str">
        <f t="shared" si="32"/>
        <v/>
      </c>
      <c r="L79" s="71" t="str">
        <f t="shared" si="33"/>
        <v/>
      </c>
      <c r="M79" s="75" t="str">
        <f t="shared" si="34"/>
        <v/>
      </c>
      <c r="N79" s="71" t="str">
        <f t="shared" si="35"/>
        <v/>
      </c>
      <c r="O79" s="66" t="str">
        <f t="shared" si="36"/>
        <v/>
      </c>
      <c r="P79" s="4"/>
      <c r="Q79" s="74"/>
      <c r="AD79" s="26">
        <v>78</v>
      </c>
      <c r="AE79" s="26"/>
      <c r="AF79" s="26">
        <f>IF(Kopā!F79=$R$3,Kopā!A79,"")</f>
        <v>76</v>
      </c>
      <c r="AG79" s="26" t="str">
        <f>_xlfn.IFNA(VLOOKUP(AF79,Kopā!$A$4:$G$203,7,),"")</f>
        <v>E</v>
      </c>
      <c r="AH79" s="26">
        <f t="shared" si="24"/>
        <v>76</v>
      </c>
      <c r="AI79" s="26" t="e" cm="1">
        <f t="array" ref="AI79">IFERROR(SMALL(IF((COUNTIF($AI$3:AI78, $AH$4:$AH$203)=0)*ISNUMBER($AH$4:$AH$203), $AH$4:$AH$203, "A"), 1),INDEX($AH$4:$AH$203, MATCH(SMALL(IF(ISTEXT($AH$4:$AH$203)*(COUNTIF(AI$3:$AI78,$AH$4:$AH$203)=0), COUNTIF($AH$4:$AH$203, "&lt;"&amp;$AH$4:$AH$203), ""),1),IF(ISTEXT($AH$4:$AH$203), COUNTIF($AH$4:$AH$203, "&lt;"&amp;$AH$4:$AH$203), ""), 0)))</f>
        <v>#NUM!</v>
      </c>
      <c r="AJ79" s="26"/>
      <c r="AK79" s="26"/>
      <c r="AL79" s="26" t="str">
        <f t="shared" si="37"/>
        <v/>
      </c>
      <c r="AM79" s="26" t="str">
        <f t="shared" si="38"/>
        <v/>
      </c>
      <c r="AN79" s="26">
        <v>76</v>
      </c>
      <c r="AO79" s="67" t="str">
        <f t="shared" si="39"/>
        <v/>
      </c>
      <c r="AP79" s="26" t="str">
        <f>_xlfn.IFNA(VLOOKUP(AM79,Kopā!$A$4:$Q$203,2,),"")</f>
        <v/>
      </c>
      <c r="AQ79" s="68" t="str">
        <f>_xlfn.IFNA(VLOOKUP(AM79,Kopā!$A$4:$Q$203,3,),"")</f>
        <v/>
      </c>
      <c r="AR79" s="79" t="str">
        <f>_xlfn.IFNA(VLOOKUP(AM79,Kopā!$A$4:$Q$203,8,),"")</f>
        <v/>
      </c>
      <c r="AS79" s="80" t="str">
        <f>_xlfn.IFNA(VLOOKUP(AM79,Kopā!$A$4:$Q$203,9,),"")</f>
        <v/>
      </c>
      <c r="AT79" s="79" t="str">
        <f>_xlfn.IFNA(VLOOKUP(AM79,Kopā!$A$4:$Q$203,10,),"")</f>
        <v/>
      </c>
      <c r="AU79" s="80" t="str">
        <f>_xlfn.IFNA(VLOOKUP(AM79,Kopā!$A$4:$Q$203,11,),"")</f>
        <v/>
      </c>
      <c r="AV79" s="79" t="str">
        <f>_xlfn.IFNA(VLOOKUP(AM79,Kopā!$A$4:$Q$203,12,),"")</f>
        <v/>
      </c>
      <c r="AW79" s="80" t="str">
        <f>_xlfn.IFNA(VLOOKUP(AM79,Kopā!$A$4:$Q$203,13,),"")</f>
        <v/>
      </c>
      <c r="AX79" s="79" t="str">
        <f>_xlfn.IFNA(VLOOKUP(AM79,Kopā!$A$4:$Q$203,14,),"")</f>
        <v/>
      </c>
      <c r="AY79" s="80" t="str">
        <f>_xlfn.IFNA(VLOOKUP(AM79,Kopā!$A$4:$Q$203,15,),"")</f>
        <v/>
      </c>
      <c r="AZ79" s="81" t="str">
        <f>_xlfn.IFNA(VLOOKUP(AM79,Kopā!$A$4:$Q$203,16,),"")</f>
        <v/>
      </c>
      <c r="BA79" s="80" t="str">
        <f>_xlfn.IFNA(VLOOKUP(AM79,Kopā!$A$4:$Q$203,17,),"")</f>
        <v/>
      </c>
      <c r="BB79" s="26" t="str">
        <f t="shared" si="40"/>
        <v/>
      </c>
      <c r="BC79" s="26" t="str">
        <f t="shared" si="41"/>
        <v/>
      </c>
      <c r="BD79" s="69" t="str">
        <f t="shared" si="42"/>
        <v/>
      </c>
      <c r="BE79" s="26" t="e">
        <f>_xlfn.RANK.EQ(BB79,$BB$4:$BB$93,)+COUNTIF($BB$4:BB79,BB79)-1</f>
        <v>#VALUE!</v>
      </c>
    </row>
    <row r="80" spans="1:57" x14ac:dyDescent="0.25">
      <c r="A80" s="26">
        <v>77</v>
      </c>
      <c r="B80" s="37" t="str">
        <f t="shared" si="25"/>
        <v/>
      </c>
      <c r="C80" s="65" t="str">
        <f t="shared" si="23"/>
        <v/>
      </c>
      <c r="D80" s="65" t="str">
        <f t="shared" si="43"/>
        <v/>
      </c>
      <c r="E80" s="70" t="str">
        <f t="shared" si="26"/>
        <v/>
      </c>
      <c r="F80" s="71" t="str">
        <f t="shared" si="27"/>
        <v/>
      </c>
      <c r="G80" s="70" t="str">
        <f t="shared" si="28"/>
        <v/>
      </c>
      <c r="H80" s="71" t="str">
        <f t="shared" si="29"/>
        <v/>
      </c>
      <c r="I80" s="70" t="str">
        <f t="shared" si="30"/>
        <v/>
      </c>
      <c r="J80" s="71" t="str">
        <f t="shared" si="31"/>
        <v/>
      </c>
      <c r="K80" s="70" t="str">
        <f t="shared" si="32"/>
        <v/>
      </c>
      <c r="L80" s="71" t="str">
        <f t="shared" si="33"/>
        <v/>
      </c>
      <c r="M80" s="75" t="str">
        <f t="shared" si="34"/>
        <v/>
      </c>
      <c r="N80" s="71" t="str">
        <f t="shared" si="35"/>
        <v/>
      </c>
      <c r="O80" s="66" t="str">
        <f t="shared" si="36"/>
        <v/>
      </c>
      <c r="P80" s="4"/>
      <c r="Q80" s="74"/>
      <c r="AD80" s="26">
        <v>79</v>
      </c>
      <c r="AE80" s="26"/>
      <c r="AF80" s="26" t="str">
        <f>IF(Kopā!F80=$R$3,Kopā!A80,"")</f>
        <v/>
      </c>
      <c r="AG80" s="26" t="str">
        <f>_xlfn.IFNA(VLOOKUP(AF80,Kopā!$A$4:$G$203,7,),"")</f>
        <v/>
      </c>
      <c r="AH80" s="26" t="str">
        <f t="shared" si="24"/>
        <v/>
      </c>
      <c r="AI80" s="26" t="e" cm="1">
        <f t="array" ref="AI80">IFERROR(SMALL(IF((COUNTIF($AI$3:AI79, $AH$4:$AH$203)=0)*ISNUMBER($AH$4:$AH$203), $AH$4:$AH$203, "A"), 1),INDEX($AH$4:$AH$203, MATCH(SMALL(IF(ISTEXT($AH$4:$AH$203)*(COUNTIF(AI$3:$AI79,$AH$4:$AH$203)=0), COUNTIF($AH$4:$AH$203, "&lt;"&amp;$AH$4:$AH$203), ""),1),IF(ISTEXT($AH$4:$AH$203), COUNTIF($AH$4:$AH$203, "&lt;"&amp;$AH$4:$AH$203), ""), 0)))</f>
        <v>#NUM!</v>
      </c>
      <c r="AJ80" s="26"/>
      <c r="AK80" s="26"/>
      <c r="AL80" s="26" t="str">
        <f t="shared" si="37"/>
        <v/>
      </c>
      <c r="AM80" s="26" t="str">
        <f t="shared" si="38"/>
        <v/>
      </c>
      <c r="AN80" s="26">
        <v>77</v>
      </c>
      <c r="AO80" s="67" t="str">
        <f t="shared" si="39"/>
        <v/>
      </c>
      <c r="AP80" s="26" t="str">
        <f>_xlfn.IFNA(VLOOKUP(AM80,Kopā!$A$4:$Q$203,2,),"")</f>
        <v/>
      </c>
      <c r="AQ80" s="68" t="str">
        <f>_xlfn.IFNA(VLOOKUP(AM80,Kopā!$A$4:$Q$203,3,),"")</f>
        <v/>
      </c>
      <c r="AR80" s="79" t="str">
        <f>_xlfn.IFNA(VLOOKUP(AM80,Kopā!$A$4:$Q$203,8,),"")</f>
        <v/>
      </c>
      <c r="AS80" s="80" t="str">
        <f>_xlfn.IFNA(VLOOKUP(AM80,Kopā!$A$4:$Q$203,9,),"")</f>
        <v/>
      </c>
      <c r="AT80" s="79" t="str">
        <f>_xlfn.IFNA(VLOOKUP(AM80,Kopā!$A$4:$Q$203,10,),"")</f>
        <v/>
      </c>
      <c r="AU80" s="80" t="str">
        <f>_xlfn.IFNA(VLOOKUP(AM80,Kopā!$A$4:$Q$203,11,),"")</f>
        <v/>
      </c>
      <c r="AV80" s="79" t="str">
        <f>_xlfn.IFNA(VLOOKUP(AM80,Kopā!$A$4:$Q$203,12,),"")</f>
        <v/>
      </c>
      <c r="AW80" s="80" t="str">
        <f>_xlfn.IFNA(VLOOKUP(AM80,Kopā!$A$4:$Q$203,13,),"")</f>
        <v/>
      </c>
      <c r="AX80" s="79" t="str">
        <f>_xlfn.IFNA(VLOOKUP(AM80,Kopā!$A$4:$Q$203,14,),"")</f>
        <v/>
      </c>
      <c r="AY80" s="80" t="str">
        <f>_xlfn.IFNA(VLOOKUP(AM80,Kopā!$A$4:$Q$203,15,),"")</f>
        <v/>
      </c>
      <c r="AZ80" s="81" t="str">
        <f>_xlfn.IFNA(VLOOKUP(AM80,Kopā!$A$4:$Q$203,16,),"")</f>
        <v/>
      </c>
      <c r="BA80" s="80" t="str">
        <f>_xlfn.IFNA(VLOOKUP(AM80,Kopā!$A$4:$Q$203,17,),"")</f>
        <v/>
      </c>
      <c r="BB80" s="26" t="str">
        <f t="shared" si="40"/>
        <v/>
      </c>
      <c r="BC80" s="26" t="str">
        <f t="shared" si="41"/>
        <v/>
      </c>
      <c r="BD80" s="69" t="str">
        <f t="shared" si="42"/>
        <v/>
      </c>
      <c r="BE80" s="26" t="e">
        <f>_xlfn.RANK.EQ(BB80,$BB$4:$BB$93,)+COUNTIF($BB$4:BB80,BB80)-1</f>
        <v>#VALUE!</v>
      </c>
    </row>
    <row r="81" spans="1:57" x14ac:dyDescent="0.25">
      <c r="A81" s="26">
        <v>78</v>
      </c>
      <c r="B81" s="37" t="str">
        <f t="shared" si="25"/>
        <v/>
      </c>
      <c r="C81" s="65" t="str">
        <f t="shared" si="23"/>
        <v/>
      </c>
      <c r="D81" s="65" t="str">
        <f t="shared" si="43"/>
        <v/>
      </c>
      <c r="E81" s="70" t="str">
        <f t="shared" si="26"/>
        <v/>
      </c>
      <c r="F81" s="71" t="str">
        <f t="shared" si="27"/>
        <v/>
      </c>
      <c r="G81" s="70" t="str">
        <f t="shared" si="28"/>
        <v/>
      </c>
      <c r="H81" s="71" t="str">
        <f t="shared" si="29"/>
        <v/>
      </c>
      <c r="I81" s="70" t="str">
        <f t="shared" si="30"/>
        <v/>
      </c>
      <c r="J81" s="71" t="str">
        <f t="shared" si="31"/>
        <v/>
      </c>
      <c r="K81" s="70" t="str">
        <f t="shared" si="32"/>
        <v/>
      </c>
      <c r="L81" s="71" t="str">
        <f t="shared" si="33"/>
        <v/>
      </c>
      <c r="M81" s="75" t="str">
        <f t="shared" si="34"/>
        <v/>
      </c>
      <c r="N81" s="71" t="str">
        <f t="shared" si="35"/>
        <v/>
      </c>
      <c r="O81" s="66" t="str">
        <f t="shared" si="36"/>
        <v/>
      </c>
      <c r="P81" s="4"/>
      <c r="Q81" s="74"/>
      <c r="AD81" s="26">
        <v>80</v>
      </c>
      <c r="AE81" s="26"/>
      <c r="AF81" s="26" t="str">
        <f>IF(Kopā!F81=$R$3,Kopā!A81,"")</f>
        <v/>
      </c>
      <c r="AG81" s="26" t="str">
        <f>_xlfn.IFNA(VLOOKUP(AF81,Kopā!$A$4:$G$203,7,),"")</f>
        <v/>
      </c>
      <c r="AH81" s="26" t="str">
        <f t="shared" si="24"/>
        <v/>
      </c>
      <c r="AI81" s="26" t="e" cm="1">
        <f t="array" ref="AI81">IFERROR(SMALL(IF((COUNTIF($AI$3:AI80, $AH$4:$AH$203)=0)*ISNUMBER($AH$4:$AH$203), $AH$4:$AH$203, "A"), 1),INDEX($AH$4:$AH$203, MATCH(SMALL(IF(ISTEXT($AH$4:$AH$203)*(COUNTIF(AI$3:$AI80,$AH$4:$AH$203)=0), COUNTIF($AH$4:$AH$203, "&lt;"&amp;$AH$4:$AH$203), ""),1),IF(ISTEXT($AH$4:$AH$203), COUNTIF($AH$4:$AH$203, "&lt;"&amp;$AH$4:$AH$203), ""), 0)))</f>
        <v>#NUM!</v>
      </c>
      <c r="AJ81" s="26"/>
      <c r="AK81" s="26"/>
      <c r="AL81" s="26" t="str">
        <f t="shared" si="37"/>
        <v/>
      </c>
      <c r="AM81" s="26" t="str">
        <f t="shared" si="38"/>
        <v/>
      </c>
      <c r="AN81" s="26">
        <v>78</v>
      </c>
      <c r="AO81" s="67" t="str">
        <f t="shared" si="39"/>
        <v/>
      </c>
      <c r="AP81" s="26" t="str">
        <f>_xlfn.IFNA(VLOOKUP(AM81,Kopā!$A$4:$Q$203,2,),"")</f>
        <v/>
      </c>
      <c r="AQ81" s="68" t="str">
        <f>_xlfn.IFNA(VLOOKUP(AM81,Kopā!$A$4:$Q$203,3,),"")</f>
        <v/>
      </c>
      <c r="AR81" s="79" t="str">
        <f>_xlfn.IFNA(VLOOKUP(AM81,Kopā!$A$4:$Q$203,8,),"")</f>
        <v/>
      </c>
      <c r="AS81" s="80" t="str">
        <f>_xlfn.IFNA(VLOOKUP(AM81,Kopā!$A$4:$Q$203,9,),"")</f>
        <v/>
      </c>
      <c r="AT81" s="79" t="str">
        <f>_xlfn.IFNA(VLOOKUP(AM81,Kopā!$A$4:$Q$203,10,),"")</f>
        <v/>
      </c>
      <c r="AU81" s="80" t="str">
        <f>_xlfn.IFNA(VLOOKUP(AM81,Kopā!$A$4:$Q$203,11,),"")</f>
        <v/>
      </c>
      <c r="AV81" s="79" t="str">
        <f>_xlfn.IFNA(VLOOKUP(AM81,Kopā!$A$4:$Q$203,12,),"")</f>
        <v/>
      </c>
      <c r="AW81" s="80" t="str">
        <f>_xlfn.IFNA(VLOOKUP(AM81,Kopā!$A$4:$Q$203,13,),"")</f>
        <v/>
      </c>
      <c r="AX81" s="79" t="str">
        <f>_xlfn.IFNA(VLOOKUP(AM81,Kopā!$A$4:$Q$203,14,),"")</f>
        <v/>
      </c>
      <c r="AY81" s="80" t="str">
        <f>_xlfn.IFNA(VLOOKUP(AM81,Kopā!$A$4:$Q$203,15,),"")</f>
        <v/>
      </c>
      <c r="AZ81" s="81" t="str">
        <f>_xlfn.IFNA(VLOOKUP(AM81,Kopā!$A$4:$Q$203,16,),"")</f>
        <v/>
      </c>
      <c r="BA81" s="80" t="str">
        <f>_xlfn.IFNA(VLOOKUP(AM81,Kopā!$A$4:$Q$203,17,),"")</f>
        <v/>
      </c>
      <c r="BB81" s="26" t="str">
        <f t="shared" si="40"/>
        <v/>
      </c>
      <c r="BC81" s="26" t="str">
        <f t="shared" si="41"/>
        <v/>
      </c>
      <c r="BD81" s="69" t="str">
        <f t="shared" si="42"/>
        <v/>
      </c>
      <c r="BE81" s="26" t="e">
        <f>_xlfn.RANK.EQ(BB81,$BB$4:$BB$93,)+COUNTIF($BB$4:BB81,BB81)-1</f>
        <v>#VALUE!</v>
      </c>
    </row>
    <row r="82" spans="1:57" x14ac:dyDescent="0.25">
      <c r="A82" s="26">
        <v>79</v>
      </c>
      <c r="B82" s="37" t="str">
        <f t="shared" si="25"/>
        <v/>
      </c>
      <c r="C82" s="65" t="str">
        <f t="shared" si="23"/>
        <v/>
      </c>
      <c r="D82" s="65" t="str">
        <f t="shared" si="43"/>
        <v/>
      </c>
      <c r="E82" s="70" t="str">
        <f t="shared" si="26"/>
        <v/>
      </c>
      <c r="F82" s="71" t="str">
        <f t="shared" si="27"/>
        <v/>
      </c>
      <c r="G82" s="70" t="str">
        <f t="shared" si="28"/>
        <v/>
      </c>
      <c r="H82" s="71" t="str">
        <f t="shared" si="29"/>
        <v/>
      </c>
      <c r="I82" s="70" t="str">
        <f t="shared" si="30"/>
        <v/>
      </c>
      <c r="J82" s="71" t="str">
        <f t="shared" si="31"/>
        <v/>
      </c>
      <c r="K82" s="70" t="str">
        <f t="shared" si="32"/>
        <v/>
      </c>
      <c r="L82" s="71" t="str">
        <f t="shared" si="33"/>
        <v/>
      </c>
      <c r="M82" s="75" t="str">
        <f t="shared" si="34"/>
        <v/>
      </c>
      <c r="N82" s="71" t="str">
        <f t="shared" si="35"/>
        <v/>
      </c>
      <c r="O82" s="66" t="str">
        <f t="shared" si="36"/>
        <v/>
      </c>
      <c r="P82" s="4"/>
      <c r="Q82" s="74"/>
      <c r="AD82" s="26">
        <v>81</v>
      </c>
      <c r="AE82" s="26"/>
      <c r="AF82" s="26">
        <f>IF(Kopā!F82=$R$3,Kopā!A82,"")</f>
        <v>79</v>
      </c>
      <c r="AG82" s="26" t="str">
        <f>_xlfn.IFNA(VLOOKUP(AF82,Kopā!$A$4:$G$203,7,),"")</f>
        <v>E</v>
      </c>
      <c r="AH82" s="26">
        <f t="shared" si="24"/>
        <v>79</v>
      </c>
      <c r="AI82" s="26" t="e" cm="1">
        <f t="array" ref="AI82">IFERROR(SMALL(IF((COUNTIF($AI$3:AI81, $AH$4:$AH$203)=0)*ISNUMBER($AH$4:$AH$203), $AH$4:$AH$203, "A"), 1),INDEX($AH$4:$AH$203, MATCH(SMALL(IF(ISTEXT($AH$4:$AH$203)*(COUNTIF(AI$3:$AI81,$AH$4:$AH$203)=0), COUNTIF($AH$4:$AH$203, "&lt;"&amp;$AH$4:$AH$203), ""),1),IF(ISTEXT($AH$4:$AH$203), COUNTIF($AH$4:$AH$203, "&lt;"&amp;$AH$4:$AH$203), ""), 0)))</f>
        <v>#NUM!</v>
      </c>
      <c r="AJ82" s="26"/>
      <c r="AK82" s="26"/>
      <c r="AL82" s="26" t="str">
        <f t="shared" si="37"/>
        <v/>
      </c>
      <c r="AM82" s="26" t="str">
        <f t="shared" si="38"/>
        <v/>
      </c>
      <c r="AN82" s="26">
        <v>79</v>
      </c>
      <c r="AO82" s="67" t="str">
        <f t="shared" si="39"/>
        <v/>
      </c>
      <c r="AP82" s="26" t="str">
        <f>_xlfn.IFNA(VLOOKUP(AM82,Kopā!$A$4:$Q$203,2,),"")</f>
        <v/>
      </c>
      <c r="AQ82" s="68" t="str">
        <f>_xlfn.IFNA(VLOOKUP(AM82,Kopā!$A$4:$Q$203,3,),"")</f>
        <v/>
      </c>
      <c r="AR82" s="79" t="str">
        <f>_xlfn.IFNA(VLOOKUP(AM82,Kopā!$A$4:$Q$203,8,),"")</f>
        <v/>
      </c>
      <c r="AS82" s="80" t="str">
        <f>_xlfn.IFNA(VLOOKUP(AM82,Kopā!$A$4:$Q$203,9,),"")</f>
        <v/>
      </c>
      <c r="AT82" s="79" t="str">
        <f>_xlfn.IFNA(VLOOKUP(AM82,Kopā!$A$4:$Q$203,10,),"")</f>
        <v/>
      </c>
      <c r="AU82" s="80" t="str">
        <f>_xlfn.IFNA(VLOOKUP(AM82,Kopā!$A$4:$Q$203,11,),"")</f>
        <v/>
      </c>
      <c r="AV82" s="79" t="str">
        <f>_xlfn.IFNA(VLOOKUP(AM82,Kopā!$A$4:$Q$203,12,),"")</f>
        <v/>
      </c>
      <c r="AW82" s="80" t="str">
        <f>_xlfn.IFNA(VLOOKUP(AM82,Kopā!$A$4:$Q$203,13,),"")</f>
        <v/>
      </c>
      <c r="AX82" s="79" t="str">
        <f>_xlfn.IFNA(VLOOKUP(AM82,Kopā!$A$4:$Q$203,14,),"")</f>
        <v/>
      </c>
      <c r="AY82" s="80" t="str">
        <f>_xlfn.IFNA(VLOOKUP(AM82,Kopā!$A$4:$Q$203,15,),"")</f>
        <v/>
      </c>
      <c r="AZ82" s="81" t="str">
        <f>_xlfn.IFNA(VLOOKUP(AM82,Kopā!$A$4:$Q$203,16,),"")</f>
        <v/>
      </c>
      <c r="BA82" s="80" t="str">
        <f>_xlfn.IFNA(VLOOKUP(AM82,Kopā!$A$4:$Q$203,17,),"")</f>
        <v/>
      </c>
      <c r="BB82" s="26" t="str">
        <f t="shared" si="40"/>
        <v/>
      </c>
      <c r="BC82" s="26" t="str">
        <f t="shared" si="41"/>
        <v/>
      </c>
      <c r="BD82" s="69" t="str">
        <f t="shared" si="42"/>
        <v/>
      </c>
      <c r="BE82" s="26" t="e">
        <f>_xlfn.RANK.EQ(BB82,$BB$4:$BB$93,)+COUNTIF($BB$4:BB82,BB82)-1</f>
        <v>#VALUE!</v>
      </c>
    </row>
    <row r="83" spans="1:57" x14ac:dyDescent="0.25">
      <c r="A83" s="26">
        <v>80</v>
      </c>
      <c r="B83" s="37" t="str">
        <f t="shared" si="25"/>
        <v/>
      </c>
      <c r="C83" s="65" t="str">
        <f t="shared" si="23"/>
        <v/>
      </c>
      <c r="D83" s="65" t="str">
        <f t="shared" si="43"/>
        <v/>
      </c>
      <c r="E83" s="70" t="str">
        <f t="shared" si="26"/>
        <v/>
      </c>
      <c r="F83" s="71" t="str">
        <f t="shared" si="27"/>
        <v/>
      </c>
      <c r="G83" s="70" t="str">
        <f t="shared" si="28"/>
        <v/>
      </c>
      <c r="H83" s="71" t="str">
        <f t="shared" si="29"/>
        <v/>
      </c>
      <c r="I83" s="70" t="str">
        <f t="shared" si="30"/>
        <v/>
      </c>
      <c r="J83" s="71" t="str">
        <f t="shared" si="31"/>
        <v/>
      </c>
      <c r="K83" s="70" t="str">
        <f t="shared" si="32"/>
        <v/>
      </c>
      <c r="L83" s="71" t="str">
        <f t="shared" si="33"/>
        <v/>
      </c>
      <c r="M83" s="75" t="str">
        <f t="shared" si="34"/>
        <v/>
      </c>
      <c r="N83" s="71" t="str">
        <f t="shared" si="35"/>
        <v/>
      </c>
      <c r="O83" s="66" t="str">
        <f t="shared" si="36"/>
        <v/>
      </c>
      <c r="P83" s="4"/>
      <c r="Q83" s="74"/>
      <c r="AD83" s="26">
        <v>82</v>
      </c>
      <c r="AE83" s="26"/>
      <c r="AF83" s="26" t="str">
        <f>IF(Kopā!F83=$R$3,Kopā!A83,"")</f>
        <v/>
      </c>
      <c r="AG83" s="26" t="str">
        <f>_xlfn.IFNA(VLOOKUP(AF83,Kopā!$A$4:$G$203,7,),"")</f>
        <v/>
      </c>
      <c r="AH83" s="26" t="str">
        <f t="shared" si="24"/>
        <v/>
      </c>
      <c r="AI83" s="26" t="e" cm="1">
        <f t="array" ref="AI83">IFERROR(SMALL(IF((COUNTIF($AI$3:AI82, $AH$4:$AH$203)=0)*ISNUMBER($AH$4:$AH$203), $AH$4:$AH$203, "A"), 1),INDEX($AH$4:$AH$203, MATCH(SMALL(IF(ISTEXT($AH$4:$AH$203)*(COUNTIF(AI$3:$AI82,$AH$4:$AH$203)=0), COUNTIF($AH$4:$AH$203, "&lt;"&amp;$AH$4:$AH$203), ""),1),IF(ISTEXT($AH$4:$AH$203), COUNTIF($AH$4:$AH$203, "&lt;"&amp;$AH$4:$AH$203), ""), 0)))</f>
        <v>#NUM!</v>
      </c>
      <c r="AJ83" s="26"/>
      <c r="AK83" s="26"/>
      <c r="AL83" s="26" t="str">
        <f t="shared" si="37"/>
        <v/>
      </c>
      <c r="AM83" s="26" t="str">
        <f t="shared" si="38"/>
        <v/>
      </c>
      <c r="AN83" s="26">
        <v>80</v>
      </c>
      <c r="AO83" s="67" t="str">
        <f t="shared" si="39"/>
        <v/>
      </c>
      <c r="AP83" s="26" t="str">
        <f>_xlfn.IFNA(VLOOKUP(AM83,Kopā!$A$4:$Q$203,2,),"")</f>
        <v/>
      </c>
      <c r="AQ83" s="68" t="str">
        <f>_xlfn.IFNA(VLOOKUP(AM83,Kopā!$A$4:$Q$203,3,),"")</f>
        <v/>
      </c>
      <c r="AR83" s="79" t="str">
        <f>_xlfn.IFNA(VLOOKUP(AM83,Kopā!$A$4:$Q$203,8,),"")</f>
        <v/>
      </c>
      <c r="AS83" s="80" t="str">
        <f>_xlfn.IFNA(VLOOKUP(AM83,Kopā!$A$4:$Q$203,9,),"")</f>
        <v/>
      </c>
      <c r="AT83" s="79" t="str">
        <f>_xlfn.IFNA(VLOOKUP(AM83,Kopā!$A$4:$Q$203,10,),"")</f>
        <v/>
      </c>
      <c r="AU83" s="80" t="str">
        <f>_xlfn.IFNA(VLOOKUP(AM83,Kopā!$A$4:$Q$203,11,),"")</f>
        <v/>
      </c>
      <c r="AV83" s="79" t="str">
        <f>_xlfn.IFNA(VLOOKUP(AM83,Kopā!$A$4:$Q$203,12,),"")</f>
        <v/>
      </c>
      <c r="AW83" s="80" t="str">
        <f>_xlfn.IFNA(VLOOKUP(AM83,Kopā!$A$4:$Q$203,13,),"")</f>
        <v/>
      </c>
      <c r="AX83" s="79" t="str">
        <f>_xlfn.IFNA(VLOOKUP(AM83,Kopā!$A$4:$Q$203,14,),"")</f>
        <v/>
      </c>
      <c r="AY83" s="80" t="str">
        <f>_xlfn.IFNA(VLOOKUP(AM83,Kopā!$A$4:$Q$203,15,),"")</f>
        <v/>
      </c>
      <c r="AZ83" s="81" t="str">
        <f>_xlfn.IFNA(VLOOKUP(AM83,Kopā!$A$4:$Q$203,16,),"")</f>
        <v/>
      </c>
      <c r="BA83" s="80" t="str">
        <f>_xlfn.IFNA(VLOOKUP(AM83,Kopā!$A$4:$Q$203,17,),"")</f>
        <v/>
      </c>
      <c r="BB83" s="26" t="str">
        <f t="shared" si="40"/>
        <v/>
      </c>
      <c r="BC83" s="26" t="str">
        <f t="shared" si="41"/>
        <v/>
      </c>
      <c r="BD83" s="69" t="str">
        <f t="shared" si="42"/>
        <v/>
      </c>
      <c r="BE83" s="26" t="e">
        <f>_xlfn.RANK.EQ(BB83,$BB$4:$BB$93,)+COUNTIF($BB$4:BB83,BB83)-1</f>
        <v>#VALUE!</v>
      </c>
    </row>
    <row r="84" spans="1:57" x14ac:dyDescent="0.25">
      <c r="A84" s="26">
        <v>81</v>
      </c>
      <c r="B84" s="37" t="str">
        <f t="shared" si="25"/>
        <v/>
      </c>
      <c r="C84" s="65" t="str">
        <f t="shared" si="23"/>
        <v/>
      </c>
      <c r="D84" s="65" t="str">
        <f t="shared" si="43"/>
        <v/>
      </c>
      <c r="E84" s="70" t="str">
        <f t="shared" si="26"/>
        <v/>
      </c>
      <c r="F84" s="71" t="str">
        <f t="shared" si="27"/>
        <v/>
      </c>
      <c r="G84" s="70" t="str">
        <f t="shared" si="28"/>
        <v/>
      </c>
      <c r="H84" s="71" t="str">
        <f t="shared" si="29"/>
        <v/>
      </c>
      <c r="I84" s="70" t="str">
        <f t="shared" si="30"/>
        <v/>
      </c>
      <c r="J84" s="71" t="str">
        <f t="shared" si="31"/>
        <v/>
      </c>
      <c r="K84" s="70" t="str">
        <f t="shared" si="32"/>
        <v/>
      </c>
      <c r="L84" s="71" t="str">
        <f t="shared" si="33"/>
        <v/>
      </c>
      <c r="M84" s="75" t="str">
        <f t="shared" si="34"/>
        <v/>
      </c>
      <c r="N84" s="71" t="str">
        <f t="shared" si="35"/>
        <v/>
      </c>
      <c r="O84" s="66" t="str">
        <f t="shared" si="36"/>
        <v/>
      </c>
      <c r="P84" s="4"/>
      <c r="Q84" s="74"/>
      <c r="AD84" s="26">
        <v>83</v>
      </c>
      <c r="AE84" s="26"/>
      <c r="AF84" s="26" t="str">
        <f>IF(Kopā!F84=$R$3,Kopā!A84,"")</f>
        <v/>
      </c>
      <c r="AG84" s="26" t="str">
        <f>_xlfn.IFNA(VLOOKUP(AF84,Kopā!$A$4:$G$203,7,),"")</f>
        <v/>
      </c>
      <c r="AH84" s="26" t="str">
        <f t="shared" si="24"/>
        <v/>
      </c>
      <c r="AI84" s="26" t="e" cm="1">
        <f t="array" ref="AI84">IFERROR(SMALL(IF((COUNTIF($AI$3:AI83, $AH$4:$AH$203)=0)*ISNUMBER($AH$4:$AH$203), $AH$4:$AH$203, "A"), 1),INDEX($AH$4:$AH$203, MATCH(SMALL(IF(ISTEXT($AH$4:$AH$203)*(COUNTIF(AI$3:$AI83,$AH$4:$AH$203)=0), COUNTIF($AH$4:$AH$203, "&lt;"&amp;$AH$4:$AH$203), ""),1),IF(ISTEXT($AH$4:$AH$203), COUNTIF($AH$4:$AH$203, "&lt;"&amp;$AH$4:$AH$203), ""), 0)))</f>
        <v>#NUM!</v>
      </c>
      <c r="AJ84" s="26"/>
      <c r="AK84" s="26"/>
      <c r="AL84" s="26" t="str">
        <f t="shared" si="37"/>
        <v/>
      </c>
      <c r="AM84" s="26" t="str">
        <f t="shared" si="38"/>
        <v/>
      </c>
      <c r="AN84" s="26">
        <v>81</v>
      </c>
      <c r="AO84" s="67" t="str">
        <f t="shared" si="39"/>
        <v/>
      </c>
      <c r="AP84" s="26" t="str">
        <f>_xlfn.IFNA(VLOOKUP(AM84,Kopā!$A$4:$Q$203,2,),"")</f>
        <v/>
      </c>
      <c r="AQ84" s="68" t="str">
        <f>_xlfn.IFNA(VLOOKUP(AM84,Kopā!$A$4:$Q$203,3,),"")</f>
        <v/>
      </c>
      <c r="AR84" s="79" t="str">
        <f>_xlfn.IFNA(VLOOKUP(AM84,Kopā!$A$4:$Q$203,8,),"")</f>
        <v/>
      </c>
      <c r="AS84" s="80" t="str">
        <f>_xlfn.IFNA(VLOOKUP(AM84,Kopā!$A$4:$Q$203,9,),"")</f>
        <v/>
      </c>
      <c r="AT84" s="79" t="str">
        <f>_xlfn.IFNA(VLOOKUP(AM84,Kopā!$A$4:$Q$203,10,),"")</f>
        <v/>
      </c>
      <c r="AU84" s="80" t="str">
        <f>_xlfn.IFNA(VLOOKUP(AM84,Kopā!$A$4:$Q$203,11,),"")</f>
        <v/>
      </c>
      <c r="AV84" s="79" t="str">
        <f>_xlfn.IFNA(VLOOKUP(AM84,Kopā!$A$4:$Q$203,12,),"")</f>
        <v/>
      </c>
      <c r="AW84" s="80" t="str">
        <f>_xlfn.IFNA(VLOOKUP(AM84,Kopā!$A$4:$Q$203,13,),"")</f>
        <v/>
      </c>
      <c r="AX84" s="79" t="str">
        <f>_xlfn.IFNA(VLOOKUP(AM84,Kopā!$A$4:$Q$203,14,),"")</f>
        <v/>
      </c>
      <c r="AY84" s="80" t="str">
        <f>_xlfn.IFNA(VLOOKUP(AM84,Kopā!$A$4:$Q$203,15,),"")</f>
        <v/>
      </c>
      <c r="AZ84" s="81" t="str">
        <f>_xlfn.IFNA(VLOOKUP(AM84,Kopā!$A$4:$Q$203,16,),"")</f>
        <v/>
      </c>
      <c r="BA84" s="80" t="str">
        <f>_xlfn.IFNA(VLOOKUP(AM84,Kopā!$A$4:$Q$203,17,),"")</f>
        <v/>
      </c>
      <c r="BB84" s="26" t="str">
        <f t="shared" si="40"/>
        <v/>
      </c>
      <c r="BC84" s="26" t="str">
        <f t="shared" si="41"/>
        <v/>
      </c>
      <c r="BD84" s="69" t="str">
        <f t="shared" si="42"/>
        <v/>
      </c>
      <c r="BE84" s="26" t="e">
        <f>_xlfn.RANK.EQ(BB84,$BB$4:$BB$93,)+COUNTIF($BB$4:BB84,BB84)-1</f>
        <v>#VALUE!</v>
      </c>
    </row>
    <row r="85" spans="1:57" x14ac:dyDescent="0.25">
      <c r="A85" s="26">
        <v>82</v>
      </c>
      <c r="B85" s="37" t="str">
        <f t="shared" si="25"/>
        <v/>
      </c>
      <c r="C85" s="65" t="str">
        <f t="shared" si="23"/>
        <v/>
      </c>
      <c r="D85" s="65" t="str">
        <f t="shared" si="43"/>
        <v/>
      </c>
      <c r="E85" s="70" t="str">
        <f t="shared" si="26"/>
        <v/>
      </c>
      <c r="F85" s="71" t="str">
        <f t="shared" si="27"/>
        <v/>
      </c>
      <c r="G85" s="70" t="str">
        <f t="shared" si="28"/>
        <v/>
      </c>
      <c r="H85" s="71" t="str">
        <f t="shared" si="29"/>
        <v/>
      </c>
      <c r="I85" s="70" t="str">
        <f t="shared" si="30"/>
        <v/>
      </c>
      <c r="J85" s="71" t="str">
        <f t="shared" si="31"/>
        <v/>
      </c>
      <c r="K85" s="70" t="str">
        <f t="shared" si="32"/>
        <v/>
      </c>
      <c r="L85" s="71" t="str">
        <f t="shared" si="33"/>
        <v/>
      </c>
      <c r="M85" s="75" t="str">
        <f t="shared" si="34"/>
        <v/>
      </c>
      <c r="N85" s="71" t="str">
        <f t="shared" si="35"/>
        <v/>
      </c>
      <c r="O85" s="66" t="str">
        <f t="shared" si="36"/>
        <v/>
      </c>
      <c r="P85" s="4"/>
      <c r="Q85" s="74"/>
      <c r="AD85" s="26">
        <v>84</v>
      </c>
      <c r="AE85" s="26"/>
      <c r="AF85" s="26">
        <f>IF(Kopā!F85=$R$3,Kopā!A85,"")</f>
        <v>82</v>
      </c>
      <c r="AG85" s="26" t="str">
        <f>_xlfn.IFNA(VLOOKUP(AF85,Kopā!$A$4:$G$203,7,),"")</f>
        <v>Hm</v>
      </c>
      <c r="AH85" s="26" t="str">
        <f t="shared" si="24"/>
        <v/>
      </c>
      <c r="AI85" s="26" t="e" cm="1">
        <f t="array" ref="AI85">IFERROR(SMALL(IF((COUNTIF($AI$3:AI84, $AH$4:$AH$203)=0)*ISNUMBER($AH$4:$AH$203), $AH$4:$AH$203, "A"), 1),INDEX($AH$4:$AH$203, MATCH(SMALL(IF(ISTEXT($AH$4:$AH$203)*(COUNTIF(AI$3:$AI84,$AH$4:$AH$203)=0), COUNTIF($AH$4:$AH$203, "&lt;"&amp;$AH$4:$AH$203), ""),1),IF(ISTEXT($AH$4:$AH$203), COUNTIF($AH$4:$AH$203, "&lt;"&amp;$AH$4:$AH$203), ""), 0)))</f>
        <v>#NUM!</v>
      </c>
      <c r="AJ85" s="26"/>
      <c r="AK85" s="26"/>
      <c r="AL85" s="26" t="str">
        <f t="shared" si="37"/>
        <v/>
      </c>
      <c r="AM85" s="26" t="str">
        <f t="shared" si="38"/>
        <v/>
      </c>
      <c r="AN85" s="26">
        <v>82</v>
      </c>
      <c r="AO85" s="67" t="str">
        <f t="shared" si="39"/>
        <v/>
      </c>
      <c r="AP85" s="26" t="str">
        <f>_xlfn.IFNA(VLOOKUP(AM85,Kopā!$A$4:$Q$203,2,),"")</f>
        <v/>
      </c>
      <c r="AQ85" s="68" t="str">
        <f>_xlfn.IFNA(VLOOKUP(AM85,Kopā!$A$4:$Q$203,3,),"")</f>
        <v/>
      </c>
      <c r="AR85" s="79" t="str">
        <f>_xlfn.IFNA(VLOOKUP(AM85,Kopā!$A$4:$Q$203,8,),"")</f>
        <v/>
      </c>
      <c r="AS85" s="80" t="str">
        <f>_xlfn.IFNA(VLOOKUP(AM85,Kopā!$A$4:$Q$203,9,),"")</f>
        <v/>
      </c>
      <c r="AT85" s="79" t="str">
        <f>_xlfn.IFNA(VLOOKUP(AM85,Kopā!$A$4:$Q$203,10,),"")</f>
        <v/>
      </c>
      <c r="AU85" s="80" t="str">
        <f>_xlfn.IFNA(VLOOKUP(AM85,Kopā!$A$4:$Q$203,11,),"")</f>
        <v/>
      </c>
      <c r="AV85" s="79" t="str">
        <f>_xlfn.IFNA(VLOOKUP(AM85,Kopā!$A$4:$Q$203,12,),"")</f>
        <v/>
      </c>
      <c r="AW85" s="80" t="str">
        <f>_xlfn.IFNA(VLOOKUP(AM85,Kopā!$A$4:$Q$203,13,),"")</f>
        <v/>
      </c>
      <c r="AX85" s="79" t="str">
        <f>_xlfn.IFNA(VLOOKUP(AM85,Kopā!$A$4:$Q$203,14,),"")</f>
        <v/>
      </c>
      <c r="AY85" s="80" t="str">
        <f>_xlfn.IFNA(VLOOKUP(AM85,Kopā!$A$4:$Q$203,15,),"")</f>
        <v/>
      </c>
      <c r="AZ85" s="81" t="str">
        <f>_xlfn.IFNA(VLOOKUP(AM85,Kopā!$A$4:$Q$203,16,),"")</f>
        <v/>
      </c>
      <c r="BA85" s="80" t="str">
        <f>_xlfn.IFNA(VLOOKUP(AM85,Kopā!$A$4:$Q$203,17,),"")</f>
        <v/>
      </c>
      <c r="BB85" s="26" t="str">
        <f t="shared" si="40"/>
        <v/>
      </c>
      <c r="BC85" s="26" t="str">
        <f t="shared" si="41"/>
        <v/>
      </c>
      <c r="BD85" s="69" t="str">
        <f t="shared" si="42"/>
        <v/>
      </c>
      <c r="BE85" s="26" t="e">
        <f>_xlfn.RANK.EQ(BB85,$BB$4:$BB$93,)+COUNTIF($BB$4:BB85,BB85)-1</f>
        <v>#VALUE!</v>
      </c>
    </row>
    <row r="86" spans="1:57" x14ac:dyDescent="0.25">
      <c r="A86" s="26">
        <v>83</v>
      </c>
      <c r="B86" s="37" t="str">
        <f t="shared" si="25"/>
        <v/>
      </c>
      <c r="C86" s="65" t="str">
        <f t="shared" si="23"/>
        <v/>
      </c>
      <c r="D86" s="65" t="str">
        <f t="shared" si="43"/>
        <v/>
      </c>
      <c r="E86" s="70" t="str">
        <f t="shared" si="26"/>
        <v/>
      </c>
      <c r="F86" s="71" t="str">
        <f t="shared" si="27"/>
        <v/>
      </c>
      <c r="G86" s="70" t="str">
        <f t="shared" si="28"/>
        <v/>
      </c>
      <c r="H86" s="71" t="str">
        <f t="shared" si="29"/>
        <v/>
      </c>
      <c r="I86" s="70" t="str">
        <f t="shared" si="30"/>
        <v/>
      </c>
      <c r="J86" s="71" t="str">
        <f t="shared" si="31"/>
        <v/>
      </c>
      <c r="K86" s="70" t="str">
        <f t="shared" si="32"/>
        <v/>
      </c>
      <c r="L86" s="71" t="str">
        <f t="shared" si="33"/>
        <v/>
      </c>
      <c r="M86" s="75" t="str">
        <f t="shared" si="34"/>
        <v/>
      </c>
      <c r="N86" s="71" t="str">
        <f t="shared" si="35"/>
        <v/>
      </c>
      <c r="O86" s="66" t="str">
        <f t="shared" si="36"/>
        <v/>
      </c>
      <c r="P86" s="4"/>
      <c r="Q86" s="74"/>
      <c r="AD86" s="26">
        <v>85</v>
      </c>
      <c r="AE86" s="26"/>
      <c r="AF86" s="26">
        <f>IF(Kopā!F86=$R$3,Kopā!A86,"")</f>
        <v>83</v>
      </c>
      <c r="AG86" s="26" t="str">
        <f>_xlfn.IFNA(VLOOKUP(AF86,Kopā!$A$4:$G$203,7,),"")</f>
        <v>Hm</v>
      </c>
      <c r="AH86" s="26" t="str">
        <f t="shared" si="24"/>
        <v/>
      </c>
      <c r="AI86" s="26" t="e" cm="1">
        <f t="array" ref="AI86">IFERROR(SMALL(IF((COUNTIF($AI$3:AI85, $AH$4:$AH$203)=0)*ISNUMBER($AH$4:$AH$203), $AH$4:$AH$203, "A"), 1),INDEX($AH$4:$AH$203, MATCH(SMALL(IF(ISTEXT($AH$4:$AH$203)*(COUNTIF(AI$3:$AI85,$AH$4:$AH$203)=0), COUNTIF($AH$4:$AH$203, "&lt;"&amp;$AH$4:$AH$203), ""),1),IF(ISTEXT($AH$4:$AH$203), COUNTIF($AH$4:$AH$203, "&lt;"&amp;$AH$4:$AH$203), ""), 0)))</f>
        <v>#NUM!</v>
      </c>
      <c r="AJ86" s="26"/>
      <c r="AK86" s="26"/>
      <c r="AL86" s="26" t="str">
        <f t="shared" si="37"/>
        <v/>
      </c>
      <c r="AM86" s="26" t="str">
        <f t="shared" si="38"/>
        <v/>
      </c>
      <c r="AN86" s="26">
        <v>83</v>
      </c>
      <c r="AO86" s="67" t="str">
        <f t="shared" si="39"/>
        <v/>
      </c>
      <c r="AP86" s="26" t="str">
        <f>_xlfn.IFNA(VLOOKUP(AM86,Kopā!$A$4:$Q$203,2,),"")</f>
        <v/>
      </c>
      <c r="AQ86" s="68" t="str">
        <f>_xlfn.IFNA(VLOOKUP(AM86,Kopā!$A$4:$Q$203,3,),"")</f>
        <v/>
      </c>
      <c r="AR86" s="79" t="str">
        <f>_xlfn.IFNA(VLOOKUP(AM86,Kopā!$A$4:$Q$203,8,),"")</f>
        <v/>
      </c>
      <c r="AS86" s="80" t="str">
        <f>_xlfn.IFNA(VLOOKUP(AM86,Kopā!$A$4:$Q$203,9,),"")</f>
        <v/>
      </c>
      <c r="AT86" s="79" t="str">
        <f>_xlfn.IFNA(VLOOKUP(AM86,Kopā!$A$4:$Q$203,10,),"")</f>
        <v/>
      </c>
      <c r="AU86" s="80" t="str">
        <f>_xlfn.IFNA(VLOOKUP(AM86,Kopā!$A$4:$Q$203,11,),"")</f>
        <v/>
      </c>
      <c r="AV86" s="79" t="str">
        <f>_xlfn.IFNA(VLOOKUP(AM86,Kopā!$A$4:$Q$203,12,),"")</f>
        <v/>
      </c>
      <c r="AW86" s="80" t="str">
        <f>_xlfn.IFNA(VLOOKUP(AM86,Kopā!$A$4:$Q$203,13,),"")</f>
        <v/>
      </c>
      <c r="AX86" s="79" t="str">
        <f>_xlfn.IFNA(VLOOKUP(AM86,Kopā!$A$4:$Q$203,14,),"")</f>
        <v/>
      </c>
      <c r="AY86" s="80" t="str">
        <f>_xlfn.IFNA(VLOOKUP(AM86,Kopā!$A$4:$Q$203,15,),"")</f>
        <v/>
      </c>
      <c r="AZ86" s="81" t="str">
        <f>_xlfn.IFNA(VLOOKUP(AM86,Kopā!$A$4:$Q$203,16,),"")</f>
        <v/>
      </c>
      <c r="BA86" s="80" t="str">
        <f>_xlfn.IFNA(VLOOKUP(AM86,Kopā!$A$4:$Q$203,17,),"")</f>
        <v/>
      </c>
      <c r="BB86" s="26" t="str">
        <f t="shared" si="40"/>
        <v/>
      </c>
      <c r="BC86" s="26" t="str">
        <f t="shared" si="41"/>
        <v/>
      </c>
      <c r="BD86" s="69" t="str">
        <f t="shared" si="42"/>
        <v/>
      </c>
      <c r="BE86" s="26" t="e">
        <f>_xlfn.RANK.EQ(BB86,$BB$4:$BB$93,)+COUNTIF($BB$4:BB86,BB86)-1</f>
        <v>#VALUE!</v>
      </c>
    </row>
    <row r="87" spans="1:57" x14ac:dyDescent="0.25">
      <c r="A87" s="26">
        <v>84</v>
      </c>
      <c r="B87" s="37" t="str">
        <f t="shared" si="25"/>
        <v/>
      </c>
      <c r="C87" s="65" t="str">
        <f t="shared" si="23"/>
        <v/>
      </c>
      <c r="D87" s="65" t="str">
        <f t="shared" si="43"/>
        <v/>
      </c>
      <c r="E87" s="70" t="str">
        <f t="shared" si="26"/>
        <v/>
      </c>
      <c r="F87" s="71" t="str">
        <f t="shared" si="27"/>
        <v/>
      </c>
      <c r="G87" s="70" t="str">
        <f t="shared" si="28"/>
        <v/>
      </c>
      <c r="H87" s="71" t="str">
        <f t="shared" si="29"/>
        <v/>
      </c>
      <c r="I87" s="70" t="str">
        <f t="shared" si="30"/>
        <v/>
      </c>
      <c r="J87" s="71" t="str">
        <f t="shared" si="31"/>
        <v/>
      </c>
      <c r="K87" s="70" t="str">
        <f t="shared" si="32"/>
        <v/>
      </c>
      <c r="L87" s="71" t="str">
        <f t="shared" si="33"/>
        <v/>
      </c>
      <c r="M87" s="75" t="str">
        <f t="shared" si="34"/>
        <v/>
      </c>
      <c r="N87" s="71" t="str">
        <f t="shared" si="35"/>
        <v/>
      </c>
      <c r="O87" s="66" t="str">
        <f t="shared" si="36"/>
        <v/>
      </c>
      <c r="P87" s="4"/>
      <c r="Q87" s="74"/>
      <c r="AD87" s="26">
        <v>86</v>
      </c>
      <c r="AE87" s="26"/>
      <c r="AF87" s="26" t="str">
        <f>IF(Kopā!F87=$R$3,Kopā!A87,"")</f>
        <v/>
      </c>
      <c r="AG87" s="26" t="str">
        <f>_xlfn.IFNA(VLOOKUP(AF87,Kopā!$A$4:$G$203,7,),"")</f>
        <v/>
      </c>
      <c r="AH87" s="26" t="str">
        <f t="shared" si="24"/>
        <v/>
      </c>
      <c r="AI87" s="26" t="e" cm="1">
        <f t="array" ref="AI87">IFERROR(SMALL(IF((COUNTIF($AI$3:AI86, $AH$4:$AH$203)=0)*ISNUMBER($AH$4:$AH$203), $AH$4:$AH$203, "A"), 1),INDEX($AH$4:$AH$203, MATCH(SMALL(IF(ISTEXT($AH$4:$AH$203)*(COUNTIF(AI$3:$AI86,$AH$4:$AH$203)=0), COUNTIF($AH$4:$AH$203, "&lt;"&amp;$AH$4:$AH$203), ""),1),IF(ISTEXT($AH$4:$AH$203), COUNTIF($AH$4:$AH$203, "&lt;"&amp;$AH$4:$AH$203), ""), 0)))</f>
        <v>#NUM!</v>
      </c>
      <c r="AJ87" s="26"/>
      <c r="AK87" s="26"/>
      <c r="AL87" s="26" t="str">
        <f t="shared" si="37"/>
        <v/>
      </c>
      <c r="AM87" s="26" t="str">
        <f t="shared" si="38"/>
        <v/>
      </c>
      <c r="AN87" s="26">
        <v>84</v>
      </c>
      <c r="AO87" s="67" t="str">
        <f t="shared" si="39"/>
        <v/>
      </c>
      <c r="AP87" s="26" t="str">
        <f>_xlfn.IFNA(VLOOKUP(AM87,Kopā!$A$4:$Q$203,2,),"")</f>
        <v/>
      </c>
      <c r="AQ87" s="68" t="str">
        <f>_xlfn.IFNA(VLOOKUP(AM87,Kopā!$A$4:$Q$203,3,),"")</f>
        <v/>
      </c>
      <c r="AR87" s="79" t="str">
        <f>_xlfn.IFNA(VLOOKUP(AM87,Kopā!$A$4:$Q$203,8,),"")</f>
        <v/>
      </c>
      <c r="AS87" s="80" t="str">
        <f>_xlfn.IFNA(VLOOKUP(AM87,Kopā!$A$4:$Q$203,9,),"")</f>
        <v/>
      </c>
      <c r="AT87" s="79" t="str">
        <f>_xlfn.IFNA(VLOOKUP(AM87,Kopā!$A$4:$Q$203,10,),"")</f>
        <v/>
      </c>
      <c r="AU87" s="80" t="str">
        <f>_xlfn.IFNA(VLOOKUP(AM87,Kopā!$A$4:$Q$203,11,),"")</f>
        <v/>
      </c>
      <c r="AV87" s="79" t="str">
        <f>_xlfn.IFNA(VLOOKUP(AM87,Kopā!$A$4:$Q$203,12,),"")</f>
        <v/>
      </c>
      <c r="AW87" s="80" t="str">
        <f>_xlfn.IFNA(VLOOKUP(AM87,Kopā!$A$4:$Q$203,13,),"")</f>
        <v/>
      </c>
      <c r="AX87" s="79" t="str">
        <f>_xlfn.IFNA(VLOOKUP(AM87,Kopā!$A$4:$Q$203,14,),"")</f>
        <v/>
      </c>
      <c r="AY87" s="80" t="str">
        <f>_xlfn.IFNA(VLOOKUP(AM87,Kopā!$A$4:$Q$203,15,),"")</f>
        <v/>
      </c>
      <c r="AZ87" s="81" t="str">
        <f>_xlfn.IFNA(VLOOKUP(AM87,Kopā!$A$4:$Q$203,16,),"")</f>
        <v/>
      </c>
      <c r="BA87" s="80" t="str">
        <f>_xlfn.IFNA(VLOOKUP(AM87,Kopā!$A$4:$Q$203,17,),"")</f>
        <v/>
      </c>
      <c r="BB87" s="26" t="str">
        <f t="shared" si="40"/>
        <v/>
      </c>
      <c r="BC87" s="26" t="str">
        <f t="shared" si="41"/>
        <v/>
      </c>
      <c r="BD87" s="69" t="str">
        <f t="shared" si="42"/>
        <v/>
      </c>
      <c r="BE87" s="26" t="e">
        <f>_xlfn.RANK.EQ(BB87,$BB$4:$BB$93,)+COUNTIF($BB$4:BB87,BB87)-1</f>
        <v>#VALUE!</v>
      </c>
    </row>
    <row r="88" spans="1:57" x14ac:dyDescent="0.25">
      <c r="A88" s="26">
        <v>85</v>
      </c>
      <c r="B88" s="37" t="str">
        <f t="shared" si="25"/>
        <v/>
      </c>
      <c r="C88" s="65" t="str">
        <f t="shared" si="23"/>
        <v/>
      </c>
      <c r="D88" s="65" t="str">
        <f t="shared" si="43"/>
        <v/>
      </c>
      <c r="E88" s="70" t="str">
        <f t="shared" si="26"/>
        <v/>
      </c>
      <c r="F88" s="71" t="str">
        <f t="shared" si="27"/>
        <v/>
      </c>
      <c r="G88" s="70" t="str">
        <f t="shared" si="28"/>
        <v/>
      </c>
      <c r="H88" s="71" t="str">
        <f t="shared" si="29"/>
        <v/>
      </c>
      <c r="I88" s="70" t="str">
        <f t="shared" si="30"/>
        <v/>
      </c>
      <c r="J88" s="71" t="str">
        <f t="shared" si="31"/>
        <v/>
      </c>
      <c r="K88" s="70" t="str">
        <f t="shared" si="32"/>
        <v/>
      </c>
      <c r="L88" s="71" t="str">
        <f t="shared" si="33"/>
        <v/>
      </c>
      <c r="M88" s="75" t="str">
        <f t="shared" si="34"/>
        <v/>
      </c>
      <c r="N88" s="71" t="str">
        <f t="shared" si="35"/>
        <v/>
      </c>
      <c r="O88" s="66" t="str">
        <f t="shared" si="36"/>
        <v/>
      </c>
      <c r="P88" s="4"/>
      <c r="Q88" s="74"/>
      <c r="AD88" s="26">
        <v>87</v>
      </c>
      <c r="AE88" s="26"/>
      <c r="AF88" s="26">
        <f>IF(Kopā!F88=$R$3,Kopā!A88,"")</f>
        <v>85</v>
      </c>
      <c r="AG88" s="26" t="str">
        <f>_xlfn.IFNA(VLOOKUP(AF88,Kopā!$A$4:$G$203,7,),"")</f>
        <v>Hm</v>
      </c>
      <c r="AH88" s="26" t="str">
        <f t="shared" si="24"/>
        <v/>
      </c>
      <c r="AI88" s="26" t="e" cm="1">
        <f t="array" ref="AI88">IFERROR(SMALL(IF((COUNTIF($AI$3:AI87, $AH$4:$AH$203)=0)*ISNUMBER($AH$4:$AH$203), $AH$4:$AH$203, "A"), 1),INDEX($AH$4:$AH$203, MATCH(SMALL(IF(ISTEXT($AH$4:$AH$203)*(COUNTIF(AI$3:$AI87,$AH$4:$AH$203)=0), COUNTIF($AH$4:$AH$203, "&lt;"&amp;$AH$4:$AH$203), ""),1),IF(ISTEXT($AH$4:$AH$203), COUNTIF($AH$4:$AH$203, "&lt;"&amp;$AH$4:$AH$203), ""), 0)))</f>
        <v>#NUM!</v>
      </c>
      <c r="AJ88" s="26"/>
      <c r="AK88" s="26"/>
      <c r="AL88" s="26" t="str">
        <f t="shared" si="37"/>
        <v/>
      </c>
      <c r="AM88" s="26" t="str">
        <f t="shared" si="38"/>
        <v/>
      </c>
      <c r="AN88" s="26">
        <v>85</v>
      </c>
      <c r="AO88" s="67" t="str">
        <f t="shared" si="39"/>
        <v/>
      </c>
      <c r="AP88" s="26" t="str">
        <f>_xlfn.IFNA(VLOOKUP(AM88,Kopā!$A$4:$Q$203,2,),"")</f>
        <v/>
      </c>
      <c r="AQ88" s="68" t="str">
        <f>_xlfn.IFNA(VLOOKUP(AM88,Kopā!$A$4:$Q$203,3,),"")</f>
        <v/>
      </c>
      <c r="AR88" s="79" t="str">
        <f>_xlfn.IFNA(VLOOKUP(AM88,Kopā!$A$4:$Q$203,8,),"")</f>
        <v/>
      </c>
      <c r="AS88" s="80" t="str">
        <f>_xlfn.IFNA(VLOOKUP(AM88,Kopā!$A$4:$Q$203,9,),"")</f>
        <v/>
      </c>
      <c r="AT88" s="79" t="str">
        <f>_xlfn.IFNA(VLOOKUP(AM88,Kopā!$A$4:$Q$203,10,),"")</f>
        <v/>
      </c>
      <c r="AU88" s="80" t="str">
        <f>_xlfn.IFNA(VLOOKUP(AM88,Kopā!$A$4:$Q$203,11,),"")</f>
        <v/>
      </c>
      <c r="AV88" s="79" t="str">
        <f>_xlfn.IFNA(VLOOKUP(AM88,Kopā!$A$4:$Q$203,12,),"")</f>
        <v/>
      </c>
      <c r="AW88" s="80" t="str">
        <f>_xlfn.IFNA(VLOOKUP(AM88,Kopā!$A$4:$Q$203,13,),"")</f>
        <v/>
      </c>
      <c r="AX88" s="79" t="str">
        <f>_xlfn.IFNA(VLOOKUP(AM88,Kopā!$A$4:$Q$203,14,),"")</f>
        <v/>
      </c>
      <c r="AY88" s="80" t="str">
        <f>_xlfn.IFNA(VLOOKUP(AM88,Kopā!$A$4:$Q$203,15,),"")</f>
        <v/>
      </c>
      <c r="AZ88" s="81" t="str">
        <f>_xlfn.IFNA(VLOOKUP(AM88,Kopā!$A$4:$Q$203,16,),"")</f>
        <v/>
      </c>
      <c r="BA88" s="80" t="str">
        <f>_xlfn.IFNA(VLOOKUP(AM88,Kopā!$A$4:$Q$203,17,),"")</f>
        <v/>
      </c>
      <c r="BB88" s="26" t="str">
        <f t="shared" si="40"/>
        <v/>
      </c>
      <c r="BC88" s="26" t="str">
        <f t="shared" si="41"/>
        <v/>
      </c>
      <c r="BD88" s="69" t="str">
        <f t="shared" si="42"/>
        <v/>
      </c>
      <c r="BE88" s="26" t="e">
        <f>_xlfn.RANK.EQ(BB88,$BB$4:$BB$93,)+COUNTIF($BB$4:BB88,BB88)-1</f>
        <v>#VALUE!</v>
      </c>
    </row>
    <row r="89" spans="1:57" x14ac:dyDescent="0.25">
      <c r="A89" s="26">
        <v>86</v>
      </c>
      <c r="B89" s="37" t="str">
        <f t="shared" si="25"/>
        <v/>
      </c>
      <c r="C89" s="65" t="str">
        <f t="shared" si="23"/>
        <v/>
      </c>
      <c r="D89" s="65" t="str">
        <f t="shared" si="43"/>
        <v/>
      </c>
      <c r="E89" s="70" t="str">
        <f t="shared" si="26"/>
        <v/>
      </c>
      <c r="F89" s="71" t="str">
        <f t="shared" si="27"/>
        <v/>
      </c>
      <c r="G89" s="70" t="str">
        <f t="shared" si="28"/>
        <v/>
      </c>
      <c r="H89" s="71" t="str">
        <f t="shared" si="29"/>
        <v/>
      </c>
      <c r="I89" s="70" t="str">
        <f t="shared" si="30"/>
        <v/>
      </c>
      <c r="J89" s="71" t="str">
        <f t="shared" si="31"/>
        <v/>
      </c>
      <c r="K89" s="70" t="str">
        <f t="shared" si="32"/>
        <v/>
      </c>
      <c r="L89" s="71" t="str">
        <f t="shared" si="33"/>
        <v/>
      </c>
      <c r="M89" s="75" t="str">
        <f t="shared" si="34"/>
        <v/>
      </c>
      <c r="N89" s="71" t="str">
        <f t="shared" si="35"/>
        <v/>
      </c>
      <c r="O89" s="66" t="str">
        <f t="shared" si="36"/>
        <v/>
      </c>
      <c r="P89" s="4"/>
      <c r="Q89" s="74"/>
      <c r="AD89" s="26">
        <v>88</v>
      </c>
      <c r="AE89" s="26"/>
      <c r="AF89" s="26" t="str">
        <f>IF(Kopā!F89=$R$3,Kopā!A89,"")</f>
        <v/>
      </c>
      <c r="AG89" s="26" t="str">
        <f>_xlfn.IFNA(VLOOKUP(AF89,Kopā!$A$4:$G$203,7,),"")</f>
        <v/>
      </c>
      <c r="AH89" s="26" t="str">
        <f t="shared" si="24"/>
        <v/>
      </c>
      <c r="AI89" s="26" t="e" cm="1">
        <f t="array" ref="AI89">IFERROR(SMALL(IF((COUNTIF($AI$3:AI88, $AH$4:$AH$203)=0)*ISNUMBER($AH$4:$AH$203), $AH$4:$AH$203, "A"), 1),INDEX($AH$4:$AH$203, MATCH(SMALL(IF(ISTEXT($AH$4:$AH$203)*(COUNTIF(AI$3:$AI88,$AH$4:$AH$203)=0), COUNTIF($AH$4:$AH$203, "&lt;"&amp;$AH$4:$AH$203), ""),1),IF(ISTEXT($AH$4:$AH$203), COUNTIF($AH$4:$AH$203, "&lt;"&amp;$AH$4:$AH$203), ""), 0)))</f>
        <v>#NUM!</v>
      </c>
      <c r="AJ89" s="26"/>
      <c r="AK89" s="26"/>
      <c r="AL89" s="26" t="str">
        <f t="shared" si="37"/>
        <v/>
      </c>
      <c r="AM89" s="26" t="str">
        <f t="shared" si="38"/>
        <v/>
      </c>
      <c r="AN89" s="26">
        <v>86</v>
      </c>
      <c r="AO89" s="67" t="str">
        <f t="shared" si="39"/>
        <v/>
      </c>
      <c r="AP89" s="26" t="str">
        <f>_xlfn.IFNA(VLOOKUP(AM89,Kopā!$A$4:$Q$203,2,),"")</f>
        <v/>
      </c>
      <c r="AQ89" s="68" t="str">
        <f>_xlfn.IFNA(VLOOKUP(AM89,Kopā!$A$4:$Q$203,3,),"")</f>
        <v/>
      </c>
      <c r="AR89" s="79" t="str">
        <f>_xlfn.IFNA(VLOOKUP(AM89,Kopā!$A$4:$Q$203,8,),"")</f>
        <v/>
      </c>
      <c r="AS89" s="80" t="str">
        <f>_xlfn.IFNA(VLOOKUP(AM89,Kopā!$A$4:$Q$203,9,),"")</f>
        <v/>
      </c>
      <c r="AT89" s="79" t="str">
        <f>_xlfn.IFNA(VLOOKUP(AM89,Kopā!$A$4:$Q$203,10,),"")</f>
        <v/>
      </c>
      <c r="AU89" s="80" t="str">
        <f>_xlfn.IFNA(VLOOKUP(AM89,Kopā!$A$4:$Q$203,11,),"")</f>
        <v/>
      </c>
      <c r="AV89" s="79" t="str">
        <f>_xlfn.IFNA(VLOOKUP(AM89,Kopā!$A$4:$Q$203,12,),"")</f>
        <v/>
      </c>
      <c r="AW89" s="80" t="str">
        <f>_xlfn.IFNA(VLOOKUP(AM89,Kopā!$A$4:$Q$203,13,),"")</f>
        <v/>
      </c>
      <c r="AX89" s="79" t="str">
        <f>_xlfn.IFNA(VLOOKUP(AM89,Kopā!$A$4:$Q$203,14,),"")</f>
        <v/>
      </c>
      <c r="AY89" s="80" t="str">
        <f>_xlfn.IFNA(VLOOKUP(AM89,Kopā!$A$4:$Q$203,15,),"")</f>
        <v/>
      </c>
      <c r="AZ89" s="81" t="str">
        <f>_xlfn.IFNA(VLOOKUP(AM89,Kopā!$A$4:$Q$203,16,),"")</f>
        <v/>
      </c>
      <c r="BA89" s="80" t="str">
        <f>_xlfn.IFNA(VLOOKUP(AM89,Kopā!$A$4:$Q$203,17,),"")</f>
        <v/>
      </c>
      <c r="BB89" s="26" t="str">
        <f t="shared" si="40"/>
        <v/>
      </c>
      <c r="BC89" s="26" t="str">
        <f t="shared" si="41"/>
        <v/>
      </c>
      <c r="BD89" s="69" t="str">
        <f t="shared" si="42"/>
        <v/>
      </c>
      <c r="BE89" s="26" t="e">
        <f>_xlfn.RANK.EQ(BB89,$BB$4:$BB$93,)+COUNTIF($BB$4:BB89,BB89)-1</f>
        <v>#VALUE!</v>
      </c>
    </row>
    <row r="90" spans="1:57" x14ac:dyDescent="0.25">
      <c r="A90" s="26">
        <v>87</v>
      </c>
      <c r="B90" s="37" t="str">
        <f t="shared" si="25"/>
        <v/>
      </c>
      <c r="C90" s="65" t="str">
        <f t="shared" si="23"/>
        <v/>
      </c>
      <c r="D90" s="65" t="str">
        <f t="shared" si="43"/>
        <v/>
      </c>
      <c r="E90" s="70" t="str">
        <f t="shared" si="26"/>
        <v/>
      </c>
      <c r="F90" s="71" t="str">
        <f t="shared" si="27"/>
        <v/>
      </c>
      <c r="G90" s="70" t="str">
        <f t="shared" si="28"/>
        <v/>
      </c>
      <c r="H90" s="71" t="str">
        <f t="shared" si="29"/>
        <v/>
      </c>
      <c r="I90" s="70" t="str">
        <f t="shared" si="30"/>
        <v/>
      </c>
      <c r="J90" s="71" t="str">
        <f t="shared" si="31"/>
        <v/>
      </c>
      <c r="K90" s="70" t="str">
        <f t="shared" si="32"/>
        <v/>
      </c>
      <c r="L90" s="71" t="str">
        <f t="shared" si="33"/>
        <v/>
      </c>
      <c r="M90" s="75" t="str">
        <f t="shared" si="34"/>
        <v/>
      </c>
      <c r="N90" s="71" t="str">
        <f t="shared" si="35"/>
        <v/>
      </c>
      <c r="O90" s="66" t="str">
        <f t="shared" si="36"/>
        <v/>
      </c>
      <c r="P90" s="4"/>
      <c r="Q90" s="74"/>
      <c r="AD90" s="26">
        <v>89</v>
      </c>
      <c r="AE90" s="26"/>
      <c r="AF90" s="26">
        <f>IF(Kopā!F90=$R$3,Kopā!A90,"")</f>
        <v>87</v>
      </c>
      <c r="AG90" s="26" t="str">
        <f>_xlfn.IFNA(VLOOKUP(AF90,Kopā!$A$4:$G$203,7,),"")</f>
        <v>Hm</v>
      </c>
      <c r="AH90" s="26" t="str">
        <f t="shared" si="24"/>
        <v/>
      </c>
      <c r="AI90" s="26" t="e" cm="1">
        <f t="array" ref="AI90">IFERROR(SMALL(IF((COUNTIF($AI$3:AI89, $AH$4:$AH$203)=0)*ISNUMBER($AH$4:$AH$203), $AH$4:$AH$203, "A"), 1),INDEX($AH$4:$AH$203, MATCH(SMALL(IF(ISTEXT($AH$4:$AH$203)*(COUNTIF(AI$3:$AI89,$AH$4:$AH$203)=0), COUNTIF($AH$4:$AH$203, "&lt;"&amp;$AH$4:$AH$203), ""),1),IF(ISTEXT($AH$4:$AH$203), COUNTIF($AH$4:$AH$203, "&lt;"&amp;$AH$4:$AH$203), ""), 0)))</f>
        <v>#NUM!</v>
      </c>
      <c r="AJ90" s="26"/>
      <c r="AK90" s="26"/>
      <c r="AL90" s="26" t="str">
        <f t="shared" si="37"/>
        <v/>
      </c>
      <c r="AM90" s="26" t="str">
        <f t="shared" si="38"/>
        <v/>
      </c>
      <c r="AN90" s="26">
        <v>87</v>
      </c>
      <c r="AO90" s="67" t="str">
        <f t="shared" si="39"/>
        <v/>
      </c>
      <c r="AP90" s="26" t="str">
        <f>_xlfn.IFNA(VLOOKUP(AM90,Kopā!$A$4:$Q$203,2,),"")</f>
        <v/>
      </c>
      <c r="AQ90" s="68" t="str">
        <f>_xlfn.IFNA(VLOOKUP(AM90,Kopā!$A$4:$Q$203,3,),"")</f>
        <v/>
      </c>
      <c r="AR90" s="79" t="str">
        <f>_xlfn.IFNA(VLOOKUP(AM90,Kopā!$A$4:$Q$203,8,),"")</f>
        <v/>
      </c>
      <c r="AS90" s="80" t="str">
        <f>_xlfn.IFNA(VLOOKUP(AM90,Kopā!$A$4:$Q$203,9,),"")</f>
        <v/>
      </c>
      <c r="AT90" s="79" t="str">
        <f>_xlfn.IFNA(VLOOKUP(AM90,Kopā!$A$4:$Q$203,10,),"")</f>
        <v/>
      </c>
      <c r="AU90" s="80" t="str">
        <f>_xlfn.IFNA(VLOOKUP(AM90,Kopā!$A$4:$Q$203,11,),"")</f>
        <v/>
      </c>
      <c r="AV90" s="79" t="str">
        <f>_xlfn.IFNA(VLOOKUP(AM90,Kopā!$A$4:$Q$203,12,),"")</f>
        <v/>
      </c>
      <c r="AW90" s="80" t="str">
        <f>_xlfn.IFNA(VLOOKUP(AM90,Kopā!$A$4:$Q$203,13,),"")</f>
        <v/>
      </c>
      <c r="AX90" s="79" t="str">
        <f>_xlfn.IFNA(VLOOKUP(AM90,Kopā!$A$4:$Q$203,14,),"")</f>
        <v/>
      </c>
      <c r="AY90" s="80" t="str">
        <f>_xlfn.IFNA(VLOOKUP(AM90,Kopā!$A$4:$Q$203,15,),"")</f>
        <v/>
      </c>
      <c r="AZ90" s="81" t="str">
        <f>_xlfn.IFNA(VLOOKUP(AM90,Kopā!$A$4:$Q$203,16,),"")</f>
        <v/>
      </c>
      <c r="BA90" s="80" t="str">
        <f>_xlfn.IFNA(VLOOKUP(AM90,Kopā!$A$4:$Q$203,17,),"")</f>
        <v/>
      </c>
      <c r="BB90" s="26" t="str">
        <f t="shared" si="40"/>
        <v/>
      </c>
      <c r="BC90" s="26" t="str">
        <f t="shared" si="41"/>
        <v/>
      </c>
      <c r="BD90" s="69" t="str">
        <f t="shared" si="42"/>
        <v/>
      </c>
      <c r="BE90" s="26" t="e">
        <f>_xlfn.RANK.EQ(BB90,$BB$4:$BB$93,)+COUNTIF($BB$4:BB90,BB90)-1</f>
        <v>#VALUE!</v>
      </c>
    </row>
    <row r="91" spans="1:57" x14ac:dyDescent="0.25">
      <c r="A91" s="26">
        <v>88</v>
      </c>
      <c r="B91" s="37" t="str">
        <f t="shared" si="25"/>
        <v/>
      </c>
      <c r="C91" s="65" t="str">
        <f t="shared" si="23"/>
        <v/>
      </c>
      <c r="D91" s="65" t="str">
        <f t="shared" si="43"/>
        <v/>
      </c>
      <c r="E91" s="70" t="str">
        <f t="shared" si="26"/>
        <v/>
      </c>
      <c r="F91" s="71" t="str">
        <f t="shared" si="27"/>
        <v/>
      </c>
      <c r="G91" s="70" t="str">
        <f t="shared" si="28"/>
        <v/>
      </c>
      <c r="H91" s="71" t="str">
        <f t="shared" si="29"/>
        <v/>
      </c>
      <c r="I91" s="70" t="str">
        <f t="shared" si="30"/>
        <v/>
      </c>
      <c r="J91" s="71" t="str">
        <f t="shared" si="31"/>
        <v/>
      </c>
      <c r="K91" s="70" t="str">
        <f t="shared" si="32"/>
        <v/>
      </c>
      <c r="L91" s="71" t="str">
        <f t="shared" si="33"/>
        <v/>
      </c>
      <c r="M91" s="75" t="str">
        <f t="shared" si="34"/>
        <v/>
      </c>
      <c r="N91" s="71" t="str">
        <f t="shared" si="35"/>
        <v/>
      </c>
      <c r="O91" s="66" t="str">
        <f t="shared" si="36"/>
        <v/>
      </c>
      <c r="P91" s="4"/>
      <c r="Q91" s="74"/>
      <c r="AD91" s="26">
        <v>90</v>
      </c>
      <c r="AE91" s="26"/>
      <c r="AF91" s="26" t="str">
        <f>IF(Kopā!F91=$R$3,Kopā!A91,"")</f>
        <v/>
      </c>
      <c r="AG91" s="26" t="str">
        <f>_xlfn.IFNA(VLOOKUP(AF91,Kopā!$A$4:$G$203,7,),"")</f>
        <v/>
      </c>
      <c r="AH91" s="26" t="str">
        <f t="shared" si="24"/>
        <v/>
      </c>
      <c r="AI91" s="26" t="e" cm="1">
        <f t="array" ref="AI91">IFERROR(SMALL(IF((COUNTIF($AI$3:AI90, $AH$4:$AH$203)=0)*ISNUMBER($AH$4:$AH$203), $AH$4:$AH$203, "A"), 1),INDEX($AH$4:$AH$203, MATCH(SMALL(IF(ISTEXT($AH$4:$AH$203)*(COUNTIF(AI$3:$AI90,$AH$4:$AH$203)=0), COUNTIF($AH$4:$AH$203, "&lt;"&amp;$AH$4:$AH$203), ""),1),IF(ISTEXT($AH$4:$AH$203), COUNTIF($AH$4:$AH$203, "&lt;"&amp;$AH$4:$AH$203), ""), 0)))</f>
        <v>#NUM!</v>
      </c>
      <c r="AJ91" s="26"/>
      <c r="AK91" s="26"/>
      <c r="AL91" s="26" t="str">
        <f t="shared" si="37"/>
        <v/>
      </c>
      <c r="AM91" s="26" t="str">
        <f t="shared" si="38"/>
        <v/>
      </c>
      <c r="AN91" s="26">
        <v>88</v>
      </c>
      <c r="AO91" s="67" t="str">
        <f t="shared" si="39"/>
        <v/>
      </c>
      <c r="AP91" s="26" t="str">
        <f>_xlfn.IFNA(VLOOKUP(AM91,Kopā!$A$4:$Q$203,2,),"")</f>
        <v/>
      </c>
      <c r="AQ91" s="68" t="str">
        <f>_xlfn.IFNA(VLOOKUP(AM91,Kopā!$A$4:$Q$203,3,),"")</f>
        <v/>
      </c>
      <c r="AR91" s="79" t="str">
        <f>_xlfn.IFNA(VLOOKUP(AM91,Kopā!$A$4:$Q$203,8,),"")</f>
        <v/>
      </c>
      <c r="AS91" s="80" t="str">
        <f>_xlfn.IFNA(VLOOKUP(AM91,Kopā!$A$4:$Q$203,9,),"")</f>
        <v/>
      </c>
      <c r="AT91" s="79" t="str">
        <f>_xlfn.IFNA(VLOOKUP(AM91,Kopā!$A$4:$Q$203,10,),"")</f>
        <v/>
      </c>
      <c r="AU91" s="80" t="str">
        <f>_xlfn.IFNA(VLOOKUP(AM91,Kopā!$A$4:$Q$203,11,),"")</f>
        <v/>
      </c>
      <c r="AV91" s="79" t="str">
        <f>_xlfn.IFNA(VLOOKUP(AM91,Kopā!$A$4:$Q$203,12,),"")</f>
        <v/>
      </c>
      <c r="AW91" s="80" t="str">
        <f>_xlfn.IFNA(VLOOKUP(AM91,Kopā!$A$4:$Q$203,13,),"")</f>
        <v/>
      </c>
      <c r="AX91" s="79" t="str">
        <f>_xlfn.IFNA(VLOOKUP(AM91,Kopā!$A$4:$Q$203,14,),"")</f>
        <v/>
      </c>
      <c r="AY91" s="80" t="str">
        <f>_xlfn.IFNA(VLOOKUP(AM91,Kopā!$A$4:$Q$203,15,),"")</f>
        <v/>
      </c>
      <c r="AZ91" s="81" t="str">
        <f>_xlfn.IFNA(VLOOKUP(AM91,Kopā!$A$4:$Q$203,16,),"")</f>
        <v/>
      </c>
      <c r="BA91" s="80" t="str">
        <f>_xlfn.IFNA(VLOOKUP(AM91,Kopā!$A$4:$Q$203,17,),"")</f>
        <v/>
      </c>
      <c r="BB91" s="26" t="str">
        <f t="shared" si="40"/>
        <v/>
      </c>
      <c r="BC91" s="26" t="str">
        <f t="shared" si="41"/>
        <v/>
      </c>
      <c r="BD91" s="69" t="str">
        <f t="shared" si="42"/>
        <v/>
      </c>
      <c r="BE91" s="26" t="e">
        <f>_xlfn.RANK.EQ(BB91,$BB$4:$BB$93,)+COUNTIF($BB$4:BB91,BB91)-1</f>
        <v>#VALUE!</v>
      </c>
    </row>
    <row r="92" spans="1:57" x14ac:dyDescent="0.25">
      <c r="A92" s="26">
        <v>89</v>
      </c>
      <c r="B92" s="37" t="str">
        <f t="shared" si="25"/>
        <v/>
      </c>
      <c r="C92" s="65" t="str">
        <f t="shared" si="23"/>
        <v/>
      </c>
      <c r="D92" s="65" t="str">
        <f t="shared" si="43"/>
        <v/>
      </c>
      <c r="E92" s="70" t="str">
        <f t="shared" si="26"/>
        <v/>
      </c>
      <c r="F92" s="71" t="str">
        <f t="shared" si="27"/>
        <v/>
      </c>
      <c r="G92" s="70" t="str">
        <f t="shared" si="28"/>
        <v/>
      </c>
      <c r="H92" s="71" t="str">
        <f t="shared" si="29"/>
        <v/>
      </c>
      <c r="I92" s="70" t="str">
        <f t="shared" si="30"/>
        <v/>
      </c>
      <c r="J92" s="71" t="str">
        <f t="shared" si="31"/>
        <v/>
      </c>
      <c r="K92" s="70" t="str">
        <f t="shared" si="32"/>
        <v/>
      </c>
      <c r="L92" s="71" t="str">
        <f t="shared" si="33"/>
        <v/>
      </c>
      <c r="M92" s="75" t="str">
        <f t="shared" si="34"/>
        <v/>
      </c>
      <c r="N92" s="71" t="str">
        <f t="shared" si="35"/>
        <v/>
      </c>
      <c r="O92" s="66" t="str">
        <f t="shared" si="36"/>
        <v/>
      </c>
      <c r="P92" s="4"/>
      <c r="Q92" s="74"/>
      <c r="AD92" s="26">
        <v>91</v>
      </c>
      <c r="AE92" s="26"/>
      <c r="AF92" s="26" t="str">
        <f>IF(Kopā!F92=$R$3,Kopā!A92,"")</f>
        <v/>
      </c>
      <c r="AG92" s="26" t="str">
        <f>_xlfn.IFNA(VLOOKUP(AF92,Kopā!$A$4:$G$203,7,),"")</f>
        <v/>
      </c>
      <c r="AH92" s="26" t="str">
        <f t="shared" si="24"/>
        <v/>
      </c>
      <c r="AI92" s="26" t="e" cm="1">
        <f t="array" ref="AI92">IFERROR(SMALL(IF((COUNTIF($AI$3:AI91, $AH$4:$AH$203)=0)*ISNUMBER($AH$4:$AH$203), $AH$4:$AH$203, "A"), 1),INDEX($AH$4:$AH$203, MATCH(SMALL(IF(ISTEXT($AH$4:$AH$203)*(COUNTIF(AI$3:$AI91,$AH$4:$AH$203)=0), COUNTIF($AH$4:$AH$203, "&lt;"&amp;$AH$4:$AH$203), ""),1),IF(ISTEXT($AH$4:$AH$203), COUNTIF($AH$4:$AH$203, "&lt;"&amp;$AH$4:$AH$203), ""), 0)))</f>
        <v>#NUM!</v>
      </c>
      <c r="AJ92" s="26"/>
      <c r="AK92" s="26"/>
      <c r="AL92" s="26" t="str">
        <f t="shared" si="37"/>
        <v/>
      </c>
      <c r="AM92" s="26" t="str">
        <f t="shared" si="38"/>
        <v/>
      </c>
      <c r="AN92" s="26">
        <v>89</v>
      </c>
      <c r="AO92" s="67" t="str">
        <f t="shared" si="39"/>
        <v/>
      </c>
      <c r="AP92" s="26" t="str">
        <f>_xlfn.IFNA(VLOOKUP(AM92,Kopā!$A$4:$Q$203,2,),"")</f>
        <v/>
      </c>
      <c r="AQ92" s="68" t="str">
        <f>_xlfn.IFNA(VLOOKUP(AM92,Kopā!$A$4:$Q$203,3,),"")</f>
        <v/>
      </c>
      <c r="AR92" s="79" t="str">
        <f>_xlfn.IFNA(VLOOKUP(AM92,Kopā!$A$4:$Q$203,8,),"")</f>
        <v/>
      </c>
      <c r="AS92" s="80" t="str">
        <f>_xlfn.IFNA(VLOOKUP(AM92,Kopā!$A$4:$Q$203,9,),"")</f>
        <v/>
      </c>
      <c r="AT92" s="79" t="str">
        <f>_xlfn.IFNA(VLOOKUP(AM92,Kopā!$A$4:$Q$203,10,),"")</f>
        <v/>
      </c>
      <c r="AU92" s="80" t="str">
        <f>_xlfn.IFNA(VLOOKUP(AM92,Kopā!$A$4:$Q$203,11,),"")</f>
        <v/>
      </c>
      <c r="AV92" s="79" t="str">
        <f>_xlfn.IFNA(VLOOKUP(AM92,Kopā!$A$4:$Q$203,12,),"")</f>
        <v/>
      </c>
      <c r="AW92" s="80" t="str">
        <f>_xlfn.IFNA(VLOOKUP(AM92,Kopā!$A$4:$Q$203,13,),"")</f>
        <v/>
      </c>
      <c r="AX92" s="79" t="str">
        <f>_xlfn.IFNA(VLOOKUP(AM92,Kopā!$A$4:$Q$203,14,),"")</f>
        <v/>
      </c>
      <c r="AY92" s="80" t="str">
        <f>_xlfn.IFNA(VLOOKUP(AM92,Kopā!$A$4:$Q$203,15,),"")</f>
        <v/>
      </c>
      <c r="AZ92" s="81" t="str">
        <f>_xlfn.IFNA(VLOOKUP(AM92,Kopā!$A$4:$Q$203,16,),"")</f>
        <v/>
      </c>
      <c r="BA92" s="80" t="str">
        <f>_xlfn.IFNA(VLOOKUP(AM92,Kopā!$A$4:$Q$203,17,),"")</f>
        <v/>
      </c>
      <c r="BB92" s="26" t="str">
        <f t="shared" si="40"/>
        <v/>
      </c>
      <c r="BC92" s="26" t="str">
        <f t="shared" si="41"/>
        <v/>
      </c>
      <c r="BD92" s="69" t="str">
        <f t="shared" si="42"/>
        <v/>
      </c>
      <c r="BE92" s="26" t="e">
        <f>_xlfn.RANK.EQ(BB92,$BB$4:$BB$93,)+COUNTIF($BB$4:BB92,BB92)-1</f>
        <v>#VALUE!</v>
      </c>
    </row>
    <row r="93" spans="1:57" x14ac:dyDescent="0.25">
      <c r="A93" s="26">
        <v>90</v>
      </c>
      <c r="B93" s="37" t="str">
        <f t="shared" si="25"/>
        <v/>
      </c>
      <c r="C93" s="65" t="str">
        <f t="shared" si="23"/>
        <v/>
      </c>
      <c r="D93" s="65" t="str">
        <f t="shared" si="43"/>
        <v/>
      </c>
      <c r="E93" s="70" t="str">
        <f t="shared" si="26"/>
        <v/>
      </c>
      <c r="F93" s="71" t="str">
        <f t="shared" si="27"/>
        <v/>
      </c>
      <c r="G93" s="70" t="str">
        <f t="shared" si="28"/>
        <v/>
      </c>
      <c r="H93" s="71" t="str">
        <f t="shared" si="29"/>
        <v/>
      </c>
      <c r="I93" s="70" t="str">
        <f t="shared" si="30"/>
        <v/>
      </c>
      <c r="J93" s="71" t="str">
        <f t="shared" si="31"/>
        <v/>
      </c>
      <c r="K93" s="70" t="str">
        <f t="shared" si="32"/>
        <v/>
      </c>
      <c r="L93" s="71" t="str">
        <f t="shared" si="33"/>
        <v/>
      </c>
      <c r="M93" s="75" t="str">
        <f t="shared" si="34"/>
        <v/>
      </c>
      <c r="N93" s="71" t="str">
        <f t="shared" si="35"/>
        <v/>
      </c>
      <c r="O93" s="66" t="str">
        <f t="shared" si="36"/>
        <v/>
      </c>
      <c r="P93" s="4"/>
      <c r="Q93" s="74"/>
      <c r="AD93" s="26">
        <v>92</v>
      </c>
      <c r="AE93" s="26"/>
      <c r="AF93" s="26" t="str">
        <f>IF(Kopā!F93=$R$3,Kopā!A93,"")</f>
        <v/>
      </c>
      <c r="AG93" s="26" t="str">
        <f>_xlfn.IFNA(VLOOKUP(AF93,Kopā!$A$4:$G$203,7,),"")</f>
        <v/>
      </c>
      <c r="AH93" s="26" t="str">
        <f t="shared" si="24"/>
        <v/>
      </c>
      <c r="AI93" s="26" t="e" cm="1">
        <f t="array" ref="AI93">IFERROR(SMALL(IF((COUNTIF($AI$3:AI92, $AH$4:$AH$203)=0)*ISNUMBER($AH$4:$AH$203), $AH$4:$AH$203, "A"), 1),INDEX($AH$4:$AH$203, MATCH(SMALL(IF(ISTEXT($AH$4:$AH$203)*(COUNTIF(AI$3:$AI92,$AH$4:$AH$203)=0), COUNTIF($AH$4:$AH$203, "&lt;"&amp;$AH$4:$AH$203), ""),1),IF(ISTEXT($AH$4:$AH$203), COUNTIF($AH$4:$AH$203, "&lt;"&amp;$AH$4:$AH$203), ""), 0)))</f>
        <v>#NUM!</v>
      </c>
      <c r="AJ93" s="26"/>
      <c r="AK93" s="26"/>
      <c r="AL93" s="26" t="str">
        <f t="shared" si="37"/>
        <v/>
      </c>
      <c r="AM93" s="26" t="str">
        <f t="shared" si="38"/>
        <v/>
      </c>
      <c r="AN93" s="26">
        <v>90</v>
      </c>
      <c r="AO93" s="67" t="str">
        <f t="shared" si="39"/>
        <v/>
      </c>
      <c r="AP93" s="26" t="str">
        <f>_xlfn.IFNA(VLOOKUP(AM93,Kopā!$A$4:$Q$203,2,),"")</f>
        <v/>
      </c>
      <c r="AQ93" s="68" t="str">
        <f>_xlfn.IFNA(VLOOKUP(AM93,Kopā!$A$4:$Q$203,3,),"")</f>
        <v/>
      </c>
      <c r="AR93" s="79" t="str">
        <f>_xlfn.IFNA(VLOOKUP(AM93,Kopā!$A$4:$Q$203,8,),"")</f>
        <v/>
      </c>
      <c r="AS93" s="80" t="str">
        <f>_xlfn.IFNA(VLOOKUP(AM93,Kopā!$A$4:$Q$203,9,),"")</f>
        <v/>
      </c>
      <c r="AT93" s="79" t="str">
        <f>_xlfn.IFNA(VLOOKUP(AM93,Kopā!$A$4:$Q$203,10,),"")</f>
        <v/>
      </c>
      <c r="AU93" s="80" t="str">
        <f>_xlfn.IFNA(VLOOKUP(AM93,Kopā!$A$4:$Q$203,11,),"")</f>
        <v/>
      </c>
      <c r="AV93" s="79" t="str">
        <f>_xlfn.IFNA(VLOOKUP(AM93,Kopā!$A$4:$Q$203,12,),"")</f>
        <v/>
      </c>
      <c r="AW93" s="80" t="str">
        <f>_xlfn.IFNA(VLOOKUP(AM93,Kopā!$A$4:$Q$203,13,),"")</f>
        <v/>
      </c>
      <c r="AX93" s="79" t="str">
        <f>_xlfn.IFNA(VLOOKUP(AM93,Kopā!$A$4:$Q$203,14,),"")</f>
        <v/>
      </c>
      <c r="AY93" s="80" t="str">
        <f>_xlfn.IFNA(VLOOKUP(AM93,Kopā!$A$4:$Q$203,15,),"")</f>
        <v/>
      </c>
      <c r="AZ93" s="81" t="str">
        <f>_xlfn.IFNA(VLOOKUP(AM93,Kopā!$A$4:$Q$203,16,),"")</f>
        <v/>
      </c>
      <c r="BA93" s="80" t="str">
        <f>_xlfn.IFNA(VLOOKUP(AM93,Kopā!$A$4:$Q$203,17,),"")</f>
        <v/>
      </c>
      <c r="BB93" s="26" t="str">
        <f t="shared" si="40"/>
        <v/>
      </c>
      <c r="BC93" s="26" t="str">
        <f t="shared" si="41"/>
        <v/>
      </c>
      <c r="BD93" s="69" t="str">
        <f t="shared" si="42"/>
        <v/>
      </c>
      <c r="BE93" s="26" t="e">
        <f>_xlfn.RANK.EQ(BB93,$BB$4:$BB$93,)+COUNTIF($BB$4:BB93,BB93)-1</f>
        <v>#VALUE!</v>
      </c>
    </row>
    <row r="94" spans="1:57" x14ac:dyDescent="0.25">
      <c r="A94" s="4"/>
      <c r="B94" s="4"/>
      <c r="C94" s="4"/>
      <c r="D94" s="4"/>
      <c r="E94" s="37"/>
      <c r="F94" s="37"/>
      <c r="G94" s="37"/>
      <c r="H94" s="37"/>
      <c r="I94" s="37"/>
      <c r="J94" s="37"/>
      <c r="K94" s="37"/>
      <c r="L94" s="37"/>
      <c r="M94" s="4"/>
      <c r="N94" s="4"/>
      <c r="O94" s="36"/>
      <c r="P94" s="4"/>
      <c r="Q94" s="74"/>
      <c r="AD94" s="26">
        <v>93</v>
      </c>
      <c r="AE94" s="26"/>
      <c r="AF94" s="26" t="str">
        <f>IF(Kopā!F94=$R$3,Kopā!A94,"")</f>
        <v/>
      </c>
      <c r="AG94" s="26" t="str">
        <f>_xlfn.IFNA(VLOOKUP(AF94,Kopā!$A$4:$G$203,7,),"")</f>
        <v/>
      </c>
      <c r="AH94" s="26" t="str">
        <f t="shared" si="24"/>
        <v/>
      </c>
      <c r="AI94" s="26" t="e" cm="1">
        <f t="array" ref="AI94">IFERROR(SMALL(IF((COUNTIF($AI$3:AI93, $AH$4:$AH$203)=0)*ISNUMBER($AH$4:$AH$203), $AH$4:$AH$203, "A"), 1),INDEX($AH$4:$AH$203, MATCH(SMALL(IF(ISTEXT($AH$4:$AH$203)*(COUNTIF(AI$3:$AI93,$AH$4:$AH$203)=0), COUNTIF($AH$4:$AH$203, "&lt;"&amp;$AH$4:$AH$203), ""),1),IF(ISTEXT($AH$4:$AH$203), COUNTIF($AH$4:$AH$203, "&lt;"&amp;$AH$4:$AH$203), ""), 0)))</f>
        <v>#NUM!</v>
      </c>
      <c r="AJ94" s="26"/>
      <c r="AK94" s="26"/>
      <c r="AL94" s="26" t="e">
        <f>#REF!</f>
        <v>#REF!</v>
      </c>
      <c r="AM94" s="26"/>
      <c r="AN94" s="26"/>
      <c r="AO94" s="26"/>
      <c r="AP94" s="26"/>
      <c r="AQ94" s="26"/>
      <c r="AR94" s="79" t="str">
        <f>_xlfn.IFNA(VLOOKUP(AM94,Kopā!$A$4:$Q$203,8,),"")</f>
        <v/>
      </c>
      <c r="AS94" s="80" t="str">
        <f>_xlfn.IFNA(VLOOKUP(AM94,Kopā!$A$4:$Q$203,9,),"")</f>
        <v/>
      </c>
      <c r="AT94" s="79" t="str">
        <f>_xlfn.IFNA(VLOOKUP(AM94,Kopā!$A$4:$Q$203,10,),"")</f>
        <v/>
      </c>
      <c r="AU94" s="80" t="str">
        <f>_xlfn.IFNA(VLOOKUP(AM94,Kopā!$A$4:$Q$203,11,),"")</f>
        <v/>
      </c>
      <c r="AV94" s="79" t="str">
        <f>_xlfn.IFNA(VLOOKUP(AM94,Kopā!$A$4:$Q$203,12,),"")</f>
        <v/>
      </c>
      <c r="AW94" s="80" t="str">
        <f>_xlfn.IFNA(VLOOKUP(AM94,Kopā!$A$4:$Q$203,13,),"")</f>
        <v/>
      </c>
      <c r="AX94" s="79" t="str">
        <f>_xlfn.IFNA(VLOOKUP(AM94,Kopā!$A$4:$Q$203,14,),"")</f>
        <v/>
      </c>
      <c r="AY94" s="80" t="str">
        <f>_xlfn.IFNA(VLOOKUP(AM94,Kopā!$A$4:$Q$203,15,),"")</f>
        <v/>
      </c>
      <c r="AZ94" s="26"/>
      <c r="BA94" s="26"/>
      <c r="BB94" s="26"/>
      <c r="BC94" s="26"/>
      <c r="BD94" s="26"/>
      <c r="BE94" s="26" t="e">
        <f>_xlfn.RANK.EQ(BB94,$BB$4:$BB$93,)+COUNTIF($BB$4:BB94,BB94)-1</f>
        <v>#N/A</v>
      </c>
    </row>
    <row r="95" spans="1:57" x14ac:dyDescent="0.25">
      <c r="A95" s="4"/>
      <c r="B95" s="4"/>
      <c r="C95" s="4"/>
      <c r="D95" s="4"/>
      <c r="E95" s="37"/>
      <c r="F95" s="37"/>
      <c r="G95" s="37"/>
      <c r="H95" s="37"/>
      <c r="I95" s="37"/>
      <c r="J95" s="37"/>
      <c r="K95" s="37"/>
      <c r="L95" s="37"/>
      <c r="M95" s="4"/>
      <c r="N95" s="4"/>
      <c r="O95" s="36"/>
      <c r="P95" s="4"/>
      <c r="Q95" s="4"/>
      <c r="AD95" s="26">
        <v>94</v>
      </c>
      <c r="AE95" s="26"/>
      <c r="AF95" s="26" t="str">
        <f>IF(Kopā!F95=$R$3,Kopā!A95,"")</f>
        <v/>
      </c>
      <c r="AG95" s="26" t="str">
        <f>_xlfn.IFNA(VLOOKUP(AF95,Kopā!$A$4:$G$203,7,),"")</f>
        <v/>
      </c>
      <c r="AH95" s="26" t="str">
        <f t="shared" si="24"/>
        <v/>
      </c>
      <c r="AI95" s="26" t="e" cm="1">
        <f t="array" ref="AI95">IFERROR(SMALL(IF((COUNTIF($AI$3:AI94, $AH$4:$AH$203)=0)*ISNUMBER($AH$4:$AH$203), $AH$4:$AH$203, "A"), 1),INDEX($AH$4:$AH$203, MATCH(SMALL(IF(ISTEXT($AH$4:$AH$203)*(COUNTIF(AI$3:$AI94,$AH$4:$AH$203)=0), COUNTIF($AH$4:$AH$203, "&lt;"&amp;$AH$4:$AH$203), ""),1),IF(ISTEXT($AH$4:$AH$203), COUNTIF($AH$4:$AH$203, "&lt;"&amp;$AH$4:$AH$203), ""), 0)))</f>
        <v>#NUM!</v>
      </c>
      <c r="AJ95" s="26"/>
      <c r="AK95" s="26"/>
      <c r="AL95" s="26" t="e">
        <f>#REF!</f>
        <v>#REF!</v>
      </c>
      <c r="AM95" s="26"/>
      <c r="AN95" s="26"/>
      <c r="AO95" s="26"/>
      <c r="AP95" s="26"/>
      <c r="AQ95" s="26"/>
      <c r="AR95" s="79" t="str">
        <f>_xlfn.IFNA(VLOOKUP(AM95,Kopā!$A$4:$Q$203,8,),"")</f>
        <v/>
      </c>
      <c r="AS95" s="80" t="str">
        <f>_xlfn.IFNA(VLOOKUP(AM95,Kopā!$A$4:$Q$203,9,),"")</f>
        <v/>
      </c>
      <c r="AT95" s="79" t="str">
        <f>_xlfn.IFNA(VLOOKUP(AM95,Kopā!$A$4:$Q$203,10,),"")</f>
        <v/>
      </c>
      <c r="AU95" s="80" t="str">
        <f>_xlfn.IFNA(VLOOKUP(AM95,Kopā!$A$4:$Q$203,11,),"")</f>
        <v/>
      </c>
      <c r="AV95" s="79" t="str">
        <f>_xlfn.IFNA(VLOOKUP(AM95,Kopā!$A$4:$Q$203,12,),"")</f>
        <v/>
      </c>
      <c r="AW95" s="80" t="str">
        <f>_xlfn.IFNA(VLOOKUP(AM95,Kopā!$A$4:$Q$203,13,),"")</f>
        <v/>
      </c>
      <c r="AX95" s="79" t="str">
        <f>_xlfn.IFNA(VLOOKUP(AM95,Kopā!$A$4:$Q$203,14,),"")</f>
        <v/>
      </c>
      <c r="AY95" s="80" t="str">
        <f>_xlfn.IFNA(VLOOKUP(AM95,Kopā!$A$4:$Q$203,15,),"")</f>
        <v/>
      </c>
      <c r="AZ95" s="26"/>
      <c r="BA95" s="26"/>
      <c r="BB95" s="26"/>
      <c r="BC95" s="26"/>
      <c r="BD95" s="26"/>
      <c r="BE95" s="26" t="e">
        <f>_xlfn.RANK.EQ(BB95,$BB$4:$BB$93,)+COUNTIF($BB$4:BB95,BB95)-1</f>
        <v>#N/A</v>
      </c>
    </row>
    <row r="96" spans="1:57" x14ac:dyDescent="0.25">
      <c r="A96" s="4"/>
      <c r="B96" s="4"/>
      <c r="C96" s="4"/>
      <c r="D96" s="4"/>
      <c r="E96" s="37"/>
      <c r="F96" s="37"/>
      <c r="G96" s="37"/>
      <c r="H96" s="37"/>
      <c r="I96" s="37"/>
      <c r="J96" s="37"/>
      <c r="K96" s="37"/>
      <c r="L96" s="37"/>
      <c r="M96" s="4"/>
      <c r="N96" s="4"/>
      <c r="O96" s="36"/>
      <c r="P96" s="4"/>
      <c r="Q96" s="4"/>
      <c r="AD96" s="26">
        <v>95</v>
      </c>
      <c r="AE96" s="26"/>
      <c r="AF96" s="26" t="str">
        <f>IF(Kopā!F96=$R$3,Kopā!A96,"")</f>
        <v/>
      </c>
      <c r="AG96" s="26" t="str">
        <f>_xlfn.IFNA(VLOOKUP(AF96,Kopā!$A$4:$G$203,7,),"")</f>
        <v/>
      </c>
      <c r="AH96" s="26" t="str">
        <f t="shared" si="24"/>
        <v/>
      </c>
      <c r="AI96" s="26" t="e" cm="1">
        <f t="array" ref="AI96">IFERROR(SMALL(IF((COUNTIF($AI$3:AI95, $AH$4:$AH$203)=0)*ISNUMBER($AH$4:$AH$203), $AH$4:$AH$203, "A"), 1),INDEX($AH$4:$AH$203, MATCH(SMALL(IF(ISTEXT($AH$4:$AH$203)*(COUNTIF(AI$3:$AI95,$AH$4:$AH$203)=0), COUNTIF($AH$4:$AH$203, "&lt;"&amp;$AH$4:$AH$203), ""),1),IF(ISTEXT($AH$4:$AH$203), COUNTIF($AH$4:$AH$203, "&lt;"&amp;$AH$4:$AH$203), ""), 0)))</f>
        <v>#NUM!</v>
      </c>
      <c r="AJ96" s="26"/>
      <c r="AK96" s="26"/>
      <c r="AL96" s="26" t="e">
        <f>#REF!</f>
        <v>#REF!</v>
      </c>
      <c r="AM96" s="26"/>
      <c r="AN96" s="26"/>
      <c r="AO96" s="26"/>
      <c r="AP96" s="26"/>
      <c r="AQ96" s="26"/>
      <c r="AR96" s="79" t="str">
        <f>_xlfn.IFNA(VLOOKUP(AM96,Kopā!$A$4:$Q$203,8,),"")</f>
        <v/>
      </c>
      <c r="AS96" s="80" t="str">
        <f>_xlfn.IFNA(VLOOKUP(AM96,Kopā!$A$4:$Q$203,9,),"")</f>
        <v/>
      </c>
      <c r="AT96" s="79" t="str">
        <f>_xlfn.IFNA(VLOOKUP(AM96,Kopā!$A$4:$Q$203,10,),"")</f>
        <v/>
      </c>
      <c r="AU96" s="80" t="str">
        <f>_xlfn.IFNA(VLOOKUP(AM96,Kopā!$A$4:$Q$203,11,),"")</f>
        <v/>
      </c>
      <c r="AV96" s="79" t="str">
        <f>_xlfn.IFNA(VLOOKUP(AM96,Kopā!$A$4:$Q$203,12,),"")</f>
        <v/>
      </c>
      <c r="AW96" s="80" t="str">
        <f>_xlfn.IFNA(VLOOKUP(AM96,Kopā!$A$4:$Q$203,13,),"")</f>
        <v/>
      </c>
      <c r="AX96" s="79" t="str">
        <f>_xlfn.IFNA(VLOOKUP(AM96,Kopā!$A$4:$Q$203,14,),"")</f>
        <v/>
      </c>
      <c r="AY96" s="80" t="str">
        <f>_xlfn.IFNA(VLOOKUP(AM96,Kopā!$A$4:$Q$203,15,),"")</f>
        <v/>
      </c>
      <c r="AZ96" s="26"/>
      <c r="BA96" s="26"/>
      <c r="BB96" s="26"/>
      <c r="BC96" s="26"/>
      <c r="BD96" s="26"/>
      <c r="BE96" s="26" t="e">
        <f>_xlfn.RANK.EQ(BB96,$BB$4:$BB$93,)+COUNTIF($BB$4:BB96,BB96)-1</f>
        <v>#N/A</v>
      </c>
    </row>
    <row r="97" spans="1:57" x14ac:dyDescent="0.25">
      <c r="A97" s="4"/>
      <c r="B97" s="4"/>
      <c r="C97" s="4"/>
      <c r="D97" s="4"/>
      <c r="E97" s="37"/>
      <c r="F97" s="37"/>
      <c r="G97" s="37"/>
      <c r="H97" s="37"/>
      <c r="I97" s="37"/>
      <c r="J97" s="37"/>
      <c r="K97" s="37"/>
      <c r="L97" s="37"/>
      <c r="M97" s="4"/>
      <c r="N97" s="4"/>
      <c r="O97" s="36"/>
      <c r="P97" s="4"/>
      <c r="Q97" s="4"/>
      <c r="AD97" s="26">
        <v>96</v>
      </c>
      <c r="AE97" s="26"/>
      <c r="AF97" s="26" t="str">
        <f>IF(Kopā!F97=$R$3,Kopā!A97,"")</f>
        <v/>
      </c>
      <c r="AG97" s="26" t="str">
        <f>_xlfn.IFNA(VLOOKUP(AF97,Kopā!$A$4:$G$203,7,),"")</f>
        <v/>
      </c>
      <c r="AH97" s="26" t="str">
        <f t="shared" si="24"/>
        <v/>
      </c>
      <c r="AI97" s="26" t="e" cm="1">
        <f t="array" ref="AI97">IFERROR(SMALL(IF((COUNTIF($AI$3:AI96, $AH$4:$AH$203)=0)*ISNUMBER($AH$4:$AH$203), $AH$4:$AH$203, "A"), 1),INDEX($AH$4:$AH$203, MATCH(SMALL(IF(ISTEXT($AH$4:$AH$203)*(COUNTIF(AI$3:$AI96,$AH$4:$AH$203)=0), COUNTIF($AH$4:$AH$203, "&lt;"&amp;$AH$4:$AH$203), ""),1),IF(ISTEXT($AH$4:$AH$203), COUNTIF($AH$4:$AH$203, "&lt;"&amp;$AH$4:$AH$203), ""), 0)))</f>
        <v>#NUM!</v>
      </c>
      <c r="AJ97" s="26"/>
      <c r="AK97" s="26"/>
      <c r="AL97" s="26" t="e">
        <f>#REF!</f>
        <v>#REF!</v>
      </c>
      <c r="AM97" s="26"/>
      <c r="AN97" s="26"/>
      <c r="AO97" s="26"/>
      <c r="AP97" s="26"/>
      <c r="AQ97" s="26"/>
      <c r="AR97" s="79" t="str">
        <f>_xlfn.IFNA(VLOOKUP(AM97,Kopā!$A$4:$Q$203,8,),"")</f>
        <v/>
      </c>
      <c r="AS97" s="80" t="str">
        <f>_xlfn.IFNA(VLOOKUP(AM97,Kopā!$A$4:$Q$203,9,),"")</f>
        <v/>
      </c>
      <c r="AT97" s="79" t="str">
        <f>_xlfn.IFNA(VLOOKUP(AM97,Kopā!$A$4:$Q$203,10,),"")</f>
        <v/>
      </c>
      <c r="AU97" s="80" t="str">
        <f>_xlfn.IFNA(VLOOKUP(AM97,Kopā!$A$4:$Q$203,11,),"")</f>
        <v/>
      </c>
      <c r="AV97" s="79" t="str">
        <f>_xlfn.IFNA(VLOOKUP(AM97,Kopā!$A$4:$Q$203,12,),"")</f>
        <v/>
      </c>
      <c r="AW97" s="80" t="str">
        <f>_xlfn.IFNA(VLOOKUP(AM97,Kopā!$A$4:$Q$203,13,),"")</f>
        <v/>
      </c>
      <c r="AX97" s="79" t="str">
        <f>_xlfn.IFNA(VLOOKUP(AM97,Kopā!$A$4:$Q$203,14,),"")</f>
        <v/>
      </c>
      <c r="AY97" s="80" t="str">
        <f>_xlfn.IFNA(VLOOKUP(AM97,Kopā!$A$4:$Q$203,15,),"")</f>
        <v/>
      </c>
      <c r="AZ97" s="26"/>
      <c r="BA97" s="26"/>
      <c r="BB97" s="26"/>
      <c r="BC97" s="26"/>
      <c r="BD97" s="26"/>
      <c r="BE97" s="26" t="e">
        <f>_xlfn.RANK.EQ(BB97,$BB$4:$BB$93,)+COUNTIF($BB$4:BB97,BB97)-1</f>
        <v>#N/A</v>
      </c>
    </row>
    <row r="98" spans="1:57" x14ac:dyDescent="0.25">
      <c r="A98" s="4"/>
      <c r="B98" s="4"/>
      <c r="C98" s="4"/>
      <c r="D98" s="4"/>
      <c r="E98" s="37"/>
      <c r="F98" s="37"/>
      <c r="G98" s="37"/>
      <c r="H98" s="37"/>
      <c r="I98" s="37"/>
      <c r="J98" s="37"/>
      <c r="K98" s="37"/>
      <c r="L98" s="37"/>
      <c r="M98" s="4"/>
      <c r="N98" s="4"/>
      <c r="O98" s="36"/>
      <c r="P98" s="4"/>
      <c r="Q98" s="4"/>
      <c r="AD98" s="26">
        <v>97</v>
      </c>
      <c r="AE98" s="26"/>
      <c r="AF98" s="26">
        <f>IF(Kopā!F98=$R$3,Kopā!A98,"")</f>
        <v>95</v>
      </c>
      <c r="AG98" s="26" t="str">
        <f>_xlfn.IFNA(VLOOKUP(AF98,Kopā!$A$4:$G$203,7,),"")</f>
        <v>Hm</v>
      </c>
      <c r="AH98" s="26" t="str">
        <f t="shared" si="24"/>
        <v/>
      </c>
      <c r="AI98" s="26" t="e" cm="1">
        <f t="array" ref="AI98">IFERROR(SMALL(IF((COUNTIF($AI$3:AI97, $AH$4:$AH$203)=0)*ISNUMBER($AH$4:$AH$203), $AH$4:$AH$203, "A"), 1),INDEX($AH$4:$AH$203, MATCH(SMALL(IF(ISTEXT($AH$4:$AH$203)*(COUNTIF(AI$3:$AI97,$AH$4:$AH$203)=0), COUNTIF($AH$4:$AH$203, "&lt;"&amp;$AH$4:$AH$203), ""),1),IF(ISTEXT($AH$4:$AH$203), COUNTIF($AH$4:$AH$203, "&lt;"&amp;$AH$4:$AH$203), ""), 0)))</f>
        <v>#NUM!</v>
      </c>
      <c r="AJ98" s="26"/>
      <c r="AK98" s="26"/>
      <c r="AL98" s="26" t="e">
        <f>#REF!</f>
        <v>#REF!</v>
      </c>
      <c r="AM98" s="26"/>
      <c r="AN98" s="26"/>
      <c r="AO98" s="26"/>
      <c r="AP98" s="26"/>
      <c r="AQ98" s="26"/>
      <c r="AR98" s="79" t="str">
        <f>_xlfn.IFNA(VLOOKUP(AM98,Kopā!$A$4:$Q$203,8,),"")</f>
        <v/>
      </c>
      <c r="AS98" s="80" t="str">
        <f>_xlfn.IFNA(VLOOKUP(AM98,Kopā!$A$4:$Q$203,9,),"")</f>
        <v/>
      </c>
      <c r="AT98" s="79" t="str">
        <f>_xlfn.IFNA(VLOOKUP(AM98,Kopā!$A$4:$Q$203,10,),"")</f>
        <v/>
      </c>
      <c r="AU98" s="80" t="str">
        <f>_xlfn.IFNA(VLOOKUP(AM98,Kopā!$A$4:$Q$203,11,),"")</f>
        <v/>
      </c>
      <c r="AV98" s="79" t="str">
        <f>_xlfn.IFNA(VLOOKUP(AM98,Kopā!$A$4:$Q$203,12,),"")</f>
        <v/>
      </c>
      <c r="AW98" s="80" t="str">
        <f>_xlfn.IFNA(VLOOKUP(AM98,Kopā!$A$4:$Q$203,13,),"")</f>
        <v/>
      </c>
      <c r="AX98" s="79" t="str">
        <f>_xlfn.IFNA(VLOOKUP(AM98,Kopā!$A$4:$Q$203,14,),"")</f>
        <v/>
      </c>
      <c r="AY98" s="80" t="str">
        <f>_xlfn.IFNA(VLOOKUP(AM98,Kopā!$A$4:$Q$203,15,),"")</f>
        <v/>
      </c>
      <c r="AZ98" s="26"/>
      <c r="BA98" s="26"/>
      <c r="BB98" s="26"/>
      <c r="BC98" s="26"/>
      <c r="BD98" s="26"/>
      <c r="BE98" s="26" t="e">
        <f>_xlfn.RANK.EQ(BB98,$BB$4:$BB$93,)+COUNTIF($BB$4:BB98,BB98)-1</f>
        <v>#N/A</v>
      </c>
    </row>
    <row r="99" spans="1:57" x14ac:dyDescent="0.25">
      <c r="A99" s="4"/>
      <c r="B99" s="4"/>
      <c r="C99" s="4"/>
      <c r="D99" s="4"/>
      <c r="E99" s="37"/>
      <c r="F99" s="37"/>
      <c r="G99" s="37"/>
      <c r="H99" s="37"/>
      <c r="I99" s="37"/>
      <c r="J99" s="37"/>
      <c r="K99" s="37"/>
      <c r="L99" s="37"/>
      <c r="M99" s="4"/>
      <c r="N99" s="4"/>
      <c r="O99" s="36"/>
      <c r="P99" s="4"/>
      <c r="Q99" s="4"/>
      <c r="AD99" s="26">
        <v>98</v>
      </c>
      <c r="AE99" s="26"/>
      <c r="AF99" s="26" t="str">
        <f>IF(Kopā!F99=$R$3,Kopā!A99,"")</f>
        <v/>
      </c>
      <c r="AG99" s="26" t="str">
        <f>_xlfn.IFNA(VLOOKUP(AF99,Kopā!$A$4:$G$203,7,),"")</f>
        <v/>
      </c>
      <c r="AH99" s="26" t="str">
        <f t="shared" si="24"/>
        <v/>
      </c>
      <c r="AI99" s="26" t="e" cm="1">
        <f t="array" ref="AI99">IFERROR(SMALL(IF((COUNTIF($AI$3:AI98, $AH$4:$AH$203)=0)*ISNUMBER($AH$4:$AH$203), $AH$4:$AH$203, "A"), 1),INDEX($AH$4:$AH$203, MATCH(SMALL(IF(ISTEXT($AH$4:$AH$203)*(COUNTIF(AI$3:$AI98,$AH$4:$AH$203)=0), COUNTIF($AH$4:$AH$203, "&lt;"&amp;$AH$4:$AH$203), ""),1),IF(ISTEXT($AH$4:$AH$203), COUNTIF($AH$4:$AH$203, "&lt;"&amp;$AH$4:$AH$203), ""), 0)))</f>
        <v>#NUM!</v>
      </c>
      <c r="AJ99" s="26"/>
      <c r="AK99" s="26"/>
      <c r="AL99" s="26" t="e">
        <f>#REF!</f>
        <v>#REF!</v>
      </c>
      <c r="AM99" s="26"/>
      <c r="AN99" s="26"/>
      <c r="AO99" s="26"/>
      <c r="AP99" s="26"/>
      <c r="AQ99" s="26"/>
      <c r="AR99" s="79" t="str">
        <f>_xlfn.IFNA(VLOOKUP(AM99,Kopā!$A$4:$Q$203,8,),"")</f>
        <v/>
      </c>
      <c r="AS99" s="80" t="str">
        <f>_xlfn.IFNA(VLOOKUP(AM99,Kopā!$A$4:$Q$203,9,),"")</f>
        <v/>
      </c>
      <c r="AT99" s="79" t="str">
        <f>_xlfn.IFNA(VLOOKUP(AM99,Kopā!$A$4:$Q$203,10,),"")</f>
        <v/>
      </c>
      <c r="AU99" s="80" t="str">
        <f>_xlfn.IFNA(VLOOKUP(AM99,Kopā!$A$4:$Q$203,11,),"")</f>
        <v/>
      </c>
      <c r="AV99" s="79" t="str">
        <f>_xlfn.IFNA(VLOOKUP(AM99,Kopā!$A$4:$Q$203,12,),"")</f>
        <v/>
      </c>
      <c r="AW99" s="80" t="str">
        <f>_xlfn.IFNA(VLOOKUP(AM99,Kopā!$A$4:$Q$203,13,),"")</f>
        <v/>
      </c>
      <c r="AX99" s="79" t="str">
        <f>_xlfn.IFNA(VLOOKUP(AM99,Kopā!$A$4:$Q$203,14,),"")</f>
        <v/>
      </c>
      <c r="AY99" s="80" t="str">
        <f>_xlfn.IFNA(VLOOKUP(AM99,Kopā!$A$4:$Q$203,15,),"")</f>
        <v/>
      </c>
      <c r="AZ99" s="26"/>
      <c r="BA99" s="26"/>
      <c r="BB99" s="26"/>
      <c r="BC99" s="26"/>
      <c r="BD99" s="26"/>
      <c r="BE99" s="26" t="e">
        <f>_xlfn.RANK.EQ(BB99,$BB$4:$BB$93,)+COUNTIF($BB$4:BB99,BB99)-1</f>
        <v>#N/A</v>
      </c>
    </row>
    <row r="100" spans="1:57" x14ac:dyDescent="0.25">
      <c r="A100" s="4"/>
      <c r="B100" s="4"/>
      <c r="C100" s="4"/>
      <c r="D100" s="4"/>
      <c r="E100" s="37"/>
      <c r="F100" s="37"/>
      <c r="G100" s="37"/>
      <c r="H100" s="37"/>
      <c r="I100" s="37"/>
      <c r="J100" s="37"/>
      <c r="K100" s="37"/>
      <c r="L100" s="37"/>
      <c r="M100" s="4"/>
      <c r="N100" s="4"/>
      <c r="O100" s="36"/>
      <c r="P100" s="4"/>
      <c r="Q100" s="4"/>
      <c r="AD100" s="26">
        <v>99</v>
      </c>
      <c r="AE100" s="26"/>
      <c r="AF100" s="26" t="str">
        <f>IF(Kopā!F100=$R$3,Kopā!A100,"")</f>
        <v/>
      </c>
      <c r="AG100" s="26" t="str">
        <f>_xlfn.IFNA(VLOOKUP(AF100,Kopā!$A$4:$G$203,7,),"")</f>
        <v/>
      </c>
      <c r="AH100" s="26" t="str">
        <f t="shared" ref="AH100:AH131" si="44">IF(AG100=$S$3,AF100,"")</f>
        <v/>
      </c>
      <c r="AI100" s="26" t="e" cm="1">
        <f t="array" ref="AI100">IFERROR(SMALL(IF((COUNTIF($AI$3:AI99, $AH$4:$AH$203)=0)*ISNUMBER($AH$4:$AH$203), $AH$4:$AH$203, "A"), 1),INDEX($AH$4:$AH$203, MATCH(SMALL(IF(ISTEXT($AH$4:$AH$203)*(COUNTIF(AI$3:$AI99,$AH$4:$AH$203)=0), COUNTIF($AH$4:$AH$203, "&lt;"&amp;$AH$4:$AH$203), ""),1),IF(ISTEXT($AH$4:$AH$203), COUNTIF($AH$4:$AH$203, "&lt;"&amp;$AH$4:$AH$203), ""), 0)))</f>
        <v>#NUM!</v>
      </c>
      <c r="AJ100" s="26"/>
      <c r="AK100" s="26"/>
      <c r="AL100" s="26" t="e">
        <f>#REF!</f>
        <v>#REF!</v>
      </c>
      <c r="AM100" s="26"/>
      <c r="AN100" s="26"/>
      <c r="AO100" s="26"/>
      <c r="AP100" s="26"/>
      <c r="AQ100" s="26"/>
      <c r="AR100" s="79" t="str">
        <f>_xlfn.IFNA(VLOOKUP(AM100,Kopā!$A$4:$Q$203,8,),"")</f>
        <v/>
      </c>
      <c r="AS100" s="80" t="str">
        <f>_xlfn.IFNA(VLOOKUP(AM100,Kopā!$A$4:$Q$203,9,),"")</f>
        <v/>
      </c>
      <c r="AT100" s="79" t="str">
        <f>_xlfn.IFNA(VLOOKUP(AM100,Kopā!$A$4:$Q$203,10,),"")</f>
        <v/>
      </c>
      <c r="AU100" s="80" t="str">
        <f>_xlfn.IFNA(VLOOKUP(AM100,Kopā!$A$4:$Q$203,11,),"")</f>
        <v/>
      </c>
      <c r="AV100" s="79" t="str">
        <f>_xlfn.IFNA(VLOOKUP(AM100,Kopā!$A$4:$Q$203,12,),"")</f>
        <v/>
      </c>
      <c r="AW100" s="80" t="str">
        <f>_xlfn.IFNA(VLOOKUP(AM100,Kopā!$A$4:$Q$203,13,),"")</f>
        <v/>
      </c>
      <c r="AX100" s="79" t="str">
        <f>_xlfn.IFNA(VLOOKUP(AM100,Kopā!$A$4:$Q$203,14,),"")</f>
        <v/>
      </c>
      <c r="AY100" s="80" t="str">
        <f>_xlfn.IFNA(VLOOKUP(AM100,Kopā!$A$4:$Q$203,15,),"")</f>
        <v/>
      </c>
      <c r="AZ100" s="26"/>
      <c r="BA100" s="26"/>
      <c r="BB100" s="26"/>
      <c r="BC100" s="26"/>
      <c r="BD100" s="26"/>
      <c r="BE100" s="26" t="e">
        <f>_xlfn.RANK.EQ(BB100,$BB$4:$BB$93,)+COUNTIF($BB$4:BB100,BB100)-1</f>
        <v>#N/A</v>
      </c>
    </row>
    <row r="101" spans="1:57" x14ac:dyDescent="0.25">
      <c r="A101" s="4"/>
      <c r="B101" s="4"/>
      <c r="C101" s="4"/>
      <c r="D101" s="4"/>
      <c r="E101" s="37"/>
      <c r="F101" s="37"/>
      <c r="G101" s="37"/>
      <c r="H101" s="37"/>
      <c r="I101" s="37"/>
      <c r="J101" s="37"/>
      <c r="K101" s="37"/>
      <c r="L101" s="37"/>
      <c r="M101" s="4"/>
      <c r="N101" s="4"/>
      <c r="O101" s="36"/>
      <c r="P101" s="4"/>
      <c r="Q101" s="4"/>
      <c r="AD101" s="26">
        <v>100</v>
      </c>
      <c r="AE101" s="26"/>
      <c r="AF101" s="26" t="str">
        <f>IF(Kopā!F101=$R$3,Kopā!A101,"")</f>
        <v/>
      </c>
      <c r="AG101" s="26" t="str">
        <f>_xlfn.IFNA(VLOOKUP(AF101,Kopā!$A$4:$G$203,7,),"")</f>
        <v/>
      </c>
      <c r="AH101" s="26" t="str">
        <f t="shared" si="44"/>
        <v/>
      </c>
      <c r="AI101" s="26" t="e" cm="1">
        <f t="array" ref="AI101">IFERROR(SMALL(IF((COUNTIF($AI$3:AI100, $AH$4:$AH$203)=0)*ISNUMBER($AH$4:$AH$203), $AH$4:$AH$203, "A"), 1),INDEX($AH$4:$AH$203, MATCH(SMALL(IF(ISTEXT($AH$4:$AH$203)*(COUNTIF(AI$3:$AI100,$AH$4:$AH$203)=0), COUNTIF($AH$4:$AH$203, "&lt;"&amp;$AH$4:$AH$203), ""),1),IF(ISTEXT($AH$4:$AH$203), COUNTIF($AH$4:$AH$203, "&lt;"&amp;$AH$4:$AH$203), ""), 0)))</f>
        <v>#NUM!</v>
      </c>
      <c r="AJ101" s="26"/>
      <c r="AK101" s="26"/>
      <c r="AL101" s="26" t="e">
        <f>#REF!</f>
        <v>#REF!</v>
      </c>
      <c r="AM101" s="26"/>
      <c r="AN101" s="26"/>
      <c r="AO101" s="26"/>
      <c r="AP101" s="26"/>
      <c r="AQ101" s="26"/>
      <c r="AR101" s="79" t="str">
        <f>_xlfn.IFNA(VLOOKUP(AM101,Kopā!$A$4:$Q$203,8,),"")</f>
        <v/>
      </c>
      <c r="AS101" s="80" t="str">
        <f>_xlfn.IFNA(VLOOKUP(AM101,Kopā!$A$4:$Q$203,9,),"")</f>
        <v/>
      </c>
      <c r="AT101" s="79" t="str">
        <f>_xlfn.IFNA(VLOOKUP(AM101,Kopā!$A$4:$Q$203,10,),"")</f>
        <v/>
      </c>
      <c r="AU101" s="80" t="str">
        <f>_xlfn.IFNA(VLOOKUP(AM101,Kopā!$A$4:$Q$203,11,),"")</f>
        <v/>
      </c>
      <c r="AV101" s="79" t="str">
        <f>_xlfn.IFNA(VLOOKUP(AM101,Kopā!$A$4:$Q$203,12,),"")</f>
        <v/>
      </c>
      <c r="AW101" s="80" t="str">
        <f>_xlfn.IFNA(VLOOKUP(AM101,Kopā!$A$4:$Q$203,13,),"")</f>
        <v/>
      </c>
      <c r="AX101" s="79" t="str">
        <f>_xlfn.IFNA(VLOOKUP(AM101,Kopā!$A$4:$Q$203,14,),"")</f>
        <v/>
      </c>
      <c r="AY101" s="80" t="str">
        <f>_xlfn.IFNA(VLOOKUP(AM101,Kopā!$A$4:$Q$203,15,),"")</f>
        <v/>
      </c>
      <c r="AZ101" s="26"/>
      <c r="BA101" s="26"/>
      <c r="BB101" s="26"/>
      <c r="BC101" s="26"/>
      <c r="BD101" s="26"/>
      <c r="BE101" s="26" t="e">
        <f>_xlfn.RANK.EQ(BB101,$BB$4:$BB$93,)+COUNTIF($BB$4:BB101,BB101)-1</f>
        <v>#N/A</v>
      </c>
    </row>
    <row r="102" spans="1:57" x14ac:dyDescent="0.25">
      <c r="A102" s="4"/>
      <c r="B102" s="4"/>
      <c r="C102" s="4"/>
      <c r="D102" s="4"/>
      <c r="E102" s="37"/>
      <c r="F102" s="37"/>
      <c r="G102" s="37"/>
      <c r="H102" s="37"/>
      <c r="I102" s="37"/>
      <c r="J102" s="37"/>
      <c r="K102" s="37"/>
      <c r="L102" s="37"/>
      <c r="M102" s="4"/>
      <c r="N102" s="4"/>
      <c r="O102" s="36"/>
      <c r="P102" s="4"/>
      <c r="Q102" s="4"/>
      <c r="AD102" s="26">
        <v>101</v>
      </c>
      <c r="AE102" s="26"/>
      <c r="AF102" s="26" t="str">
        <f>IF(Kopā!F102=$R$3,Kopā!A102,"")</f>
        <v/>
      </c>
      <c r="AG102" s="26" t="str">
        <f>_xlfn.IFNA(VLOOKUP(AF102,Kopā!$A$4:$G$203,7,),"")</f>
        <v/>
      </c>
      <c r="AH102" s="26" t="str">
        <f t="shared" si="44"/>
        <v/>
      </c>
      <c r="AI102" s="26" t="e" cm="1">
        <f t="array" ref="AI102">IFERROR(SMALL(IF((COUNTIF($AI$3:AI101, $AH$4:$AH$203)=0)*ISNUMBER($AH$4:$AH$203), $AH$4:$AH$203, "A"), 1),INDEX($AH$4:$AH$203, MATCH(SMALL(IF(ISTEXT($AH$4:$AH$203)*(COUNTIF(AI$3:$AI101,$AH$4:$AH$203)=0), COUNTIF($AH$4:$AH$203, "&lt;"&amp;$AH$4:$AH$203), ""),1),IF(ISTEXT($AH$4:$AH$203), COUNTIF($AH$4:$AH$203, "&lt;"&amp;$AH$4:$AH$203), ""), 0)))</f>
        <v>#NUM!</v>
      </c>
      <c r="AJ102" s="26"/>
      <c r="AK102" s="26"/>
      <c r="AL102" s="26" t="e">
        <f>#REF!</f>
        <v>#REF!</v>
      </c>
      <c r="AM102" s="26"/>
      <c r="AN102" s="26"/>
      <c r="AO102" s="26"/>
      <c r="AP102" s="26"/>
      <c r="AQ102" s="26"/>
      <c r="AR102" s="79" t="str">
        <f>_xlfn.IFNA(VLOOKUP(AM102,Kopā!$A$4:$Q$203,8,),"")</f>
        <v/>
      </c>
      <c r="AS102" s="80" t="str">
        <f>_xlfn.IFNA(VLOOKUP(AM102,Kopā!$A$4:$Q$203,9,),"")</f>
        <v/>
      </c>
      <c r="AT102" s="79" t="str">
        <f>_xlfn.IFNA(VLOOKUP(AM102,Kopā!$A$4:$Q$203,10,),"")</f>
        <v/>
      </c>
      <c r="AU102" s="80" t="str">
        <f>_xlfn.IFNA(VLOOKUP(AM102,Kopā!$A$4:$Q$203,11,),"")</f>
        <v/>
      </c>
      <c r="AV102" s="79" t="str">
        <f>_xlfn.IFNA(VLOOKUP(AM102,Kopā!$A$4:$Q$203,12,),"")</f>
        <v/>
      </c>
      <c r="AW102" s="80" t="str">
        <f>_xlfn.IFNA(VLOOKUP(AM102,Kopā!$A$4:$Q$203,13,),"")</f>
        <v/>
      </c>
      <c r="AX102" s="79" t="str">
        <f>_xlfn.IFNA(VLOOKUP(AM102,Kopā!$A$4:$Q$203,14,),"")</f>
        <v/>
      </c>
      <c r="AY102" s="80" t="str">
        <f>_xlfn.IFNA(VLOOKUP(AM102,Kopā!$A$4:$Q$203,15,),"")</f>
        <v/>
      </c>
      <c r="AZ102" s="26"/>
      <c r="BA102" s="26"/>
      <c r="BB102" s="26"/>
      <c r="BC102" s="26"/>
      <c r="BD102" s="26"/>
      <c r="BE102" s="26" t="e">
        <f>_xlfn.RANK.EQ(BB102,$BB$4:$BB$93,)+COUNTIF($BB$4:BB102,BB102)-1</f>
        <v>#N/A</v>
      </c>
    </row>
    <row r="103" spans="1:57" x14ac:dyDescent="0.25">
      <c r="A103" s="4"/>
      <c r="B103" s="4"/>
      <c r="C103" s="4"/>
      <c r="D103" s="4"/>
      <c r="E103" s="37"/>
      <c r="F103" s="37"/>
      <c r="G103" s="37"/>
      <c r="H103" s="37"/>
      <c r="I103" s="37"/>
      <c r="J103" s="37"/>
      <c r="K103" s="37"/>
      <c r="L103" s="37"/>
      <c r="M103" s="4"/>
      <c r="N103" s="4"/>
      <c r="O103" s="36"/>
      <c r="P103" s="4"/>
      <c r="Q103" s="4"/>
      <c r="AD103" s="26">
        <v>102</v>
      </c>
      <c r="AE103" s="26"/>
      <c r="AF103" s="26" t="str">
        <f>IF(Kopā!F103=$R$3,Kopā!A103,"")</f>
        <v/>
      </c>
      <c r="AG103" s="26" t="str">
        <f>_xlfn.IFNA(VLOOKUP(AF103,Kopā!$A$4:$G$203,7,),"")</f>
        <v/>
      </c>
      <c r="AH103" s="26" t="str">
        <f t="shared" si="44"/>
        <v/>
      </c>
      <c r="AI103" s="26" t="e" cm="1">
        <f t="array" ref="AI103">IFERROR(SMALL(IF((COUNTIF($AI$3:AI102, $AH$4:$AH$203)=0)*ISNUMBER($AH$4:$AH$203), $AH$4:$AH$203, "A"), 1),INDEX($AH$4:$AH$203, MATCH(SMALL(IF(ISTEXT($AH$4:$AH$203)*(COUNTIF(AI$3:$AI102,$AH$4:$AH$203)=0), COUNTIF($AH$4:$AH$203, "&lt;"&amp;$AH$4:$AH$203), ""),1),IF(ISTEXT($AH$4:$AH$203), COUNTIF($AH$4:$AH$203, "&lt;"&amp;$AH$4:$AH$203), ""), 0)))</f>
        <v>#NUM!</v>
      </c>
      <c r="AJ103" s="26"/>
      <c r="AK103" s="26"/>
      <c r="AL103" s="26" t="e">
        <f>#REF!</f>
        <v>#REF!</v>
      </c>
      <c r="AM103" s="26"/>
      <c r="AN103" s="26"/>
      <c r="AO103" s="26"/>
      <c r="AP103" s="26"/>
      <c r="AQ103" s="26"/>
      <c r="AR103" s="79" t="str">
        <f>_xlfn.IFNA(VLOOKUP(AM103,Kopā!$A$4:$Q$203,8,),"")</f>
        <v/>
      </c>
      <c r="AS103" s="80" t="str">
        <f>_xlfn.IFNA(VLOOKUP(AM103,Kopā!$A$4:$Q$203,9,),"")</f>
        <v/>
      </c>
      <c r="AT103" s="79" t="str">
        <f>_xlfn.IFNA(VLOOKUP(AM103,Kopā!$A$4:$Q$203,10,),"")</f>
        <v/>
      </c>
      <c r="AU103" s="80" t="str">
        <f>_xlfn.IFNA(VLOOKUP(AM103,Kopā!$A$4:$Q$203,11,),"")</f>
        <v/>
      </c>
      <c r="AV103" s="79" t="str">
        <f>_xlfn.IFNA(VLOOKUP(AM103,Kopā!$A$4:$Q$203,12,),"")</f>
        <v/>
      </c>
      <c r="AW103" s="80" t="str">
        <f>_xlfn.IFNA(VLOOKUP(AM103,Kopā!$A$4:$Q$203,13,),"")</f>
        <v/>
      </c>
      <c r="AX103" s="79" t="str">
        <f>_xlfn.IFNA(VLOOKUP(AM103,Kopā!$A$4:$Q$203,14,),"")</f>
        <v/>
      </c>
      <c r="AY103" s="80" t="str">
        <f>_xlfn.IFNA(VLOOKUP(AM103,Kopā!$A$4:$Q$203,15,),"")</f>
        <v/>
      </c>
      <c r="AZ103" s="26"/>
      <c r="BA103" s="26"/>
      <c r="BB103" s="26"/>
      <c r="BC103" s="26"/>
      <c r="BD103" s="26"/>
      <c r="BE103" s="26" t="e">
        <f>_xlfn.RANK.EQ(BB103,$BB$4:$BB$93,)+COUNTIF($BB$4:BB103,BB103)-1</f>
        <v>#N/A</v>
      </c>
    </row>
    <row r="104" spans="1:57" x14ac:dyDescent="0.25">
      <c r="A104" s="4"/>
      <c r="B104" s="4"/>
      <c r="C104" s="4"/>
      <c r="D104" s="4"/>
      <c r="E104" s="37"/>
      <c r="F104" s="37"/>
      <c r="G104" s="37"/>
      <c r="H104" s="37"/>
      <c r="I104" s="37"/>
      <c r="J104" s="37"/>
      <c r="K104" s="37"/>
      <c r="L104" s="37"/>
      <c r="M104" s="4"/>
      <c r="N104" s="4"/>
      <c r="O104" s="36"/>
      <c r="P104" s="4"/>
      <c r="Q104" s="4"/>
      <c r="AD104" s="26">
        <v>103</v>
      </c>
      <c r="AE104" s="26"/>
      <c r="AF104" s="26" t="str">
        <f>IF(Kopā!F104=$R$3,Kopā!A104,"")</f>
        <v/>
      </c>
      <c r="AG104" s="26" t="str">
        <f>_xlfn.IFNA(VLOOKUP(AF104,Kopā!$A$4:$G$203,7,),"")</f>
        <v/>
      </c>
      <c r="AH104" s="26" t="str">
        <f t="shared" si="44"/>
        <v/>
      </c>
      <c r="AI104" s="26" t="e" cm="1">
        <f t="array" ref="AI104">IFERROR(SMALL(IF((COUNTIF($AI$3:AI103, $AH$4:$AH$203)=0)*ISNUMBER($AH$4:$AH$203), $AH$4:$AH$203, "A"), 1),INDEX($AH$4:$AH$203, MATCH(SMALL(IF(ISTEXT($AH$4:$AH$203)*(COUNTIF(AI$3:$AI103,$AH$4:$AH$203)=0), COUNTIF($AH$4:$AH$203, "&lt;"&amp;$AH$4:$AH$203), ""),1),IF(ISTEXT($AH$4:$AH$203), COUNTIF($AH$4:$AH$203, "&lt;"&amp;$AH$4:$AH$203), ""), 0)))</f>
        <v>#NUM!</v>
      </c>
      <c r="AJ104" s="26"/>
      <c r="AK104" s="26"/>
      <c r="AL104" s="26" t="e">
        <f>#REF!</f>
        <v>#REF!</v>
      </c>
      <c r="AM104" s="26"/>
      <c r="AN104" s="26"/>
      <c r="AO104" s="26"/>
      <c r="AP104" s="26"/>
      <c r="AQ104" s="26"/>
      <c r="AR104" s="79" t="str">
        <f>_xlfn.IFNA(VLOOKUP(AM104,Kopā!$A$4:$Q$203,8,),"")</f>
        <v/>
      </c>
      <c r="AS104" s="80" t="str">
        <f>_xlfn.IFNA(VLOOKUP(AM104,Kopā!$A$4:$Q$203,9,),"")</f>
        <v/>
      </c>
      <c r="AT104" s="79" t="str">
        <f>_xlfn.IFNA(VLOOKUP(AM104,Kopā!$A$4:$Q$203,10,),"")</f>
        <v/>
      </c>
      <c r="AU104" s="80" t="str">
        <f>_xlfn.IFNA(VLOOKUP(AM104,Kopā!$A$4:$Q$203,11,),"")</f>
        <v/>
      </c>
      <c r="AV104" s="79" t="str">
        <f>_xlfn.IFNA(VLOOKUP(AM104,Kopā!$A$4:$Q$203,12,),"")</f>
        <v/>
      </c>
      <c r="AW104" s="80" t="str">
        <f>_xlfn.IFNA(VLOOKUP(AM104,Kopā!$A$4:$Q$203,13,),"")</f>
        <v/>
      </c>
      <c r="AX104" s="79" t="str">
        <f>_xlfn.IFNA(VLOOKUP(AM104,Kopā!$A$4:$Q$203,14,),"")</f>
        <v/>
      </c>
      <c r="AY104" s="80" t="str">
        <f>_xlfn.IFNA(VLOOKUP(AM104,Kopā!$A$4:$Q$203,15,),"")</f>
        <v/>
      </c>
      <c r="AZ104" s="26"/>
      <c r="BA104" s="26"/>
      <c r="BB104" s="26"/>
      <c r="BC104" s="26"/>
      <c r="BD104" s="26"/>
      <c r="BE104" s="26" t="e">
        <f>_xlfn.RANK.EQ(BB104,$BB$4:$BB$93,)+COUNTIF($BB$4:BB104,BB104)-1</f>
        <v>#N/A</v>
      </c>
    </row>
    <row r="105" spans="1:57" x14ac:dyDescent="0.25">
      <c r="A105" s="4"/>
      <c r="B105" s="4"/>
      <c r="C105" s="4"/>
      <c r="D105" s="4"/>
      <c r="E105" s="37"/>
      <c r="F105" s="37"/>
      <c r="G105" s="37"/>
      <c r="H105" s="37"/>
      <c r="I105" s="37"/>
      <c r="J105" s="37"/>
      <c r="K105" s="37"/>
      <c r="L105" s="37"/>
      <c r="M105" s="4"/>
      <c r="N105" s="4"/>
      <c r="O105" s="36"/>
      <c r="P105" s="4"/>
      <c r="Q105" s="4"/>
      <c r="AD105" s="26">
        <v>104</v>
      </c>
      <c r="AE105" s="26"/>
      <c r="AF105" s="26" t="str">
        <f>IF(Kopā!F105=$R$3,Kopā!A105,"")</f>
        <v/>
      </c>
      <c r="AG105" s="26" t="str">
        <f>_xlfn.IFNA(VLOOKUP(AF105,Kopā!$A$4:$G$203,7,),"")</f>
        <v/>
      </c>
      <c r="AH105" s="26" t="str">
        <f t="shared" si="44"/>
        <v/>
      </c>
      <c r="AI105" s="26" t="e" cm="1">
        <f t="array" ref="AI105">IFERROR(SMALL(IF((COUNTIF($AI$3:AI104, $AH$4:$AH$203)=0)*ISNUMBER($AH$4:$AH$203), $AH$4:$AH$203, "A"), 1),INDEX($AH$4:$AH$203, MATCH(SMALL(IF(ISTEXT($AH$4:$AH$203)*(COUNTIF(AI$3:$AI104,$AH$4:$AH$203)=0), COUNTIF($AH$4:$AH$203, "&lt;"&amp;$AH$4:$AH$203), ""),1),IF(ISTEXT($AH$4:$AH$203), COUNTIF($AH$4:$AH$203, "&lt;"&amp;$AH$4:$AH$203), ""), 0)))</f>
        <v>#NUM!</v>
      </c>
      <c r="AJ105" s="26"/>
      <c r="AK105" s="26"/>
      <c r="AL105" s="26" t="e">
        <f>#REF!</f>
        <v>#REF!</v>
      </c>
      <c r="AM105" s="26"/>
      <c r="AN105" s="26"/>
      <c r="AO105" s="26"/>
      <c r="AP105" s="26"/>
      <c r="AQ105" s="26"/>
      <c r="AR105" s="79" t="str">
        <f>_xlfn.IFNA(VLOOKUP(AM105,Kopā!$A$4:$Q$203,8,),"")</f>
        <v/>
      </c>
      <c r="AS105" s="80" t="str">
        <f>_xlfn.IFNA(VLOOKUP(AM105,Kopā!$A$4:$Q$203,9,),"")</f>
        <v/>
      </c>
      <c r="AT105" s="79" t="str">
        <f>_xlfn.IFNA(VLOOKUP(AM105,Kopā!$A$4:$Q$203,10,),"")</f>
        <v/>
      </c>
      <c r="AU105" s="80" t="str">
        <f>_xlfn.IFNA(VLOOKUP(AM105,Kopā!$A$4:$Q$203,11,),"")</f>
        <v/>
      </c>
      <c r="AV105" s="79" t="str">
        <f>_xlfn.IFNA(VLOOKUP(AM105,Kopā!$A$4:$Q$203,12,),"")</f>
        <v/>
      </c>
      <c r="AW105" s="80" t="str">
        <f>_xlfn.IFNA(VLOOKUP(AM105,Kopā!$A$4:$Q$203,13,),"")</f>
        <v/>
      </c>
      <c r="AX105" s="79" t="str">
        <f>_xlfn.IFNA(VLOOKUP(AM105,Kopā!$A$4:$Q$203,14,),"")</f>
        <v/>
      </c>
      <c r="AY105" s="80" t="str">
        <f>_xlfn.IFNA(VLOOKUP(AM105,Kopā!$A$4:$Q$203,15,),"")</f>
        <v/>
      </c>
      <c r="AZ105" s="26"/>
      <c r="BA105" s="26"/>
      <c r="BB105" s="26"/>
      <c r="BC105" s="26"/>
      <c r="BD105" s="26"/>
      <c r="BE105" s="26" t="e">
        <f>_xlfn.RANK.EQ(BB105,$BB$4:$BB$93,)+COUNTIF($BB$4:BB105,BB105)-1</f>
        <v>#N/A</v>
      </c>
    </row>
    <row r="106" spans="1:57" x14ac:dyDescent="0.25">
      <c r="A106" s="4"/>
      <c r="B106" s="4"/>
      <c r="C106" s="4"/>
      <c r="D106" s="4"/>
      <c r="E106" s="37"/>
      <c r="F106" s="37"/>
      <c r="G106" s="37"/>
      <c r="H106" s="37"/>
      <c r="I106" s="37"/>
      <c r="J106" s="37"/>
      <c r="K106" s="37"/>
      <c r="L106" s="37"/>
      <c r="M106" s="4"/>
      <c r="N106" s="4"/>
      <c r="O106" s="36"/>
      <c r="P106" s="4"/>
      <c r="Q106" s="4"/>
      <c r="AD106" s="26">
        <v>105</v>
      </c>
      <c r="AE106" s="26"/>
      <c r="AF106" s="26" t="str">
        <f>IF(Kopā!F106=$R$3,Kopā!A106,"")</f>
        <v/>
      </c>
      <c r="AG106" s="26" t="str">
        <f>_xlfn.IFNA(VLOOKUP(AF106,Kopā!$A$4:$G$203,7,),"")</f>
        <v/>
      </c>
      <c r="AH106" s="26" t="str">
        <f t="shared" si="44"/>
        <v/>
      </c>
      <c r="AI106" s="26" t="e" cm="1">
        <f t="array" ref="AI106">IFERROR(SMALL(IF((COUNTIF($AI$3:AI105, $AH$4:$AH$203)=0)*ISNUMBER($AH$4:$AH$203), $AH$4:$AH$203, "A"), 1),INDEX($AH$4:$AH$203, MATCH(SMALL(IF(ISTEXT($AH$4:$AH$203)*(COUNTIF(AI$3:$AI105,$AH$4:$AH$203)=0), COUNTIF($AH$4:$AH$203, "&lt;"&amp;$AH$4:$AH$203), ""),1),IF(ISTEXT($AH$4:$AH$203), COUNTIF($AH$4:$AH$203, "&lt;"&amp;$AH$4:$AH$203), ""), 0)))</f>
        <v>#NUM!</v>
      </c>
      <c r="AJ106" s="26"/>
      <c r="AK106" s="26"/>
      <c r="AL106" s="26" t="e">
        <f>#REF!</f>
        <v>#REF!</v>
      </c>
      <c r="AM106" s="26"/>
      <c r="AN106" s="26"/>
      <c r="AO106" s="26"/>
      <c r="AP106" s="26"/>
      <c r="AQ106" s="26"/>
      <c r="AR106" s="79" t="str">
        <f>_xlfn.IFNA(VLOOKUP(AM106,Kopā!$A$4:$Q$203,8,),"")</f>
        <v/>
      </c>
      <c r="AS106" s="80" t="str">
        <f>_xlfn.IFNA(VLOOKUP(AM106,Kopā!$A$4:$Q$203,9,),"")</f>
        <v/>
      </c>
      <c r="AT106" s="79" t="str">
        <f>_xlfn.IFNA(VLOOKUP(AM106,Kopā!$A$4:$Q$203,10,),"")</f>
        <v/>
      </c>
      <c r="AU106" s="80" t="str">
        <f>_xlfn.IFNA(VLOOKUP(AM106,Kopā!$A$4:$Q$203,11,),"")</f>
        <v/>
      </c>
      <c r="AV106" s="79" t="str">
        <f>_xlfn.IFNA(VLOOKUP(AM106,Kopā!$A$4:$Q$203,12,),"")</f>
        <v/>
      </c>
      <c r="AW106" s="80" t="str">
        <f>_xlfn.IFNA(VLOOKUP(AM106,Kopā!$A$4:$Q$203,13,),"")</f>
        <v/>
      </c>
      <c r="AX106" s="79" t="str">
        <f>_xlfn.IFNA(VLOOKUP(AM106,Kopā!$A$4:$Q$203,14,),"")</f>
        <v/>
      </c>
      <c r="AY106" s="80" t="str">
        <f>_xlfn.IFNA(VLOOKUP(AM106,Kopā!$A$4:$Q$203,15,),"")</f>
        <v/>
      </c>
      <c r="AZ106" s="26"/>
      <c r="BA106" s="26"/>
      <c r="BB106" s="26"/>
      <c r="BC106" s="26"/>
      <c r="BD106" s="26"/>
      <c r="BE106" s="26" t="e">
        <f>_xlfn.RANK.EQ(BB106,$BB$4:$BB$93,)+COUNTIF($BB$4:BB106,BB106)-1</f>
        <v>#N/A</v>
      </c>
    </row>
    <row r="107" spans="1:57" x14ac:dyDescent="0.25">
      <c r="A107" s="4"/>
      <c r="B107" s="4"/>
      <c r="C107" s="4"/>
      <c r="D107" s="4"/>
      <c r="E107" s="37"/>
      <c r="F107" s="37"/>
      <c r="G107" s="37"/>
      <c r="H107" s="37"/>
      <c r="I107" s="37"/>
      <c r="J107" s="37"/>
      <c r="K107" s="37"/>
      <c r="L107" s="37"/>
      <c r="M107" s="4"/>
      <c r="N107" s="4"/>
      <c r="O107" s="36"/>
      <c r="P107" s="4"/>
      <c r="Q107" s="4"/>
      <c r="AD107" s="26">
        <v>106</v>
      </c>
      <c r="AE107" s="26"/>
      <c r="AF107" s="26" t="str">
        <f>IF(Kopā!F107=$R$3,Kopā!A107,"")</f>
        <v/>
      </c>
      <c r="AG107" s="26" t="str">
        <f>_xlfn.IFNA(VLOOKUP(AF107,Kopā!$A$4:$G$203,7,),"")</f>
        <v/>
      </c>
      <c r="AH107" s="26" t="str">
        <f t="shared" si="44"/>
        <v/>
      </c>
      <c r="AI107" s="26" t="e" cm="1">
        <f t="array" ref="AI107">IFERROR(SMALL(IF((COUNTIF($AI$3:AI106, $AH$4:$AH$203)=0)*ISNUMBER($AH$4:$AH$203), $AH$4:$AH$203, "A"), 1),INDEX($AH$4:$AH$203, MATCH(SMALL(IF(ISTEXT($AH$4:$AH$203)*(COUNTIF(AI$3:$AI106,$AH$4:$AH$203)=0), COUNTIF($AH$4:$AH$203, "&lt;"&amp;$AH$4:$AH$203), ""),1),IF(ISTEXT($AH$4:$AH$203), COUNTIF($AH$4:$AH$203, "&lt;"&amp;$AH$4:$AH$203), ""), 0)))</f>
        <v>#NUM!</v>
      </c>
      <c r="AJ107" s="26"/>
      <c r="AK107" s="26"/>
      <c r="AL107" s="26" t="e">
        <f>#REF!</f>
        <v>#REF!</v>
      </c>
      <c r="AM107" s="26"/>
      <c r="AN107" s="26"/>
      <c r="AO107" s="26"/>
      <c r="AP107" s="26"/>
      <c r="AQ107" s="26"/>
      <c r="AR107" s="79" t="str">
        <f>_xlfn.IFNA(VLOOKUP(AM107,Kopā!$A$4:$Q$203,8,),"")</f>
        <v/>
      </c>
      <c r="AS107" s="80" t="str">
        <f>_xlfn.IFNA(VLOOKUP(AM107,Kopā!$A$4:$Q$203,9,),"")</f>
        <v/>
      </c>
      <c r="AT107" s="79" t="str">
        <f>_xlfn.IFNA(VLOOKUP(AM107,Kopā!$A$4:$Q$203,10,),"")</f>
        <v/>
      </c>
      <c r="AU107" s="80" t="str">
        <f>_xlfn.IFNA(VLOOKUP(AM107,Kopā!$A$4:$Q$203,11,),"")</f>
        <v/>
      </c>
      <c r="AV107" s="79" t="str">
        <f>_xlfn.IFNA(VLOOKUP(AM107,Kopā!$A$4:$Q$203,12,),"")</f>
        <v/>
      </c>
      <c r="AW107" s="80" t="str">
        <f>_xlfn.IFNA(VLOOKUP(AM107,Kopā!$A$4:$Q$203,13,),"")</f>
        <v/>
      </c>
      <c r="AX107" s="79" t="str">
        <f>_xlfn.IFNA(VLOOKUP(AM107,Kopā!$A$4:$Q$203,14,),"")</f>
        <v/>
      </c>
      <c r="AY107" s="80" t="str">
        <f>_xlfn.IFNA(VLOOKUP(AM107,Kopā!$A$4:$Q$203,15,),"")</f>
        <v/>
      </c>
      <c r="AZ107" s="26"/>
      <c r="BA107" s="26"/>
      <c r="BB107" s="26"/>
      <c r="BC107" s="26"/>
      <c r="BD107" s="26"/>
      <c r="BE107" s="26" t="e">
        <f>_xlfn.RANK.EQ(BB107,$BB$4:$BB$93,)+COUNTIF($BB$4:BB107,BB107)-1</f>
        <v>#N/A</v>
      </c>
    </row>
    <row r="108" spans="1:57" x14ac:dyDescent="0.25">
      <c r="A108" s="4"/>
      <c r="B108" s="4"/>
      <c r="C108" s="4"/>
      <c r="D108" s="4"/>
      <c r="E108" s="37"/>
      <c r="F108" s="37"/>
      <c r="G108" s="37"/>
      <c r="H108" s="37"/>
      <c r="I108" s="37"/>
      <c r="J108" s="37"/>
      <c r="K108" s="37"/>
      <c r="L108" s="37"/>
      <c r="M108" s="4"/>
      <c r="N108" s="4"/>
      <c r="O108" s="36"/>
      <c r="P108" s="4"/>
      <c r="Q108" s="4"/>
      <c r="AD108" s="26">
        <v>107</v>
      </c>
      <c r="AE108" s="26"/>
      <c r="AF108" s="26" t="str">
        <f>IF(Kopā!F108=$R$3,Kopā!A108,"")</f>
        <v/>
      </c>
      <c r="AG108" s="26" t="str">
        <f>_xlfn.IFNA(VLOOKUP(AF108,Kopā!$A$4:$G$203,7,),"")</f>
        <v/>
      </c>
      <c r="AH108" s="26" t="str">
        <f t="shared" si="44"/>
        <v/>
      </c>
      <c r="AI108" s="26" t="e" cm="1">
        <f t="array" ref="AI108">IFERROR(SMALL(IF((COUNTIF($AI$3:AI107, $AH$4:$AH$203)=0)*ISNUMBER($AH$4:$AH$203), $AH$4:$AH$203, "A"), 1),INDEX($AH$4:$AH$203, MATCH(SMALL(IF(ISTEXT($AH$4:$AH$203)*(COUNTIF(AI$3:$AI107,$AH$4:$AH$203)=0), COUNTIF($AH$4:$AH$203, "&lt;"&amp;$AH$4:$AH$203), ""),1),IF(ISTEXT($AH$4:$AH$203), COUNTIF($AH$4:$AH$203, "&lt;"&amp;$AH$4:$AH$203), ""), 0)))</f>
        <v>#NUM!</v>
      </c>
      <c r="AJ108" s="26"/>
      <c r="AK108" s="26"/>
      <c r="AL108" s="26" t="e">
        <f>#REF!</f>
        <v>#REF!</v>
      </c>
      <c r="AM108" s="26"/>
      <c r="AN108" s="26"/>
      <c r="AO108" s="26"/>
      <c r="AP108" s="26"/>
      <c r="AQ108" s="26"/>
      <c r="AR108" s="79" t="str">
        <f>_xlfn.IFNA(VLOOKUP(AM108,Kopā!$A$4:$Q$203,8,),"")</f>
        <v/>
      </c>
      <c r="AS108" s="80" t="str">
        <f>_xlfn.IFNA(VLOOKUP(AM108,Kopā!$A$4:$Q$203,9,),"")</f>
        <v/>
      </c>
      <c r="AT108" s="79" t="str">
        <f>_xlfn.IFNA(VLOOKUP(AM108,Kopā!$A$4:$Q$203,10,),"")</f>
        <v/>
      </c>
      <c r="AU108" s="80" t="str">
        <f>_xlfn.IFNA(VLOOKUP(AM108,Kopā!$A$4:$Q$203,11,),"")</f>
        <v/>
      </c>
      <c r="AV108" s="79" t="str">
        <f>_xlfn.IFNA(VLOOKUP(AM108,Kopā!$A$4:$Q$203,12,),"")</f>
        <v/>
      </c>
      <c r="AW108" s="80" t="str">
        <f>_xlfn.IFNA(VLOOKUP(AM108,Kopā!$A$4:$Q$203,13,),"")</f>
        <v/>
      </c>
      <c r="AX108" s="79" t="str">
        <f>_xlfn.IFNA(VLOOKUP(AM108,Kopā!$A$4:$Q$203,14,),"")</f>
        <v/>
      </c>
      <c r="AY108" s="80" t="str">
        <f>_xlfn.IFNA(VLOOKUP(AM108,Kopā!$A$4:$Q$203,15,),"")</f>
        <v/>
      </c>
      <c r="AZ108" s="26"/>
      <c r="BA108" s="26"/>
      <c r="BB108" s="26"/>
      <c r="BC108" s="26"/>
      <c r="BD108" s="26"/>
      <c r="BE108" s="26" t="e">
        <f>_xlfn.RANK.EQ(BB108,$BB$4:$BB$93,)+COUNTIF($BB$4:BB108,BB108)-1</f>
        <v>#N/A</v>
      </c>
    </row>
    <row r="109" spans="1:57" x14ac:dyDescent="0.25">
      <c r="A109" s="4"/>
      <c r="B109" s="4"/>
      <c r="C109" s="4"/>
      <c r="D109" s="4"/>
      <c r="E109" s="37"/>
      <c r="F109" s="37"/>
      <c r="G109" s="37"/>
      <c r="H109" s="37"/>
      <c r="I109" s="37"/>
      <c r="J109" s="37"/>
      <c r="K109" s="37"/>
      <c r="L109" s="37"/>
      <c r="M109" s="4"/>
      <c r="N109" s="4"/>
      <c r="O109" s="36"/>
      <c r="P109" s="4"/>
      <c r="Q109" s="4"/>
      <c r="AD109" s="26">
        <v>108</v>
      </c>
      <c r="AE109" s="26"/>
      <c r="AF109" s="26" t="str">
        <f>IF(Kopā!F109=$R$3,Kopā!A109,"")</f>
        <v/>
      </c>
      <c r="AG109" s="26" t="str">
        <f>_xlfn.IFNA(VLOOKUP(AF109,Kopā!$A$4:$G$203,7,),"")</f>
        <v/>
      </c>
      <c r="AH109" s="26" t="str">
        <f t="shared" si="44"/>
        <v/>
      </c>
      <c r="AI109" s="26" t="e" cm="1">
        <f t="array" ref="AI109">IFERROR(SMALL(IF((COUNTIF($AI$3:AI108, $AH$4:$AH$203)=0)*ISNUMBER($AH$4:$AH$203), $AH$4:$AH$203, "A"), 1),INDEX($AH$4:$AH$203, MATCH(SMALL(IF(ISTEXT($AH$4:$AH$203)*(COUNTIF(AI$3:$AI108,$AH$4:$AH$203)=0), COUNTIF($AH$4:$AH$203, "&lt;"&amp;$AH$4:$AH$203), ""),1),IF(ISTEXT($AH$4:$AH$203), COUNTIF($AH$4:$AH$203, "&lt;"&amp;$AH$4:$AH$203), ""), 0)))</f>
        <v>#NUM!</v>
      </c>
      <c r="AJ109" s="26"/>
      <c r="AK109" s="26"/>
      <c r="AL109" s="26" t="e">
        <f>#REF!</f>
        <v>#REF!</v>
      </c>
      <c r="AM109" s="26"/>
      <c r="AN109" s="26"/>
      <c r="AO109" s="26"/>
      <c r="AP109" s="26"/>
      <c r="AQ109" s="26"/>
      <c r="AR109" s="79" t="str">
        <f>_xlfn.IFNA(VLOOKUP(AM109,Kopā!$A$4:$Q$203,8,),"")</f>
        <v/>
      </c>
      <c r="AS109" s="80" t="str">
        <f>_xlfn.IFNA(VLOOKUP(AM109,Kopā!$A$4:$Q$203,9,),"")</f>
        <v/>
      </c>
      <c r="AT109" s="79" t="str">
        <f>_xlfn.IFNA(VLOOKUP(AM109,Kopā!$A$4:$Q$203,10,),"")</f>
        <v/>
      </c>
      <c r="AU109" s="80" t="str">
        <f>_xlfn.IFNA(VLOOKUP(AM109,Kopā!$A$4:$Q$203,11,),"")</f>
        <v/>
      </c>
      <c r="AV109" s="79" t="str">
        <f>_xlfn.IFNA(VLOOKUP(AM109,Kopā!$A$4:$Q$203,12,),"")</f>
        <v/>
      </c>
      <c r="AW109" s="80" t="str">
        <f>_xlfn.IFNA(VLOOKUP(AM109,Kopā!$A$4:$Q$203,13,),"")</f>
        <v/>
      </c>
      <c r="AX109" s="79" t="str">
        <f>_xlfn.IFNA(VLOOKUP(AM109,Kopā!$A$4:$Q$203,14,),"")</f>
        <v/>
      </c>
      <c r="AY109" s="80" t="str">
        <f>_xlfn.IFNA(VLOOKUP(AM109,Kopā!$A$4:$Q$203,15,),"")</f>
        <v/>
      </c>
      <c r="AZ109" s="26"/>
      <c r="BA109" s="26"/>
      <c r="BB109" s="26"/>
      <c r="BC109" s="26"/>
      <c r="BD109" s="26"/>
      <c r="BE109" s="26" t="e">
        <f>_xlfn.RANK.EQ(BB109,$BB$4:$BB$93,)+COUNTIF($BB$4:BB109,BB109)-1</f>
        <v>#N/A</v>
      </c>
    </row>
    <row r="110" spans="1:57" x14ac:dyDescent="0.25">
      <c r="A110" s="4"/>
      <c r="B110" s="4"/>
      <c r="C110" s="4"/>
      <c r="D110" s="4"/>
      <c r="E110" s="37"/>
      <c r="F110" s="37"/>
      <c r="G110" s="37"/>
      <c r="H110" s="37"/>
      <c r="I110" s="37"/>
      <c r="J110" s="37"/>
      <c r="K110" s="37"/>
      <c r="L110" s="37"/>
      <c r="M110" s="4"/>
      <c r="N110" s="4"/>
      <c r="O110" s="36"/>
      <c r="P110" s="4"/>
      <c r="Q110" s="4"/>
      <c r="AD110" s="26">
        <v>109</v>
      </c>
      <c r="AE110" s="26"/>
      <c r="AF110" s="26" t="str">
        <f>IF(Kopā!F110=$R$3,Kopā!A110,"")</f>
        <v/>
      </c>
      <c r="AG110" s="26" t="str">
        <f>_xlfn.IFNA(VLOOKUP(AF110,Kopā!$A$4:$G$203,7,),"")</f>
        <v/>
      </c>
      <c r="AH110" s="26" t="str">
        <f t="shared" si="44"/>
        <v/>
      </c>
      <c r="AI110" s="26" t="e" cm="1">
        <f t="array" ref="AI110">IFERROR(SMALL(IF((COUNTIF($AI$3:AI109, $AH$4:$AH$203)=0)*ISNUMBER($AH$4:$AH$203), $AH$4:$AH$203, "A"), 1),INDEX($AH$4:$AH$203, MATCH(SMALL(IF(ISTEXT($AH$4:$AH$203)*(COUNTIF(AI$3:$AI109,$AH$4:$AH$203)=0), COUNTIF($AH$4:$AH$203, "&lt;"&amp;$AH$4:$AH$203), ""),1),IF(ISTEXT($AH$4:$AH$203), COUNTIF($AH$4:$AH$203, "&lt;"&amp;$AH$4:$AH$203), ""), 0)))</f>
        <v>#NUM!</v>
      </c>
      <c r="AJ110" s="26"/>
      <c r="AK110" s="26"/>
      <c r="AL110" s="26" t="e">
        <f>#REF!</f>
        <v>#REF!</v>
      </c>
      <c r="AM110" s="26"/>
      <c r="AN110" s="26"/>
      <c r="AO110" s="26"/>
      <c r="AP110" s="26"/>
      <c r="AQ110" s="26"/>
      <c r="AR110" s="79" t="str">
        <f>_xlfn.IFNA(VLOOKUP(AM110,Kopā!$A$4:$Q$203,8,),"")</f>
        <v/>
      </c>
      <c r="AS110" s="80" t="str">
        <f>_xlfn.IFNA(VLOOKUP(AM110,Kopā!$A$4:$Q$203,9,),"")</f>
        <v/>
      </c>
      <c r="AT110" s="79" t="str">
        <f>_xlfn.IFNA(VLOOKUP(AM110,Kopā!$A$4:$Q$203,10,),"")</f>
        <v/>
      </c>
      <c r="AU110" s="80" t="str">
        <f>_xlfn.IFNA(VLOOKUP(AM110,Kopā!$A$4:$Q$203,11,),"")</f>
        <v/>
      </c>
      <c r="AV110" s="79" t="str">
        <f>_xlfn.IFNA(VLOOKUP(AM110,Kopā!$A$4:$Q$203,12,),"")</f>
        <v/>
      </c>
      <c r="AW110" s="80" t="str">
        <f>_xlfn.IFNA(VLOOKUP(AM110,Kopā!$A$4:$Q$203,13,),"")</f>
        <v/>
      </c>
      <c r="AX110" s="79" t="str">
        <f>_xlfn.IFNA(VLOOKUP(AM110,Kopā!$A$4:$Q$203,14,),"")</f>
        <v/>
      </c>
      <c r="AY110" s="80" t="str">
        <f>_xlfn.IFNA(VLOOKUP(AM110,Kopā!$A$4:$Q$203,15,),"")</f>
        <v/>
      </c>
      <c r="AZ110" s="26"/>
      <c r="BA110" s="26"/>
      <c r="BB110" s="26"/>
      <c r="BC110" s="26"/>
      <c r="BD110" s="26"/>
      <c r="BE110" s="26" t="e">
        <f>_xlfn.RANK.EQ(BB110,$BB$4:$BB$93,)+COUNTIF($BB$4:BB110,BB110)-1</f>
        <v>#N/A</v>
      </c>
    </row>
    <row r="111" spans="1:57" x14ac:dyDescent="0.25">
      <c r="A111" s="4"/>
      <c r="B111" s="4"/>
      <c r="C111" s="4"/>
      <c r="D111" s="4"/>
      <c r="E111" s="37"/>
      <c r="F111" s="37"/>
      <c r="G111" s="37"/>
      <c r="H111" s="37"/>
      <c r="I111" s="37"/>
      <c r="J111" s="37"/>
      <c r="K111" s="37"/>
      <c r="L111" s="37"/>
      <c r="M111" s="4"/>
      <c r="N111" s="4"/>
      <c r="O111" s="36"/>
      <c r="P111" s="4"/>
      <c r="Q111" s="4"/>
      <c r="AD111" s="26">
        <v>110</v>
      </c>
      <c r="AE111" s="26"/>
      <c r="AF111" s="26" t="str">
        <f>IF(Kopā!F111=$R$3,Kopā!A111,"")</f>
        <v/>
      </c>
      <c r="AG111" s="26" t="str">
        <f>_xlfn.IFNA(VLOOKUP(AF111,Kopā!$A$4:$G$203,7,),"")</f>
        <v/>
      </c>
      <c r="AH111" s="26" t="str">
        <f t="shared" si="44"/>
        <v/>
      </c>
      <c r="AI111" s="26" t="e" cm="1">
        <f t="array" ref="AI111">IFERROR(SMALL(IF((COUNTIF($AI$3:AI110, $AH$4:$AH$203)=0)*ISNUMBER($AH$4:$AH$203), $AH$4:$AH$203, "A"), 1),INDEX($AH$4:$AH$203, MATCH(SMALL(IF(ISTEXT($AH$4:$AH$203)*(COUNTIF(AI$3:$AI110,$AH$4:$AH$203)=0), COUNTIF($AH$4:$AH$203, "&lt;"&amp;$AH$4:$AH$203), ""),1),IF(ISTEXT($AH$4:$AH$203), COUNTIF($AH$4:$AH$203, "&lt;"&amp;$AH$4:$AH$203), ""), 0)))</f>
        <v>#NUM!</v>
      </c>
      <c r="AJ111" s="26"/>
      <c r="AK111" s="26"/>
      <c r="AL111" s="26" t="e">
        <f>#REF!</f>
        <v>#REF!</v>
      </c>
      <c r="AM111" s="26"/>
      <c r="AN111" s="26"/>
      <c r="AO111" s="26"/>
      <c r="AP111" s="26"/>
      <c r="AQ111" s="26"/>
      <c r="AR111" s="79" t="str">
        <f>_xlfn.IFNA(VLOOKUP(AM111,Kopā!$A$4:$Q$203,8,),"")</f>
        <v/>
      </c>
      <c r="AS111" s="80" t="str">
        <f>_xlfn.IFNA(VLOOKUP(AM111,Kopā!$A$4:$Q$203,9,),"")</f>
        <v/>
      </c>
      <c r="AT111" s="79" t="str">
        <f>_xlfn.IFNA(VLOOKUP(AM111,Kopā!$A$4:$Q$203,10,),"")</f>
        <v/>
      </c>
      <c r="AU111" s="80" t="str">
        <f>_xlfn.IFNA(VLOOKUP(AM111,Kopā!$A$4:$Q$203,11,),"")</f>
        <v/>
      </c>
      <c r="AV111" s="79" t="str">
        <f>_xlfn.IFNA(VLOOKUP(AM111,Kopā!$A$4:$Q$203,12,),"")</f>
        <v/>
      </c>
      <c r="AW111" s="80" t="str">
        <f>_xlfn.IFNA(VLOOKUP(AM111,Kopā!$A$4:$Q$203,13,),"")</f>
        <v/>
      </c>
      <c r="AX111" s="79" t="str">
        <f>_xlfn.IFNA(VLOOKUP(AM111,Kopā!$A$4:$Q$203,14,),"")</f>
        <v/>
      </c>
      <c r="AY111" s="80" t="str">
        <f>_xlfn.IFNA(VLOOKUP(AM111,Kopā!$A$4:$Q$203,15,),"")</f>
        <v/>
      </c>
      <c r="AZ111" s="26"/>
      <c r="BA111" s="26"/>
      <c r="BB111" s="26"/>
      <c r="BC111" s="26"/>
      <c r="BD111" s="26"/>
      <c r="BE111" s="26" t="e">
        <f>_xlfn.RANK.EQ(BB111,$BB$4:$BB$93,)+COUNTIF($BB$4:BB111,BB111)-1</f>
        <v>#N/A</v>
      </c>
    </row>
    <row r="112" spans="1:57" x14ac:dyDescent="0.25">
      <c r="A112" s="4"/>
      <c r="B112" s="4"/>
      <c r="C112" s="4"/>
      <c r="D112" s="4"/>
      <c r="E112" s="37"/>
      <c r="F112" s="37"/>
      <c r="G112" s="37"/>
      <c r="H112" s="37"/>
      <c r="I112" s="37"/>
      <c r="J112" s="37"/>
      <c r="K112" s="37"/>
      <c r="L112" s="37"/>
      <c r="M112" s="4"/>
      <c r="N112" s="4"/>
      <c r="O112" s="36"/>
      <c r="P112" s="4"/>
      <c r="Q112" s="4"/>
      <c r="AD112" s="26">
        <v>111</v>
      </c>
      <c r="AE112" s="26"/>
      <c r="AF112" s="26" t="str">
        <f>IF(Kopā!F112=$R$3,Kopā!A112,"")</f>
        <v/>
      </c>
      <c r="AG112" s="26" t="str">
        <f>_xlfn.IFNA(VLOOKUP(AF112,Kopā!$A$4:$G$203,7,),"")</f>
        <v/>
      </c>
      <c r="AH112" s="26" t="str">
        <f t="shared" si="44"/>
        <v/>
      </c>
      <c r="AI112" s="26" t="e" cm="1">
        <f t="array" ref="AI112">IFERROR(SMALL(IF((COUNTIF($AI$3:AI111, $AH$4:$AH$203)=0)*ISNUMBER($AH$4:$AH$203), $AH$4:$AH$203, "A"), 1),INDEX($AH$4:$AH$203, MATCH(SMALL(IF(ISTEXT($AH$4:$AH$203)*(COUNTIF(AI$3:$AI111,$AH$4:$AH$203)=0), COUNTIF($AH$4:$AH$203, "&lt;"&amp;$AH$4:$AH$203), ""),1),IF(ISTEXT($AH$4:$AH$203), COUNTIF($AH$4:$AH$203, "&lt;"&amp;$AH$4:$AH$203), ""), 0)))</f>
        <v>#NUM!</v>
      </c>
      <c r="AJ112" s="26"/>
      <c r="AK112" s="26"/>
      <c r="AL112" s="26" t="e">
        <f>#REF!</f>
        <v>#REF!</v>
      </c>
      <c r="AM112" s="26"/>
      <c r="AN112" s="26"/>
      <c r="AO112" s="26"/>
      <c r="AP112" s="26"/>
      <c r="AQ112" s="26"/>
      <c r="AR112" s="79" t="str">
        <f>_xlfn.IFNA(VLOOKUP(AM112,Kopā!$A$4:$Q$203,8,),"")</f>
        <v/>
      </c>
      <c r="AS112" s="80" t="str">
        <f>_xlfn.IFNA(VLOOKUP(AM112,Kopā!$A$4:$Q$203,9,),"")</f>
        <v/>
      </c>
      <c r="AT112" s="79" t="str">
        <f>_xlfn.IFNA(VLOOKUP(AM112,Kopā!$A$4:$Q$203,10,),"")</f>
        <v/>
      </c>
      <c r="AU112" s="80" t="str">
        <f>_xlfn.IFNA(VLOOKUP(AM112,Kopā!$A$4:$Q$203,11,),"")</f>
        <v/>
      </c>
      <c r="AV112" s="79" t="str">
        <f>_xlfn.IFNA(VLOOKUP(AM112,Kopā!$A$4:$Q$203,12,),"")</f>
        <v/>
      </c>
      <c r="AW112" s="80" t="str">
        <f>_xlfn.IFNA(VLOOKUP(AM112,Kopā!$A$4:$Q$203,13,),"")</f>
        <v/>
      </c>
      <c r="AX112" s="79" t="str">
        <f>_xlfn.IFNA(VLOOKUP(AM112,Kopā!$A$4:$Q$203,14,),"")</f>
        <v/>
      </c>
      <c r="AY112" s="80" t="str">
        <f>_xlfn.IFNA(VLOOKUP(AM112,Kopā!$A$4:$Q$203,15,),"")</f>
        <v/>
      </c>
      <c r="AZ112" s="26"/>
      <c r="BA112" s="26"/>
      <c r="BB112" s="26"/>
      <c r="BC112" s="26"/>
      <c r="BD112" s="26"/>
      <c r="BE112" s="26" t="e">
        <f>_xlfn.RANK.EQ(BB112,$BB$4:$BB$93,)+COUNTIF($BB$4:BB112,BB112)-1</f>
        <v>#N/A</v>
      </c>
    </row>
    <row r="113" spans="1:57" x14ac:dyDescent="0.25">
      <c r="A113" s="4"/>
      <c r="B113" s="4"/>
      <c r="C113" s="4"/>
      <c r="D113" s="4"/>
      <c r="E113" s="37"/>
      <c r="F113" s="37"/>
      <c r="G113" s="37"/>
      <c r="H113" s="37"/>
      <c r="I113" s="37"/>
      <c r="J113" s="37"/>
      <c r="K113" s="37"/>
      <c r="L113" s="37"/>
      <c r="M113" s="4"/>
      <c r="N113" s="4"/>
      <c r="O113" s="36"/>
      <c r="P113" s="4"/>
      <c r="Q113" s="4"/>
      <c r="AD113" s="26">
        <v>112</v>
      </c>
      <c r="AE113" s="26"/>
      <c r="AF113" s="26" t="str">
        <f>IF(Kopā!F113=$R$3,Kopā!A113,"")</f>
        <v/>
      </c>
      <c r="AG113" s="26" t="str">
        <f>_xlfn.IFNA(VLOOKUP(AF113,Kopā!$A$4:$G$203,7,),"")</f>
        <v/>
      </c>
      <c r="AH113" s="26" t="str">
        <f t="shared" si="44"/>
        <v/>
      </c>
      <c r="AI113" s="26" t="e" cm="1">
        <f t="array" ref="AI113">IFERROR(SMALL(IF((COUNTIF($AI$3:AI112, $AH$4:$AH$203)=0)*ISNUMBER($AH$4:$AH$203), $AH$4:$AH$203, "A"), 1),INDEX($AH$4:$AH$203, MATCH(SMALL(IF(ISTEXT($AH$4:$AH$203)*(COUNTIF(AI$3:$AI112,$AH$4:$AH$203)=0), COUNTIF($AH$4:$AH$203, "&lt;"&amp;$AH$4:$AH$203), ""),1),IF(ISTEXT($AH$4:$AH$203), COUNTIF($AH$4:$AH$203, "&lt;"&amp;$AH$4:$AH$203), ""), 0)))</f>
        <v>#NUM!</v>
      </c>
      <c r="AJ113" s="26"/>
      <c r="AK113" s="26"/>
      <c r="AL113" s="26" t="e">
        <f>#REF!</f>
        <v>#REF!</v>
      </c>
      <c r="AM113" s="26"/>
      <c r="AN113" s="26"/>
      <c r="AO113" s="26"/>
      <c r="AP113" s="26"/>
      <c r="AQ113" s="26"/>
      <c r="AR113" s="79" t="str">
        <f>_xlfn.IFNA(VLOOKUP(AM113,Kopā!$A$4:$Q$203,8,),"")</f>
        <v/>
      </c>
      <c r="AS113" s="80" t="str">
        <f>_xlfn.IFNA(VLOOKUP(AM113,Kopā!$A$4:$Q$203,9,),"")</f>
        <v/>
      </c>
      <c r="AT113" s="79" t="str">
        <f>_xlfn.IFNA(VLOOKUP(AM113,Kopā!$A$4:$Q$203,10,),"")</f>
        <v/>
      </c>
      <c r="AU113" s="80" t="str">
        <f>_xlfn.IFNA(VLOOKUP(AM113,Kopā!$A$4:$Q$203,11,),"")</f>
        <v/>
      </c>
      <c r="AV113" s="79" t="str">
        <f>_xlfn.IFNA(VLOOKUP(AM113,Kopā!$A$4:$Q$203,12,),"")</f>
        <v/>
      </c>
      <c r="AW113" s="80" t="str">
        <f>_xlfn.IFNA(VLOOKUP(AM113,Kopā!$A$4:$Q$203,13,),"")</f>
        <v/>
      </c>
      <c r="AX113" s="79" t="str">
        <f>_xlfn.IFNA(VLOOKUP(AM113,Kopā!$A$4:$Q$203,14,),"")</f>
        <v/>
      </c>
      <c r="AY113" s="80" t="str">
        <f>_xlfn.IFNA(VLOOKUP(AM113,Kopā!$A$4:$Q$203,15,),"")</f>
        <v/>
      </c>
      <c r="AZ113" s="26"/>
      <c r="BA113" s="26"/>
      <c r="BB113" s="26"/>
      <c r="BC113" s="26"/>
      <c r="BD113" s="26"/>
      <c r="BE113" s="26" t="e">
        <f>_xlfn.RANK.EQ(BB113,$BB$4:$BB$93,)+COUNTIF($BB$4:BB113,BB113)-1</f>
        <v>#N/A</v>
      </c>
    </row>
    <row r="114" spans="1:57" x14ac:dyDescent="0.25">
      <c r="A114" s="4"/>
      <c r="B114" s="4"/>
      <c r="C114" s="4"/>
      <c r="D114" s="4"/>
      <c r="E114" s="37"/>
      <c r="F114" s="37"/>
      <c r="G114" s="37"/>
      <c r="H114" s="37"/>
      <c r="I114" s="37"/>
      <c r="J114" s="37"/>
      <c r="K114" s="37"/>
      <c r="L114" s="37"/>
      <c r="M114" s="4"/>
      <c r="N114" s="4"/>
      <c r="O114" s="36"/>
      <c r="P114" s="4"/>
      <c r="Q114" s="4"/>
      <c r="AD114" s="26">
        <v>113</v>
      </c>
      <c r="AE114" s="26"/>
      <c r="AF114" s="26" t="str">
        <f>IF(Kopā!F114=$R$3,Kopā!A114,"")</f>
        <v/>
      </c>
      <c r="AG114" s="26" t="str">
        <f>_xlfn.IFNA(VLOOKUP(AF114,Kopā!$A$4:$G$203,7,),"")</f>
        <v/>
      </c>
      <c r="AH114" s="26" t="str">
        <f t="shared" si="44"/>
        <v/>
      </c>
      <c r="AI114" s="26" t="e" cm="1">
        <f t="array" ref="AI114">IFERROR(SMALL(IF((COUNTIF($AI$3:AI113, $AH$4:$AH$203)=0)*ISNUMBER($AH$4:$AH$203), $AH$4:$AH$203, "A"), 1),INDEX($AH$4:$AH$203, MATCH(SMALL(IF(ISTEXT($AH$4:$AH$203)*(COUNTIF(AI$3:$AI113,$AH$4:$AH$203)=0), COUNTIF($AH$4:$AH$203, "&lt;"&amp;$AH$4:$AH$203), ""),1),IF(ISTEXT($AH$4:$AH$203), COUNTIF($AH$4:$AH$203, "&lt;"&amp;$AH$4:$AH$203), ""), 0)))</f>
        <v>#NUM!</v>
      </c>
      <c r="AJ114" s="26"/>
      <c r="AK114" s="26"/>
      <c r="AL114" s="26" t="e">
        <f>#REF!</f>
        <v>#REF!</v>
      </c>
      <c r="AM114" s="26"/>
      <c r="AN114" s="26"/>
      <c r="AO114" s="26"/>
      <c r="AP114" s="26"/>
      <c r="AQ114" s="26"/>
      <c r="AR114" s="79" t="str">
        <f>_xlfn.IFNA(VLOOKUP(AM114,Kopā!$A$4:$Q$203,8,),"")</f>
        <v/>
      </c>
      <c r="AS114" s="80" t="str">
        <f>_xlfn.IFNA(VLOOKUP(AM114,Kopā!$A$4:$Q$203,9,),"")</f>
        <v/>
      </c>
      <c r="AT114" s="79" t="str">
        <f>_xlfn.IFNA(VLOOKUP(AM114,Kopā!$A$4:$Q$203,10,),"")</f>
        <v/>
      </c>
      <c r="AU114" s="80" t="str">
        <f>_xlfn.IFNA(VLOOKUP(AM114,Kopā!$A$4:$Q$203,11,),"")</f>
        <v/>
      </c>
      <c r="AV114" s="79" t="str">
        <f>_xlfn.IFNA(VLOOKUP(AM114,Kopā!$A$4:$Q$203,12,),"")</f>
        <v/>
      </c>
      <c r="AW114" s="80" t="str">
        <f>_xlfn.IFNA(VLOOKUP(AM114,Kopā!$A$4:$Q$203,13,),"")</f>
        <v/>
      </c>
      <c r="AX114" s="79" t="str">
        <f>_xlfn.IFNA(VLOOKUP(AM114,Kopā!$A$4:$Q$203,14,),"")</f>
        <v/>
      </c>
      <c r="AY114" s="80" t="str">
        <f>_xlfn.IFNA(VLOOKUP(AM114,Kopā!$A$4:$Q$203,15,),"")</f>
        <v/>
      </c>
      <c r="AZ114" s="26"/>
      <c r="BA114" s="26"/>
      <c r="BB114" s="26"/>
      <c r="BC114" s="26"/>
      <c r="BD114" s="26"/>
      <c r="BE114" s="26" t="e">
        <f>_xlfn.RANK.EQ(BB114,$BB$4:$BB$93,)+COUNTIF($BB$4:BB114,BB114)-1</f>
        <v>#N/A</v>
      </c>
    </row>
    <row r="115" spans="1:57" x14ac:dyDescent="0.25">
      <c r="A115" s="4"/>
      <c r="B115" s="4"/>
      <c r="C115" s="4"/>
      <c r="D115" s="4"/>
      <c r="E115" s="37"/>
      <c r="F115" s="37"/>
      <c r="G115" s="37"/>
      <c r="H115" s="37"/>
      <c r="I115" s="37"/>
      <c r="J115" s="37"/>
      <c r="K115" s="37"/>
      <c r="L115" s="37"/>
      <c r="M115" s="4"/>
      <c r="N115" s="4"/>
      <c r="O115" s="36"/>
      <c r="P115" s="4"/>
      <c r="Q115" s="4"/>
      <c r="AD115" s="26">
        <v>114</v>
      </c>
      <c r="AE115" s="26"/>
      <c r="AF115" s="26" t="str">
        <f>IF(Kopā!F115=$R$3,Kopā!A115,"")</f>
        <v/>
      </c>
      <c r="AG115" s="26" t="str">
        <f>_xlfn.IFNA(VLOOKUP(AF115,Kopā!$A$4:$G$203,7,),"")</f>
        <v/>
      </c>
      <c r="AH115" s="26" t="str">
        <f t="shared" si="44"/>
        <v/>
      </c>
      <c r="AI115" s="26" t="e" cm="1">
        <f t="array" ref="AI115">IFERROR(SMALL(IF((COUNTIF($AI$3:AI114, $AH$4:$AH$203)=0)*ISNUMBER($AH$4:$AH$203), $AH$4:$AH$203, "A"), 1),INDEX($AH$4:$AH$203, MATCH(SMALL(IF(ISTEXT($AH$4:$AH$203)*(COUNTIF(AI$3:$AI114,$AH$4:$AH$203)=0), COUNTIF($AH$4:$AH$203, "&lt;"&amp;$AH$4:$AH$203), ""),1),IF(ISTEXT($AH$4:$AH$203), COUNTIF($AH$4:$AH$203, "&lt;"&amp;$AH$4:$AH$203), ""), 0)))</f>
        <v>#NUM!</v>
      </c>
      <c r="AJ115" s="26"/>
      <c r="AK115" s="26"/>
      <c r="AL115" s="26" t="e">
        <f>#REF!</f>
        <v>#REF!</v>
      </c>
      <c r="AM115" s="26"/>
      <c r="AN115" s="26"/>
      <c r="AO115" s="26"/>
      <c r="AP115" s="26"/>
      <c r="AQ115" s="26"/>
      <c r="AR115" s="79" t="str">
        <f>_xlfn.IFNA(VLOOKUP(AM115,Kopā!$A$4:$Q$203,8,),"")</f>
        <v/>
      </c>
      <c r="AS115" s="80" t="str">
        <f>_xlfn.IFNA(VLOOKUP(AM115,Kopā!$A$4:$Q$203,9,),"")</f>
        <v/>
      </c>
      <c r="AT115" s="79" t="str">
        <f>_xlfn.IFNA(VLOOKUP(AM115,Kopā!$A$4:$Q$203,10,),"")</f>
        <v/>
      </c>
      <c r="AU115" s="80" t="str">
        <f>_xlfn.IFNA(VLOOKUP(AM115,Kopā!$A$4:$Q$203,11,),"")</f>
        <v/>
      </c>
      <c r="AV115" s="79" t="str">
        <f>_xlfn.IFNA(VLOOKUP(AM115,Kopā!$A$4:$Q$203,12,),"")</f>
        <v/>
      </c>
      <c r="AW115" s="80" t="str">
        <f>_xlfn.IFNA(VLOOKUP(AM115,Kopā!$A$4:$Q$203,13,),"")</f>
        <v/>
      </c>
      <c r="AX115" s="79" t="str">
        <f>_xlfn.IFNA(VLOOKUP(AM115,Kopā!$A$4:$Q$203,14,),"")</f>
        <v/>
      </c>
      <c r="AY115" s="80" t="str">
        <f>_xlfn.IFNA(VLOOKUP(AM115,Kopā!$A$4:$Q$203,15,),"")</f>
        <v/>
      </c>
      <c r="AZ115" s="26"/>
      <c r="BA115" s="26"/>
      <c r="BB115" s="26"/>
      <c r="BC115" s="26"/>
      <c r="BD115" s="26"/>
      <c r="BE115" s="26" t="e">
        <f>_xlfn.RANK.EQ(BB115,$BB$4:$BB$93,)+COUNTIF($BB$4:BB115,BB115)-1</f>
        <v>#N/A</v>
      </c>
    </row>
    <row r="116" spans="1:57" x14ac:dyDescent="0.25">
      <c r="A116" s="4"/>
      <c r="B116" s="4"/>
      <c r="C116" s="4"/>
      <c r="D116" s="4"/>
      <c r="E116" s="37"/>
      <c r="F116" s="37"/>
      <c r="G116" s="37"/>
      <c r="H116" s="37"/>
      <c r="I116" s="37"/>
      <c r="J116" s="37"/>
      <c r="K116" s="37"/>
      <c r="L116" s="37"/>
      <c r="M116" s="4"/>
      <c r="N116" s="4"/>
      <c r="O116" s="36"/>
      <c r="P116" s="4"/>
      <c r="Q116" s="4"/>
      <c r="AD116" s="26">
        <v>115</v>
      </c>
      <c r="AE116" s="26"/>
      <c r="AF116" s="26" t="str">
        <f>IF(Kopā!F116=$R$3,Kopā!A116,"")</f>
        <v/>
      </c>
      <c r="AG116" s="26" t="str">
        <f>_xlfn.IFNA(VLOOKUP(AF116,Kopā!$A$4:$G$203,7,),"")</f>
        <v/>
      </c>
      <c r="AH116" s="26" t="str">
        <f t="shared" si="44"/>
        <v/>
      </c>
      <c r="AI116" s="26" t="e" cm="1">
        <f t="array" ref="AI116">IFERROR(SMALL(IF((COUNTIF($AI$3:AI115, $AH$4:$AH$203)=0)*ISNUMBER($AH$4:$AH$203), $AH$4:$AH$203, "A"), 1),INDEX($AH$4:$AH$203, MATCH(SMALL(IF(ISTEXT($AH$4:$AH$203)*(COUNTIF(AI$3:$AI115,$AH$4:$AH$203)=0), COUNTIF($AH$4:$AH$203, "&lt;"&amp;$AH$4:$AH$203), ""),1),IF(ISTEXT($AH$4:$AH$203), COUNTIF($AH$4:$AH$203, "&lt;"&amp;$AH$4:$AH$203), ""), 0)))</f>
        <v>#NUM!</v>
      </c>
      <c r="AJ116" s="26"/>
      <c r="AK116" s="26"/>
      <c r="AL116" s="26" t="e">
        <f>#REF!</f>
        <v>#REF!</v>
      </c>
      <c r="AM116" s="26"/>
      <c r="AN116" s="26"/>
      <c r="AO116" s="26"/>
      <c r="AP116" s="26"/>
      <c r="AQ116" s="26"/>
      <c r="AR116" s="79" t="str">
        <f>_xlfn.IFNA(VLOOKUP(AM116,Kopā!$A$4:$Q$203,8,),"")</f>
        <v/>
      </c>
      <c r="AS116" s="80" t="str">
        <f>_xlfn.IFNA(VLOOKUP(AM116,Kopā!$A$4:$Q$203,9,),"")</f>
        <v/>
      </c>
      <c r="AT116" s="79" t="str">
        <f>_xlfn.IFNA(VLOOKUP(AM116,Kopā!$A$4:$Q$203,10,),"")</f>
        <v/>
      </c>
      <c r="AU116" s="80" t="str">
        <f>_xlfn.IFNA(VLOOKUP(AM116,Kopā!$A$4:$Q$203,11,),"")</f>
        <v/>
      </c>
      <c r="AV116" s="79" t="str">
        <f>_xlfn.IFNA(VLOOKUP(AM116,Kopā!$A$4:$Q$203,12,),"")</f>
        <v/>
      </c>
      <c r="AW116" s="80" t="str">
        <f>_xlfn.IFNA(VLOOKUP(AM116,Kopā!$A$4:$Q$203,13,),"")</f>
        <v/>
      </c>
      <c r="AX116" s="79" t="str">
        <f>_xlfn.IFNA(VLOOKUP(AM116,Kopā!$A$4:$Q$203,14,),"")</f>
        <v/>
      </c>
      <c r="AY116" s="80" t="str">
        <f>_xlfn.IFNA(VLOOKUP(AM116,Kopā!$A$4:$Q$203,15,),"")</f>
        <v/>
      </c>
      <c r="AZ116" s="26"/>
      <c r="BA116" s="26"/>
      <c r="BB116" s="26"/>
      <c r="BC116" s="26"/>
      <c r="BD116" s="26"/>
      <c r="BE116" s="26" t="e">
        <f>_xlfn.RANK.EQ(BB116,$BB$4:$BB$93,)+COUNTIF($BB$4:BB116,BB116)-1</f>
        <v>#N/A</v>
      </c>
    </row>
    <row r="117" spans="1:57" x14ac:dyDescent="0.25">
      <c r="A117" s="4"/>
      <c r="B117" s="4"/>
      <c r="C117" s="4"/>
      <c r="D117" s="4"/>
      <c r="E117" s="37"/>
      <c r="F117" s="37"/>
      <c r="G117" s="37"/>
      <c r="H117" s="37"/>
      <c r="I117" s="37"/>
      <c r="J117" s="37"/>
      <c r="K117" s="37"/>
      <c r="L117" s="37"/>
      <c r="M117" s="4"/>
      <c r="N117" s="4"/>
      <c r="O117" s="36"/>
      <c r="P117" s="4"/>
      <c r="Q117" s="4"/>
      <c r="AD117" s="26">
        <v>116</v>
      </c>
      <c r="AE117" s="26"/>
      <c r="AF117" s="26" t="str">
        <f>IF(Kopā!F117=$R$3,Kopā!A117,"")</f>
        <v/>
      </c>
      <c r="AG117" s="26" t="str">
        <f>_xlfn.IFNA(VLOOKUP(AF117,Kopā!$A$4:$G$203,7,),"")</f>
        <v/>
      </c>
      <c r="AH117" s="26" t="str">
        <f t="shared" si="44"/>
        <v/>
      </c>
      <c r="AI117" s="26" t="e" cm="1">
        <f t="array" ref="AI117">IFERROR(SMALL(IF((COUNTIF($AI$3:AI116, $AH$4:$AH$203)=0)*ISNUMBER($AH$4:$AH$203), $AH$4:$AH$203, "A"), 1),INDEX($AH$4:$AH$203, MATCH(SMALL(IF(ISTEXT($AH$4:$AH$203)*(COUNTIF(AI$3:$AI116,$AH$4:$AH$203)=0), COUNTIF($AH$4:$AH$203, "&lt;"&amp;$AH$4:$AH$203), ""),1),IF(ISTEXT($AH$4:$AH$203), COUNTIF($AH$4:$AH$203, "&lt;"&amp;$AH$4:$AH$203), ""), 0)))</f>
        <v>#NUM!</v>
      </c>
      <c r="AJ117" s="26"/>
      <c r="AK117" s="26"/>
      <c r="AL117" s="26" t="e">
        <f>#REF!</f>
        <v>#REF!</v>
      </c>
      <c r="AM117" s="26"/>
      <c r="AN117" s="26"/>
      <c r="AO117" s="26"/>
      <c r="AP117" s="26"/>
      <c r="AQ117" s="26"/>
      <c r="AR117" s="79" t="str">
        <f>_xlfn.IFNA(VLOOKUP(AM117,Kopā!$A$4:$Q$203,8,),"")</f>
        <v/>
      </c>
      <c r="AS117" s="80" t="str">
        <f>_xlfn.IFNA(VLOOKUP(AM117,Kopā!$A$4:$Q$203,9,),"")</f>
        <v/>
      </c>
      <c r="AT117" s="79" t="str">
        <f>_xlfn.IFNA(VLOOKUP(AM117,Kopā!$A$4:$Q$203,10,),"")</f>
        <v/>
      </c>
      <c r="AU117" s="80" t="str">
        <f>_xlfn.IFNA(VLOOKUP(AM117,Kopā!$A$4:$Q$203,11,),"")</f>
        <v/>
      </c>
      <c r="AV117" s="79" t="str">
        <f>_xlfn.IFNA(VLOOKUP(AM117,Kopā!$A$4:$Q$203,12,),"")</f>
        <v/>
      </c>
      <c r="AW117" s="80" t="str">
        <f>_xlfn.IFNA(VLOOKUP(AM117,Kopā!$A$4:$Q$203,13,),"")</f>
        <v/>
      </c>
      <c r="AX117" s="79" t="str">
        <f>_xlfn.IFNA(VLOOKUP(AM117,Kopā!$A$4:$Q$203,14,),"")</f>
        <v/>
      </c>
      <c r="AY117" s="80" t="str">
        <f>_xlfn.IFNA(VLOOKUP(AM117,Kopā!$A$4:$Q$203,15,),"")</f>
        <v/>
      </c>
      <c r="AZ117" s="26"/>
      <c r="BA117" s="26"/>
      <c r="BB117" s="26"/>
      <c r="BC117" s="26"/>
      <c r="BD117" s="26"/>
      <c r="BE117" s="26" t="e">
        <f>_xlfn.RANK.EQ(BB117,$BB$4:$BB$93,)+COUNTIF($BB$4:BB117,BB117)-1</f>
        <v>#N/A</v>
      </c>
    </row>
    <row r="118" spans="1:57" x14ac:dyDescent="0.25">
      <c r="A118" s="4"/>
      <c r="B118" s="4"/>
      <c r="C118" s="4"/>
      <c r="D118" s="4"/>
      <c r="E118" s="37"/>
      <c r="F118" s="37"/>
      <c r="G118" s="37"/>
      <c r="H118" s="37"/>
      <c r="I118" s="37"/>
      <c r="J118" s="37"/>
      <c r="K118" s="37"/>
      <c r="L118" s="37"/>
      <c r="M118" s="4"/>
      <c r="N118" s="4"/>
      <c r="O118" s="36"/>
      <c r="P118" s="4"/>
      <c r="Q118" s="4"/>
      <c r="AD118" s="26">
        <v>117</v>
      </c>
      <c r="AE118" s="26"/>
      <c r="AF118" s="26" t="str">
        <f>IF(Kopā!F118=$R$3,Kopā!A118,"")</f>
        <v/>
      </c>
      <c r="AG118" s="26" t="str">
        <f>_xlfn.IFNA(VLOOKUP(AF118,Kopā!$A$4:$G$203,7,),"")</f>
        <v/>
      </c>
      <c r="AH118" s="26" t="str">
        <f t="shared" si="44"/>
        <v/>
      </c>
      <c r="AI118" s="26" t="e" cm="1">
        <f t="array" ref="AI118">IFERROR(SMALL(IF((COUNTIF($AI$3:AI117, $AH$4:$AH$203)=0)*ISNUMBER($AH$4:$AH$203), $AH$4:$AH$203, "A"), 1),INDEX($AH$4:$AH$203, MATCH(SMALL(IF(ISTEXT($AH$4:$AH$203)*(COUNTIF(AI$3:$AI117,$AH$4:$AH$203)=0), COUNTIF($AH$4:$AH$203, "&lt;"&amp;$AH$4:$AH$203), ""),1),IF(ISTEXT($AH$4:$AH$203), COUNTIF($AH$4:$AH$203, "&lt;"&amp;$AH$4:$AH$203), ""), 0)))</f>
        <v>#NUM!</v>
      </c>
      <c r="AJ118" s="26"/>
      <c r="AK118" s="26"/>
      <c r="AL118" s="26" t="e">
        <f>#REF!</f>
        <v>#REF!</v>
      </c>
      <c r="AM118" s="26"/>
      <c r="AN118" s="26"/>
      <c r="AO118" s="26"/>
      <c r="AP118" s="26"/>
      <c r="AQ118" s="26"/>
      <c r="AR118" s="79" t="str">
        <f>_xlfn.IFNA(VLOOKUP(AM118,Kopā!$A$4:$Q$203,8,),"")</f>
        <v/>
      </c>
      <c r="AS118" s="80" t="str">
        <f>_xlfn.IFNA(VLOOKUP(AM118,Kopā!$A$4:$Q$203,9,),"")</f>
        <v/>
      </c>
      <c r="AT118" s="79" t="str">
        <f>_xlfn.IFNA(VLOOKUP(AM118,Kopā!$A$4:$Q$203,10,),"")</f>
        <v/>
      </c>
      <c r="AU118" s="80" t="str">
        <f>_xlfn.IFNA(VLOOKUP(AM118,Kopā!$A$4:$Q$203,11,),"")</f>
        <v/>
      </c>
      <c r="AV118" s="79" t="str">
        <f>_xlfn.IFNA(VLOOKUP(AM118,Kopā!$A$4:$Q$203,12,),"")</f>
        <v/>
      </c>
      <c r="AW118" s="80" t="str">
        <f>_xlfn.IFNA(VLOOKUP(AM118,Kopā!$A$4:$Q$203,13,),"")</f>
        <v/>
      </c>
      <c r="AX118" s="79" t="str">
        <f>_xlfn.IFNA(VLOOKUP(AM118,Kopā!$A$4:$Q$203,14,),"")</f>
        <v/>
      </c>
      <c r="AY118" s="80" t="str">
        <f>_xlfn.IFNA(VLOOKUP(AM118,Kopā!$A$4:$Q$203,15,),"")</f>
        <v/>
      </c>
      <c r="AZ118" s="26"/>
      <c r="BA118" s="26"/>
      <c r="BB118" s="26"/>
      <c r="BC118" s="26"/>
      <c r="BD118" s="26"/>
      <c r="BE118" s="26" t="e">
        <f>_xlfn.RANK.EQ(BB118,$BB$4:$BB$93,)+COUNTIF($BB$4:BB118,BB118)-1</f>
        <v>#N/A</v>
      </c>
    </row>
    <row r="119" spans="1:57" x14ac:dyDescent="0.25">
      <c r="A119" s="4"/>
      <c r="B119" s="4"/>
      <c r="C119" s="4"/>
      <c r="D119" s="4"/>
      <c r="E119" s="37"/>
      <c r="F119" s="37"/>
      <c r="G119" s="37"/>
      <c r="H119" s="37"/>
      <c r="I119" s="37"/>
      <c r="J119" s="37"/>
      <c r="K119" s="37"/>
      <c r="L119" s="37"/>
      <c r="M119" s="4"/>
      <c r="N119" s="4"/>
      <c r="O119" s="36"/>
      <c r="P119" s="4"/>
      <c r="Q119" s="4"/>
      <c r="AD119" s="26">
        <v>118</v>
      </c>
      <c r="AE119" s="26"/>
      <c r="AF119" s="26" t="str">
        <f>IF(Kopā!F119=$R$3,Kopā!A119,"")</f>
        <v/>
      </c>
      <c r="AG119" s="26" t="str">
        <f>_xlfn.IFNA(VLOOKUP(AF119,Kopā!$A$4:$G$203,7,),"")</f>
        <v/>
      </c>
      <c r="AH119" s="26" t="str">
        <f t="shared" si="44"/>
        <v/>
      </c>
      <c r="AI119" s="26" t="e" cm="1">
        <f t="array" ref="AI119">IFERROR(SMALL(IF((COUNTIF($AI$3:AI118, $AH$4:$AH$203)=0)*ISNUMBER($AH$4:$AH$203), $AH$4:$AH$203, "A"), 1),INDEX($AH$4:$AH$203, MATCH(SMALL(IF(ISTEXT($AH$4:$AH$203)*(COUNTIF(AI$3:$AI118,$AH$4:$AH$203)=0), COUNTIF($AH$4:$AH$203, "&lt;"&amp;$AH$4:$AH$203), ""),1),IF(ISTEXT($AH$4:$AH$203), COUNTIF($AH$4:$AH$203, "&lt;"&amp;$AH$4:$AH$203), ""), 0)))</f>
        <v>#NUM!</v>
      </c>
      <c r="AJ119" s="26"/>
      <c r="AK119" s="26"/>
      <c r="AL119" s="26" t="e">
        <f>#REF!</f>
        <v>#REF!</v>
      </c>
      <c r="AM119" s="26"/>
      <c r="AN119" s="26"/>
      <c r="AO119" s="26"/>
      <c r="AP119" s="26"/>
      <c r="AQ119" s="26"/>
      <c r="AR119" s="79" t="str">
        <f>_xlfn.IFNA(VLOOKUP(AM119,Kopā!$A$4:$Q$203,8,),"")</f>
        <v/>
      </c>
      <c r="AS119" s="80" t="str">
        <f>_xlfn.IFNA(VLOOKUP(AM119,Kopā!$A$4:$Q$203,9,),"")</f>
        <v/>
      </c>
      <c r="AT119" s="79" t="str">
        <f>_xlfn.IFNA(VLOOKUP(AM119,Kopā!$A$4:$Q$203,10,),"")</f>
        <v/>
      </c>
      <c r="AU119" s="80" t="str">
        <f>_xlfn.IFNA(VLOOKUP(AM119,Kopā!$A$4:$Q$203,11,),"")</f>
        <v/>
      </c>
      <c r="AV119" s="79" t="str">
        <f>_xlfn.IFNA(VLOOKUP(AM119,Kopā!$A$4:$Q$203,12,),"")</f>
        <v/>
      </c>
      <c r="AW119" s="80" t="str">
        <f>_xlfn.IFNA(VLOOKUP(AM119,Kopā!$A$4:$Q$203,13,),"")</f>
        <v/>
      </c>
      <c r="AX119" s="79" t="str">
        <f>_xlfn.IFNA(VLOOKUP(AM119,Kopā!$A$4:$Q$203,14,),"")</f>
        <v/>
      </c>
      <c r="AY119" s="80" t="str">
        <f>_xlfn.IFNA(VLOOKUP(AM119,Kopā!$A$4:$Q$203,15,),"")</f>
        <v/>
      </c>
      <c r="AZ119" s="26"/>
      <c r="BA119" s="26"/>
      <c r="BB119" s="26"/>
      <c r="BC119" s="26"/>
      <c r="BD119" s="26"/>
      <c r="BE119" s="26" t="e">
        <f>_xlfn.RANK.EQ(BB119,$BB$4:$BB$93,)+COUNTIF($BB$4:BB119,BB119)-1</f>
        <v>#N/A</v>
      </c>
    </row>
    <row r="120" spans="1:57" x14ac:dyDescent="0.25">
      <c r="A120" s="4"/>
      <c r="B120" s="4"/>
      <c r="C120" s="4"/>
      <c r="D120" s="4"/>
      <c r="E120" s="37"/>
      <c r="F120" s="37"/>
      <c r="G120" s="37"/>
      <c r="H120" s="37"/>
      <c r="I120" s="37"/>
      <c r="J120" s="37"/>
      <c r="K120" s="37"/>
      <c r="L120" s="37"/>
      <c r="M120" s="4"/>
      <c r="N120" s="4"/>
      <c r="O120" s="36"/>
      <c r="P120" s="4"/>
      <c r="Q120" s="4"/>
      <c r="AD120" s="26">
        <v>119</v>
      </c>
      <c r="AE120" s="26"/>
      <c r="AF120" s="26" t="str">
        <f>IF(Kopā!F120=$R$3,Kopā!A120,"")</f>
        <v/>
      </c>
      <c r="AG120" s="26" t="str">
        <f>_xlfn.IFNA(VLOOKUP(AF120,Kopā!$A$4:$G$203,7,),"")</f>
        <v/>
      </c>
      <c r="AH120" s="26" t="str">
        <f t="shared" si="44"/>
        <v/>
      </c>
      <c r="AI120" s="26" t="e" cm="1">
        <f t="array" ref="AI120">IFERROR(SMALL(IF((COUNTIF($AI$3:AI119, $AH$4:$AH$203)=0)*ISNUMBER($AH$4:$AH$203), $AH$4:$AH$203, "A"), 1),INDEX($AH$4:$AH$203, MATCH(SMALL(IF(ISTEXT($AH$4:$AH$203)*(COUNTIF(AI$3:$AI119,$AH$4:$AH$203)=0), COUNTIF($AH$4:$AH$203, "&lt;"&amp;$AH$4:$AH$203), ""),1),IF(ISTEXT($AH$4:$AH$203), COUNTIF($AH$4:$AH$203, "&lt;"&amp;$AH$4:$AH$203), ""), 0)))</f>
        <v>#NUM!</v>
      </c>
      <c r="AJ120" s="26"/>
      <c r="AK120" s="26"/>
      <c r="AL120" s="26" t="e">
        <f>#REF!</f>
        <v>#REF!</v>
      </c>
      <c r="AM120" s="26"/>
      <c r="AN120" s="26"/>
      <c r="AO120" s="26"/>
      <c r="AP120" s="26"/>
      <c r="AQ120" s="26"/>
      <c r="AR120" s="79" t="str">
        <f>_xlfn.IFNA(VLOOKUP(AM120,Kopā!$A$4:$Q$203,8,),"")</f>
        <v/>
      </c>
      <c r="AS120" s="80" t="str">
        <f>_xlfn.IFNA(VLOOKUP(AM120,Kopā!$A$4:$Q$203,9,),"")</f>
        <v/>
      </c>
      <c r="AT120" s="79" t="str">
        <f>_xlfn.IFNA(VLOOKUP(AM120,Kopā!$A$4:$Q$203,10,),"")</f>
        <v/>
      </c>
      <c r="AU120" s="80" t="str">
        <f>_xlfn.IFNA(VLOOKUP(AM120,Kopā!$A$4:$Q$203,11,),"")</f>
        <v/>
      </c>
      <c r="AV120" s="79" t="str">
        <f>_xlfn.IFNA(VLOOKUP(AM120,Kopā!$A$4:$Q$203,12,),"")</f>
        <v/>
      </c>
      <c r="AW120" s="80" t="str">
        <f>_xlfn.IFNA(VLOOKUP(AM120,Kopā!$A$4:$Q$203,13,),"")</f>
        <v/>
      </c>
      <c r="AX120" s="79" t="str">
        <f>_xlfn.IFNA(VLOOKUP(AM120,Kopā!$A$4:$Q$203,14,),"")</f>
        <v/>
      </c>
      <c r="AY120" s="80" t="str">
        <f>_xlfn.IFNA(VLOOKUP(AM120,Kopā!$A$4:$Q$203,15,),"")</f>
        <v/>
      </c>
      <c r="AZ120" s="26"/>
      <c r="BA120" s="26"/>
      <c r="BB120" s="26"/>
      <c r="BC120" s="26"/>
      <c r="BD120" s="26"/>
      <c r="BE120" s="26" t="e">
        <f>_xlfn.RANK.EQ(BB120,$BB$4:$BB$93,)+COUNTIF($BB$4:BB120,BB120)-1</f>
        <v>#N/A</v>
      </c>
    </row>
    <row r="121" spans="1:57" x14ac:dyDescent="0.25">
      <c r="A121" s="4"/>
      <c r="B121" s="4"/>
      <c r="C121" s="4"/>
      <c r="D121" s="4"/>
      <c r="E121" s="37"/>
      <c r="F121" s="37"/>
      <c r="G121" s="37"/>
      <c r="H121" s="37"/>
      <c r="I121" s="37"/>
      <c r="J121" s="37"/>
      <c r="K121" s="37"/>
      <c r="L121" s="37"/>
      <c r="M121" s="4"/>
      <c r="N121" s="4"/>
      <c r="O121" s="36"/>
      <c r="P121" s="4"/>
      <c r="Q121" s="4"/>
      <c r="AD121" s="26">
        <v>120</v>
      </c>
      <c r="AE121" s="26"/>
      <c r="AF121" s="26" t="str">
        <f>IF(Kopā!F121=$R$3,Kopā!A121,"")</f>
        <v/>
      </c>
      <c r="AG121" s="26" t="str">
        <f>_xlfn.IFNA(VLOOKUP(AF121,Kopā!$A$4:$G$203,7,),"")</f>
        <v/>
      </c>
      <c r="AH121" s="26" t="str">
        <f t="shared" si="44"/>
        <v/>
      </c>
      <c r="AI121" s="26" t="e" cm="1">
        <f t="array" ref="AI121">IFERROR(SMALL(IF((COUNTIF($AI$3:AI120, $AH$4:$AH$203)=0)*ISNUMBER($AH$4:$AH$203), $AH$4:$AH$203, "A"), 1),INDEX($AH$4:$AH$203, MATCH(SMALL(IF(ISTEXT($AH$4:$AH$203)*(COUNTIF(AI$3:$AI120,$AH$4:$AH$203)=0), COUNTIF($AH$4:$AH$203, "&lt;"&amp;$AH$4:$AH$203), ""),1),IF(ISTEXT($AH$4:$AH$203), COUNTIF($AH$4:$AH$203, "&lt;"&amp;$AH$4:$AH$203), ""), 0)))</f>
        <v>#NUM!</v>
      </c>
      <c r="AJ121" s="26"/>
      <c r="AK121" s="26"/>
      <c r="AL121" s="26" t="e">
        <f>#REF!</f>
        <v>#REF!</v>
      </c>
      <c r="AM121" s="26"/>
      <c r="AN121" s="26"/>
      <c r="AO121" s="26"/>
      <c r="AP121" s="26"/>
      <c r="AQ121" s="26"/>
      <c r="AR121" s="79" t="str">
        <f>_xlfn.IFNA(VLOOKUP(AM121,Kopā!$A$4:$Q$203,8,),"")</f>
        <v/>
      </c>
      <c r="AS121" s="80" t="str">
        <f>_xlfn.IFNA(VLOOKUP(AM121,Kopā!$A$4:$Q$203,9,),"")</f>
        <v/>
      </c>
      <c r="AT121" s="79" t="str">
        <f>_xlfn.IFNA(VLOOKUP(AM121,Kopā!$A$4:$Q$203,10,),"")</f>
        <v/>
      </c>
      <c r="AU121" s="80" t="str">
        <f>_xlfn.IFNA(VLOOKUP(AM121,Kopā!$A$4:$Q$203,11,),"")</f>
        <v/>
      </c>
      <c r="AV121" s="79" t="str">
        <f>_xlfn.IFNA(VLOOKUP(AM121,Kopā!$A$4:$Q$203,12,),"")</f>
        <v/>
      </c>
      <c r="AW121" s="80" t="str">
        <f>_xlfn.IFNA(VLOOKUP(AM121,Kopā!$A$4:$Q$203,13,),"")</f>
        <v/>
      </c>
      <c r="AX121" s="79" t="str">
        <f>_xlfn.IFNA(VLOOKUP(AM121,Kopā!$A$4:$Q$203,14,),"")</f>
        <v/>
      </c>
      <c r="AY121" s="80" t="str">
        <f>_xlfn.IFNA(VLOOKUP(AM121,Kopā!$A$4:$Q$203,15,),"")</f>
        <v/>
      </c>
      <c r="AZ121" s="26"/>
      <c r="BA121" s="26"/>
      <c r="BB121" s="26"/>
      <c r="BC121" s="26"/>
      <c r="BD121" s="26"/>
      <c r="BE121" s="26" t="e">
        <f>_xlfn.RANK.EQ(BB121,$BB$4:$BB$93,)+COUNTIF($BB$4:BB121,BB121)-1</f>
        <v>#N/A</v>
      </c>
    </row>
    <row r="122" spans="1:57" x14ac:dyDescent="0.25">
      <c r="A122" s="4"/>
      <c r="B122" s="4"/>
      <c r="C122" s="4"/>
      <c r="D122" s="4"/>
      <c r="E122" s="37"/>
      <c r="F122" s="37"/>
      <c r="G122" s="37"/>
      <c r="H122" s="37"/>
      <c r="I122" s="37"/>
      <c r="J122" s="37"/>
      <c r="K122" s="37"/>
      <c r="L122" s="37"/>
      <c r="M122" s="4"/>
      <c r="N122" s="4"/>
      <c r="O122" s="36"/>
      <c r="P122" s="4"/>
      <c r="Q122" s="4"/>
      <c r="AD122" s="26">
        <v>121</v>
      </c>
      <c r="AE122" s="26"/>
      <c r="AF122" s="26" t="str">
        <f>IF(Kopā!F122=$R$3,Kopā!A122,"")</f>
        <v/>
      </c>
      <c r="AG122" s="26" t="str">
        <f>_xlfn.IFNA(VLOOKUP(AF122,Kopā!$A$4:$G$203,7,),"")</f>
        <v/>
      </c>
      <c r="AH122" s="26" t="str">
        <f t="shared" si="44"/>
        <v/>
      </c>
      <c r="AI122" s="26" t="e" cm="1">
        <f t="array" ref="AI122">IFERROR(SMALL(IF((COUNTIF($AI$3:AI121, $AH$4:$AH$203)=0)*ISNUMBER($AH$4:$AH$203), $AH$4:$AH$203, "A"), 1),INDEX($AH$4:$AH$203, MATCH(SMALL(IF(ISTEXT($AH$4:$AH$203)*(COUNTIF(AI$3:$AI121,$AH$4:$AH$203)=0), COUNTIF($AH$4:$AH$203, "&lt;"&amp;$AH$4:$AH$203), ""),1),IF(ISTEXT($AH$4:$AH$203), COUNTIF($AH$4:$AH$203, "&lt;"&amp;$AH$4:$AH$203), ""), 0)))</f>
        <v>#NUM!</v>
      </c>
      <c r="AJ122" s="26"/>
      <c r="AK122" s="26"/>
      <c r="AL122" s="26" t="e">
        <f>#REF!</f>
        <v>#REF!</v>
      </c>
      <c r="AM122" s="26"/>
      <c r="AN122" s="26"/>
      <c r="AO122" s="26"/>
      <c r="AP122" s="26"/>
      <c r="AQ122" s="26"/>
      <c r="AR122" s="79" t="str">
        <f>_xlfn.IFNA(VLOOKUP(AM122,Kopā!$A$4:$Q$203,8,),"")</f>
        <v/>
      </c>
      <c r="AS122" s="80" t="str">
        <f>_xlfn.IFNA(VLOOKUP(AM122,Kopā!$A$4:$Q$203,9,),"")</f>
        <v/>
      </c>
      <c r="AT122" s="79" t="str">
        <f>_xlfn.IFNA(VLOOKUP(AM122,Kopā!$A$4:$Q$203,10,),"")</f>
        <v/>
      </c>
      <c r="AU122" s="80" t="str">
        <f>_xlfn.IFNA(VLOOKUP(AM122,Kopā!$A$4:$Q$203,11,),"")</f>
        <v/>
      </c>
      <c r="AV122" s="79" t="str">
        <f>_xlfn.IFNA(VLOOKUP(AM122,Kopā!$A$4:$Q$203,12,),"")</f>
        <v/>
      </c>
      <c r="AW122" s="80" t="str">
        <f>_xlfn.IFNA(VLOOKUP(AM122,Kopā!$A$4:$Q$203,13,),"")</f>
        <v/>
      </c>
      <c r="AX122" s="79" t="str">
        <f>_xlfn.IFNA(VLOOKUP(AM122,Kopā!$A$4:$Q$203,14,),"")</f>
        <v/>
      </c>
      <c r="AY122" s="80" t="str">
        <f>_xlfn.IFNA(VLOOKUP(AM122,Kopā!$A$4:$Q$203,15,),"")</f>
        <v/>
      </c>
      <c r="AZ122" s="26"/>
      <c r="BA122" s="26"/>
      <c r="BB122" s="26"/>
      <c r="BC122" s="26"/>
      <c r="BD122" s="26"/>
      <c r="BE122" s="26" t="e">
        <f>_xlfn.RANK.EQ(BB122,$BB$4:$BB$93,)+COUNTIF($BB$4:BB122,BB122)-1</f>
        <v>#N/A</v>
      </c>
    </row>
    <row r="123" spans="1:57" x14ac:dyDescent="0.25">
      <c r="A123" s="4"/>
      <c r="B123" s="4"/>
      <c r="C123" s="4"/>
      <c r="D123" s="4"/>
      <c r="E123" s="37"/>
      <c r="F123" s="37"/>
      <c r="G123" s="37"/>
      <c r="H123" s="37"/>
      <c r="I123" s="37"/>
      <c r="J123" s="37"/>
      <c r="K123" s="37"/>
      <c r="L123" s="37"/>
      <c r="M123" s="4"/>
      <c r="N123" s="4"/>
      <c r="O123" s="36"/>
      <c r="P123" s="4"/>
      <c r="Q123" s="4"/>
      <c r="AD123" s="26">
        <v>122</v>
      </c>
      <c r="AE123" s="26"/>
      <c r="AF123" s="26" t="str">
        <f>IF(Kopā!F123=$R$3,Kopā!A123,"")</f>
        <v/>
      </c>
      <c r="AG123" s="26" t="str">
        <f>_xlfn.IFNA(VLOOKUP(AF123,Kopā!$A$4:$G$203,7,),"")</f>
        <v/>
      </c>
      <c r="AH123" s="26" t="str">
        <f t="shared" si="44"/>
        <v/>
      </c>
      <c r="AI123" s="26" t="e" cm="1">
        <f t="array" ref="AI123">IFERROR(SMALL(IF((COUNTIF($AI$3:AI122, $AH$4:$AH$203)=0)*ISNUMBER($AH$4:$AH$203), $AH$4:$AH$203, "A"), 1),INDEX($AH$4:$AH$203, MATCH(SMALL(IF(ISTEXT($AH$4:$AH$203)*(COUNTIF(AI$3:$AI122,$AH$4:$AH$203)=0), COUNTIF($AH$4:$AH$203, "&lt;"&amp;$AH$4:$AH$203), ""),1),IF(ISTEXT($AH$4:$AH$203), COUNTIF($AH$4:$AH$203, "&lt;"&amp;$AH$4:$AH$203), ""), 0)))</f>
        <v>#NUM!</v>
      </c>
      <c r="AJ123" s="26"/>
      <c r="AK123" s="26"/>
      <c r="AL123" s="26" t="e">
        <f>#REF!</f>
        <v>#REF!</v>
      </c>
      <c r="AM123" s="26"/>
      <c r="AN123" s="26"/>
      <c r="AO123" s="26"/>
      <c r="AP123" s="26"/>
      <c r="AQ123" s="26"/>
      <c r="AR123" s="79" t="str">
        <f>_xlfn.IFNA(VLOOKUP(AM123,Kopā!$A$4:$Q$203,8,),"")</f>
        <v/>
      </c>
      <c r="AS123" s="80" t="str">
        <f>_xlfn.IFNA(VLOOKUP(AM123,Kopā!$A$4:$Q$203,9,),"")</f>
        <v/>
      </c>
      <c r="AT123" s="79" t="str">
        <f>_xlfn.IFNA(VLOOKUP(AM123,Kopā!$A$4:$Q$203,10,),"")</f>
        <v/>
      </c>
      <c r="AU123" s="80" t="str">
        <f>_xlfn.IFNA(VLOOKUP(AM123,Kopā!$A$4:$Q$203,11,),"")</f>
        <v/>
      </c>
      <c r="AV123" s="79" t="str">
        <f>_xlfn.IFNA(VLOOKUP(AM123,Kopā!$A$4:$Q$203,12,),"")</f>
        <v/>
      </c>
      <c r="AW123" s="80" t="str">
        <f>_xlfn.IFNA(VLOOKUP(AM123,Kopā!$A$4:$Q$203,13,),"")</f>
        <v/>
      </c>
      <c r="AX123" s="79" t="str">
        <f>_xlfn.IFNA(VLOOKUP(AM123,Kopā!$A$4:$Q$203,14,),"")</f>
        <v/>
      </c>
      <c r="AY123" s="80" t="str">
        <f>_xlfn.IFNA(VLOOKUP(AM123,Kopā!$A$4:$Q$203,15,),"")</f>
        <v/>
      </c>
      <c r="AZ123" s="26"/>
      <c r="BA123" s="26"/>
      <c r="BB123" s="26"/>
      <c r="BC123" s="26"/>
      <c r="BD123" s="26"/>
      <c r="BE123" s="26" t="e">
        <f>_xlfn.RANK.EQ(BB123,$BB$4:$BB$93,)+COUNTIF($BB$4:BB123,BB123)-1</f>
        <v>#N/A</v>
      </c>
    </row>
    <row r="124" spans="1:57" x14ac:dyDescent="0.25">
      <c r="A124" s="4"/>
      <c r="B124" s="4"/>
      <c r="C124" s="4"/>
      <c r="D124" s="4"/>
      <c r="E124" s="37"/>
      <c r="F124" s="37"/>
      <c r="G124" s="37"/>
      <c r="H124" s="37"/>
      <c r="I124" s="37"/>
      <c r="J124" s="37"/>
      <c r="K124" s="37"/>
      <c r="L124" s="37"/>
      <c r="M124" s="4"/>
      <c r="N124" s="4"/>
      <c r="O124" s="36"/>
      <c r="P124" s="4"/>
      <c r="Q124" s="4"/>
      <c r="AD124" s="26">
        <v>123</v>
      </c>
      <c r="AE124" s="26"/>
      <c r="AF124" s="26" t="str">
        <f>IF(Kopā!F124=$R$3,Kopā!A124,"")</f>
        <v/>
      </c>
      <c r="AG124" s="26" t="str">
        <f>_xlfn.IFNA(VLOOKUP(AF124,Kopā!$A$4:$G$203,7,),"")</f>
        <v/>
      </c>
      <c r="AH124" s="26" t="str">
        <f t="shared" si="44"/>
        <v/>
      </c>
      <c r="AI124" s="26" t="e" cm="1">
        <f t="array" ref="AI124">IFERROR(SMALL(IF((COUNTIF($AI$3:AI123, $AH$4:$AH$203)=0)*ISNUMBER($AH$4:$AH$203), $AH$4:$AH$203, "A"), 1),INDEX($AH$4:$AH$203, MATCH(SMALL(IF(ISTEXT($AH$4:$AH$203)*(COUNTIF(AI$3:$AI123,$AH$4:$AH$203)=0), COUNTIF($AH$4:$AH$203, "&lt;"&amp;$AH$4:$AH$203), ""),1),IF(ISTEXT($AH$4:$AH$203), COUNTIF($AH$4:$AH$203, "&lt;"&amp;$AH$4:$AH$203), ""), 0)))</f>
        <v>#NUM!</v>
      </c>
      <c r="AJ124" s="26"/>
      <c r="AK124" s="26"/>
      <c r="AL124" s="26" t="e">
        <f>#REF!</f>
        <v>#REF!</v>
      </c>
      <c r="AM124" s="26"/>
      <c r="AN124" s="26"/>
      <c r="AO124" s="26"/>
      <c r="AP124" s="26"/>
      <c r="AQ124" s="26"/>
      <c r="AR124" s="79" t="str">
        <f>_xlfn.IFNA(VLOOKUP(AM124,Kopā!$A$4:$Q$203,8,),"")</f>
        <v/>
      </c>
      <c r="AS124" s="80" t="str">
        <f>_xlfn.IFNA(VLOOKUP(AM124,Kopā!$A$4:$Q$203,9,),"")</f>
        <v/>
      </c>
      <c r="AT124" s="79" t="str">
        <f>_xlfn.IFNA(VLOOKUP(AM124,Kopā!$A$4:$Q$203,10,),"")</f>
        <v/>
      </c>
      <c r="AU124" s="80" t="str">
        <f>_xlfn.IFNA(VLOOKUP(AM124,Kopā!$A$4:$Q$203,11,),"")</f>
        <v/>
      </c>
      <c r="AV124" s="79" t="str">
        <f>_xlfn.IFNA(VLOOKUP(AM124,Kopā!$A$4:$Q$203,12,),"")</f>
        <v/>
      </c>
      <c r="AW124" s="80" t="str">
        <f>_xlfn.IFNA(VLOOKUP(AM124,Kopā!$A$4:$Q$203,13,),"")</f>
        <v/>
      </c>
      <c r="AX124" s="79" t="str">
        <f>_xlfn.IFNA(VLOOKUP(AM124,Kopā!$A$4:$Q$203,14,),"")</f>
        <v/>
      </c>
      <c r="AY124" s="80" t="str">
        <f>_xlfn.IFNA(VLOOKUP(AM124,Kopā!$A$4:$Q$203,15,),"")</f>
        <v/>
      </c>
      <c r="AZ124" s="26"/>
      <c r="BA124" s="26"/>
      <c r="BB124" s="26"/>
      <c r="BC124" s="26"/>
      <c r="BD124" s="26"/>
      <c r="BE124" s="26" t="e">
        <f>_xlfn.RANK.EQ(BB124,$BB$4:$BB$93,)+COUNTIF($BB$4:BB124,BB124)-1</f>
        <v>#N/A</v>
      </c>
    </row>
    <row r="125" spans="1:57" x14ac:dyDescent="0.25">
      <c r="A125" s="4"/>
      <c r="B125" s="4"/>
      <c r="C125" s="4"/>
      <c r="D125" s="4"/>
      <c r="E125" s="37"/>
      <c r="F125" s="37"/>
      <c r="G125" s="37"/>
      <c r="H125" s="37"/>
      <c r="I125" s="37"/>
      <c r="J125" s="37"/>
      <c r="K125" s="37"/>
      <c r="L125" s="37"/>
      <c r="M125" s="4"/>
      <c r="N125" s="4"/>
      <c r="O125" s="36"/>
      <c r="P125" s="4"/>
      <c r="Q125" s="4"/>
      <c r="AD125" s="26">
        <v>124</v>
      </c>
      <c r="AE125" s="26"/>
      <c r="AF125" s="26" t="str">
        <f>IF(Kopā!F125=$R$3,Kopā!A125,"")</f>
        <v/>
      </c>
      <c r="AG125" s="26" t="str">
        <f>_xlfn.IFNA(VLOOKUP(AF125,Kopā!$A$4:$G$203,7,),"")</f>
        <v/>
      </c>
      <c r="AH125" s="26" t="str">
        <f t="shared" si="44"/>
        <v/>
      </c>
      <c r="AI125" s="26" t="e" cm="1">
        <f t="array" ref="AI125">IFERROR(SMALL(IF((COUNTIF($AI$3:AI124, $AH$4:$AH$203)=0)*ISNUMBER($AH$4:$AH$203), $AH$4:$AH$203, "A"), 1),INDEX($AH$4:$AH$203, MATCH(SMALL(IF(ISTEXT($AH$4:$AH$203)*(COUNTIF(AI$3:$AI124,$AH$4:$AH$203)=0), COUNTIF($AH$4:$AH$203, "&lt;"&amp;$AH$4:$AH$203), ""),1),IF(ISTEXT($AH$4:$AH$203), COUNTIF($AH$4:$AH$203, "&lt;"&amp;$AH$4:$AH$203), ""), 0)))</f>
        <v>#NUM!</v>
      </c>
      <c r="AJ125" s="26"/>
      <c r="AK125" s="26"/>
      <c r="AL125" s="26" t="e">
        <f>#REF!</f>
        <v>#REF!</v>
      </c>
      <c r="AM125" s="26"/>
      <c r="AN125" s="26"/>
      <c r="AO125" s="26"/>
      <c r="AP125" s="26"/>
      <c r="AQ125" s="26"/>
      <c r="AR125" s="79" t="str">
        <f>_xlfn.IFNA(VLOOKUP(AM125,Kopā!$A$4:$Q$203,8,),"")</f>
        <v/>
      </c>
      <c r="AS125" s="80" t="str">
        <f>_xlfn.IFNA(VLOOKUP(AM125,Kopā!$A$4:$Q$203,9,),"")</f>
        <v/>
      </c>
      <c r="AT125" s="79" t="str">
        <f>_xlfn.IFNA(VLOOKUP(AM125,Kopā!$A$4:$Q$203,10,),"")</f>
        <v/>
      </c>
      <c r="AU125" s="80" t="str">
        <f>_xlfn.IFNA(VLOOKUP(AM125,Kopā!$A$4:$Q$203,11,),"")</f>
        <v/>
      </c>
      <c r="AV125" s="79" t="str">
        <f>_xlfn.IFNA(VLOOKUP(AM125,Kopā!$A$4:$Q$203,12,),"")</f>
        <v/>
      </c>
      <c r="AW125" s="80" t="str">
        <f>_xlfn.IFNA(VLOOKUP(AM125,Kopā!$A$4:$Q$203,13,),"")</f>
        <v/>
      </c>
      <c r="AX125" s="79" t="str">
        <f>_xlfn.IFNA(VLOOKUP(AM125,Kopā!$A$4:$Q$203,14,),"")</f>
        <v/>
      </c>
      <c r="AY125" s="80" t="str">
        <f>_xlfn.IFNA(VLOOKUP(AM125,Kopā!$A$4:$Q$203,15,),"")</f>
        <v/>
      </c>
      <c r="AZ125" s="26"/>
      <c r="BA125" s="26"/>
      <c r="BB125" s="26"/>
      <c r="BC125" s="26"/>
      <c r="BD125" s="26"/>
      <c r="BE125" s="26" t="e">
        <f>_xlfn.RANK.EQ(BB125,$BB$4:$BB$93,)+COUNTIF($BB$4:BB125,BB125)-1</f>
        <v>#N/A</v>
      </c>
    </row>
    <row r="126" spans="1:57" x14ac:dyDescent="0.25">
      <c r="A126" s="4"/>
      <c r="B126" s="4"/>
      <c r="C126" s="4"/>
      <c r="D126" s="4"/>
      <c r="E126" s="37"/>
      <c r="F126" s="37"/>
      <c r="G126" s="37"/>
      <c r="H126" s="37"/>
      <c r="I126" s="37"/>
      <c r="J126" s="37"/>
      <c r="K126" s="37"/>
      <c r="L126" s="37"/>
      <c r="M126" s="4"/>
      <c r="N126" s="4"/>
      <c r="O126" s="36"/>
      <c r="P126" s="4"/>
      <c r="Q126" s="4"/>
      <c r="AD126" s="26">
        <v>125</v>
      </c>
      <c r="AE126" s="26"/>
      <c r="AF126" s="26" t="str">
        <f>IF(Kopā!F126=$R$3,Kopā!A126,"")</f>
        <v/>
      </c>
      <c r="AG126" s="26" t="str">
        <f>_xlfn.IFNA(VLOOKUP(AF126,Kopā!$A$4:$G$203,7,),"")</f>
        <v/>
      </c>
      <c r="AH126" s="26" t="str">
        <f t="shared" si="44"/>
        <v/>
      </c>
      <c r="AI126" s="26" t="e" cm="1">
        <f t="array" ref="AI126">IFERROR(SMALL(IF((COUNTIF($AI$3:AI125, $AH$4:$AH$203)=0)*ISNUMBER($AH$4:$AH$203), $AH$4:$AH$203, "A"), 1),INDEX($AH$4:$AH$203, MATCH(SMALL(IF(ISTEXT($AH$4:$AH$203)*(COUNTIF(AI$3:$AI125,$AH$4:$AH$203)=0), COUNTIF($AH$4:$AH$203, "&lt;"&amp;$AH$4:$AH$203), ""),1),IF(ISTEXT($AH$4:$AH$203), COUNTIF($AH$4:$AH$203, "&lt;"&amp;$AH$4:$AH$203), ""), 0)))</f>
        <v>#NUM!</v>
      </c>
      <c r="AJ126" s="26"/>
      <c r="AK126" s="26"/>
      <c r="AL126" s="26" t="e">
        <f>#REF!</f>
        <v>#REF!</v>
      </c>
      <c r="AM126" s="26"/>
      <c r="AN126" s="26"/>
      <c r="AO126" s="26"/>
      <c r="AP126" s="26"/>
      <c r="AQ126" s="26"/>
      <c r="AR126" s="79" t="str">
        <f>_xlfn.IFNA(VLOOKUP(AM126,Kopā!$A$4:$Q$203,8,),"")</f>
        <v/>
      </c>
      <c r="AS126" s="80" t="str">
        <f>_xlfn.IFNA(VLOOKUP(AM126,Kopā!$A$4:$Q$203,9,),"")</f>
        <v/>
      </c>
      <c r="AT126" s="79" t="str">
        <f>_xlfn.IFNA(VLOOKUP(AM126,Kopā!$A$4:$Q$203,10,),"")</f>
        <v/>
      </c>
      <c r="AU126" s="80" t="str">
        <f>_xlfn.IFNA(VLOOKUP(AM126,Kopā!$A$4:$Q$203,11,),"")</f>
        <v/>
      </c>
      <c r="AV126" s="79" t="str">
        <f>_xlfn.IFNA(VLOOKUP(AM126,Kopā!$A$4:$Q$203,12,),"")</f>
        <v/>
      </c>
      <c r="AW126" s="80" t="str">
        <f>_xlfn.IFNA(VLOOKUP(AM126,Kopā!$A$4:$Q$203,13,),"")</f>
        <v/>
      </c>
      <c r="AX126" s="79" t="str">
        <f>_xlfn.IFNA(VLOOKUP(AM126,Kopā!$A$4:$Q$203,14,),"")</f>
        <v/>
      </c>
      <c r="AY126" s="80" t="str">
        <f>_xlfn.IFNA(VLOOKUP(AM126,Kopā!$A$4:$Q$203,15,),"")</f>
        <v/>
      </c>
      <c r="AZ126" s="26"/>
      <c r="BA126" s="26"/>
      <c r="BB126" s="26"/>
      <c r="BC126" s="26"/>
      <c r="BD126" s="26"/>
      <c r="BE126" s="26" t="e">
        <f>_xlfn.RANK.EQ(BB126,$BB$4:$BB$93,)+COUNTIF($BB$4:BB126,BB126)-1</f>
        <v>#N/A</v>
      </c>
    </row>
    <row r="127" spans="1:57" x14ac:dyDescent="0.25">
      <c r="A127" s="4"/>
      <c r="B127" s="4"/>
      <c r="C127" s="4"/>
      <c r="D127" s="4"/>
      <c r="E127" s="37"/>
      <c r="F127" s="37"/>
      <c r="G127" s="37"/>
      <c r="H127" s="37"/>
      <c r="I127" s="37"/>
      <c r="J127" s="37"/>
      <c r="K127" s="37"/>
      <c r="L127" s="37"/>
      <c r="M127" s="4"/>
      <c r="N127" s="4"/>
      <c r="O127" s="36"/>
      <c r="P127" s="4"/>
      <c r="Q127" s="4"/>
      <c r="AD127" s="26">
        <v>126</v>
      </c>
      <c r="AE127" s="26"/>
      <c r="AF127" s="26" t="str">
        <f>IF(Kopā!F127=$R$3,Kopā!A127,"")</f>
        <v/>
      </c>
      <c r="AG127" s="26" t="str">
        <f>_xlfn.IFNA(VLOOKUP(AF127,Kopā!$A$4:$G$203,7,),"")</f>
        <v/>
      </c>
      <c r="AH127" s="26" t="str">
        <f t="shared" si="44"/>
        <v/>
      </c>
      <c r="AI127" s="26" t="e" cm="1">
        <f t="array" ref="AI127">IFERROR(SMALL(IF((COUNTIF($AI$3:AI126, $AH$4:$AH$203)=0)*ISNUMBER($AH$4:$AH$203), $AH$4:$AH$203, "A"), 1),INDEX($AH$4:$AH$203, MATCH(SMALL(IF(ISTEXT($AH$4:$AH$203)*(COUNTIF(AI$3:$AI126,$AH$4:$AH$203)=0), COUNTIF($AH$4:$AH$203, "&lt;"&amp;$AH$4:$AH$203), ""),1),IF(ISTEXT($AH$4:$AH$203), COUNTIF($AH$4:$AH$203, "&lt;"&amp;$AH$4:$AH$203), ""), 0)))</f>
        <v>#NUM!</v>
      </c>
      <c r="AJ127" s="26"/>
      <c r="AK127" s="26"/>
      <c r="AL127" s="26" t="e">
        <f>#REF!</f>
        <v>#REF!</v>
      </c>
      <c r="AM127" s="26"/>
      <c r="AN127" s="26"/>
      <c r="AO127" s="26"/>
      <c r="AP127" s="26"/>
      <c r="AQ127" s="26"/>
      <c r="AR127" s="79" t="str">
        <f>_xlfn.IFNA(VLOOKUP(AM127,Kopā!$A$4:$Q$203,8,),"")</f>
        <v/>
      </c>
      <c r="AS127" s="80" t="str">
        <f>_xlfn.IFNA(VLOOKUP(AM127,Kopā!$A$4:$Q$203,9,),"")</f>
        <v/>
      </c>
      <c r="AT127" s="79" t="str">
        <f>_xlfn.IFNA(VLOOKUP(AM127,Kopā!$A$4:$Q$203,10,),"")</f>
        <v/>
      </c>
      <c r="AU127" s="80" t="str">
        <f>_xlfn.IFNA(VLOOKUP(AM127,Kopā!$A$4:$Q$203,11,),"")</f>
        <v/>
      </c>
      <c r="AV127" s="79" t="str">
        <f>_xlfn.IFNA(VLOOKUP(AM127,Kopā!$A$4:$Q$203,12,),"")</f>
        <v/>
      </c>
      <c r="AW127" s="80" t="str">
        <f>_xlfn.IFNA(VLOOKUP(AM127,Kopā!$A$4:$Q$203,13,),"")</f>
        <v/>
      </c>
      <c r="AX127" s="79" t="str">
        <f>_xlfn.IFNA(VLOOKUP(AM127,Kopā!$A$4:$Q$203,14,),"")</f>
        <v/>
      </c>
      <c r="AY127" s="80" t="str">
        <f>_xlfn.IFNA(VLOOKUP(AM127,Kopā!$A$4:$Q$203,15,),"")</f>
        <v/>
      </c>
      <c r="AZ127" s="26"/>
      <c r="BA127" s="26"/>
      <c r="BB127" s="26"/>
      <c r="BC127" s="26"/>
      <c r="BD127" s="26"/>
      <c r="BE127" s="26" t="e">
        <f>_xlfn.RANK.EQ(BB127,$BB$4:$BB$93,)+COUNTIF($BB$4:BB127,BB127)-1</f>
        <v>#N/A</v>
      </c>
    </row>
    <row r="128" spans="1:57" x14ac:dyDescent="0.25">
      <c r="A128" s="4"/>
      <c r="B128" s="4"/>
      <c r="C128" s="4"/>
      <c r="D128" s="4"/>
      <c r="E128" s="37"/>
      <c r="F128" s="37"/>
      <c r="G128" s="37"/>
      <c r="H128" s="37"/>
      <c r="I128" s="37"/>
      <c r="J128" s="37"/>
      <c r="K128" s="37"/>
      <c r="L128" s="37"/>
      <c r="M128" s="4"/>
      <c r="N128" s="4"/>
      <c r="O128" s="36"/>
      <c r="P128" s="4"/>
      <c r="Q128" s="4"/>
      <c r="AD128" s="26">
        <v>127</v>
      </c>
      <c r="AE128" s="26"/>
      <c r="AF128" s="26" t="str">
        <f>IF(Kopā!F128=$R$3,Kopā!A128,"")</f>
        <v/>
      </c>
      <c r="AG128" s="26" t="str">
        <f>_xlfn.IFNA(VLOOKUP(AF128,Kopā!$A$4:$G$203,7,),"")</f>
        <v/>
      </c>
      <c r="AH128" s="26" t="str">
        <f t="shared" si="44"/>
        <v/>
      </c>
      <c r="AI128" s="26" t="e" cm="1">
        <f t="array" ref="AI128">IFERROR(SMALL(IF((COUNTIF($AI$3:AI127, $AH$4:$AH$203)=0)*ISNUMBER($AH$4:$AH$203), $AH$4:$AH$203, "A"), 1),INDEX($AH$4:$AH$203, MATCH(SMALL(IF(ISTEXT($AH$4:$AH$203)*(COUNTIF(AI$3:$AI127,$AH$4:$AH$203)=0), COUNTIF($AH$4:$AH$203, "&lt;"&amp;$AH$4:$AH$203), ""),1),IF(ISTEXT($AH$4:$AH$203), COUNTIF($AH$4:$AH$203, "&lt;"&amp;$AH$4:$AH$203), ""), 0)))</f>
        <v>#NUM!</v>
      </c>
      <c r="AJ128" s="26"/>
      <c r="AK128" s="26"/>
      <c r="AL128" s="26" t="e">
        <f>#REF!</f>
        <v>#REF!</v>
      </c>
      <c r="AM128" s="26"/>
      <c r="AN128" s="26"/>
      <c r="AO128" s="26"/>
      <c r="AP128" s="26"/>
      <c r="AQ128" s="26"/>
      <c r="AR128" s="79" t="str">
        <f>_xlfn.IFNA(VLOOKUP(AM128,Kopā!$A$4:$Q$203,8,),"")</f>
        <v/>
      </c>
      <c r="AS128" s="80" t="str">
        <f>_xlfn.IFNA(VLOOKUP(AM128,Kopā!$A$4:$Q$203,9,),"")</f>
        <v/>
      </c>
      <c r="AT128" s="79" t="str">
        <f>_xlfn.IFNA(VLOOKUP(AM128,Kopā!$A$4:$Q$203,10,),"")</f>
        <v/>
      </c>
      <c r="AU128" s="80" t="str">
        <f>_xlfn.IFNA(VLOOKUP(AM128,Kopā!$A$4:$Q$203,11,),"")</f>
        <v/>
      </c>
      <c r="AV128" s="79" t="str">
        <f>_xlfn.IFNA(VLOOKUP(AM128,Kopā!$A$4:$Q$203,12,),"")</f>
        <v/>
      </c>
      <c r="AW128" s="80" t="str">
        <f>_xlfn.IFNA(VLOOKUP(AM128,Kopā!$A$4:$Q$203,13,),"")</f>
        <v/>
      </c>
      <c r="AX128" s="79" t="str">
        <f>_xlfn.IFNA(VLOOKUP(AM128,Kopā!$A$4:$Q$203,14,),"")</f>
        <v/>
      </c>
      <c r="AY128" s="80" t="str">
        <f>_xlfn.IFNA(VLOOKUP(AM128,Kopā!$A$4:$Q$203,15,),"")</f>
        <v/>
      </c>
      <c r="AZ128" s="26"/>
      <c r="BA128" s="26"/>
      <c r="BB128" s="26"/>
      <c r="BC128" s="26"/>
      <c r="BD128" s="26"/>
      <c r="BE128" s="26" t="e">
        <f>_xlfn.RANK.EQ(BB128,$BB$4:$BB$93,)+COUNTIF($BB$4:BB128,BB128)-1</f>
        <v>#N/A</v>
      </c>
    </row>
    <row r="129" spans="1:57" x14ac:dyDescent="0.25">
      <c r="A129" s="4"/>
      <c r="B129" s="4"/>
      <c r="C129" s="4"/>
      <c r="D129" s="4"/>
      <c r="E129" s="37"/>
      <c r="F129" s="37"/>
      <c r="G129" s="37"/>
      <c r="H129" s="37"/>
      <c r="I129" s="37"/>
      <c r="J129" s="37"/>
      <c r="K129" s="37"/>
      <c r="L129" s="37"/>
      <c r="M129" s="4"/>
      <c r="N129" s="4"/>
      <c r="O129" s="36"/>
      <c r="P129" s="4"/>
      <c r="Q129" s="4"/>
      <c r="AD129" s="26">
        <v>128</v>
      </c>
      <c r="AE129" s="26"/>
      <c r="AF129" s="26" t="str">
        <f>IF(Kopā!F129=$R$3,Kopā!A129,"")</f>
        <v/>
      </c>
      <c r="AG129" s="26" t="str">
        <f>_xlfn.IFNA(VLOOKUP(AF129,Kopā!$A$4:$G$203,7,),"")</f>
        <v/>
      </c>
      <c r="AH129" s="26" t="str">
        <f t="shared" si="44"/>
        <v/>
      </c>
      <c r="AI129" s="26" t="e" cm="1">
        <f t="array" ref="AI129">IFERROR(SMALL(IF((COUNTIF($AI$3:AI128, $AH$4:$AH$203)=0)*ISNUMBER($AH$4:$AH$203), $AH$4:$AH$203, "A"), 1),INDEX($AH$4:$AH$203, MATCH(SMALL(IF(ISTEXT($AH$4:$AH$203)*(COUNTIF(AI$3:$AI128,$AH$4:$AH$203)=0), COUNTIF($AH$4:$AH$203, "&lt;"&amp;$AH$4:$AH$203), ""),1),IF(ISTEXT($AH$4:$AH$203), COUNTIF($AH$4:$AH$203, "&lt;"&amp;$AH$4:$AH$203), ""), 0)))</f>
        <v>#NUM!</v>
      </c>
      <c r="AJ129" s="26"/>
      <c r="AK129" s="26"/>
      <c r="AL129" s="26" t="e">
        <f>#REF!</f>
        <v>#REF!</v>
      </c>
      <c r="AM129" s="26"/>
      <c r="AN129" s="26"/>
      <c r="AO129" s="26"/>
      <c r="AP129" s="26"/>
      <c r="AQ129" s="26"/>
      <c r="AR129" s="79" t="str">
        <f>_xlfn.IFNA(VLOOKUP(AM129,Kopā!$A$4:$Q$203,8,),"")</f>
        <v/>
      </c>
      <c r="AS129" s="80" t="str">
        <f>_xlfn.IFNA(VLOOKUP(AM129,Kopā!$A$4:$Q$203,9,),"")</f>
        <v/>
      </c>
      <c r="AT129" s="79" t="str">
        <f>_xlfn.IFNA(VLOOKUP(AM129,Kopā!$A$4:$Q$203,10,),"")</f>
        <v/>
      </c>
      <c r="AU129" s="80" t="str">
        <f>_xlfn.IFNA(VLOOKUP(AM129,Kopā!$A$4:$Q$203,11,),"")</f>
        <v/>
      </c>
      <c r="AV129" s="79" t="str">
        <f>_xlfn.IFNA(VLOOKUP(AM129,Kopā!$A$4:$Q$203,12,),"")</f>
        <v/>
      </c>
      <c r="AW129" s="80" t="str">
        <f>_xlfn.IFNA(VLOOKUP(AM129,Kopā!$A$4:$Q$203,13,),"")</f>
        <v/>
      </c>
      <c r="AX129" s="79" t="str">
        <f>_xlfn.IFNA(VLOOKUP(AM129,Kopā!$A$4:$Q$203,14,),"")</f>
        <v/>
      </c>
      <c r="AY129" s="80" t="str">
        <f>_xlfn.IFNA(VLOOKUP(AM129,Kopā!$A$4:$Q$203,15,),"")</f>
        <v/>
      </c>
      <c r="AZ129" s="26"/>
      <c r="BA129" s="26"/>
      <c r="BB129" s="26"/>
      <c r="BC129" s="26"/>
      <c r="BD129" s="26"/>
      <c r="BE129" s="26" t="e">
        <f>_xlfn.RANK.EQ(BB129,$BB$4:$BB$93,)+COUNTIF($BB$4:BB129,BB129)-1</f>
        <v>#N/A</v>
      </c>
    </row>
    <row r="130" spans="1:57" x14ac:dyDescent="0.25">
      <c r="A130" s="4"/>
      <c r="B130" s="4"/>
      <c r="C130" s="4"/>
      <c r="D130" s="4"/>
      <c r="E130" s="37"/>
      <c r="F130" s="37"/>
      <c r="G130" s="37"/>
      <c r="H130" s="37"/>
      <c r="I130" s="37"/>
      <c r="J130" s="37"/>
      <c r="K130" s="37"/>
      <c r="L130" s="37"/>
      <c r="M130" s="4"/>
      <c r="N130" s="4"/>
      <c r="O130" s="36"/>
      <c r="P130" s="4"/>
      <c r="Q130" s="4"/>
      <c r="AD130" s="26">
        <v>129</v>
      </c>
      <c r="AE130" s="26"/>
      <c r="AF130" s="26" t="str">
        <f>IF(Kopā!F130=$R$3,Kopā!A130,"")</f>
        <v/>
      </c>
      <c r="AG130" s="26" t="str">
        <f>_xlfn.IFNA(VLOOKUP(AF130,Kopā!$A$4:$G$203,7,),"")</f>
        <v/>
      </c>
      <c r="AH130" s="26" t="str">
        <f t="shared" si="44"/>
        <v/>
      </c>
      <c r="AI130" s="26" t="e" cm="1">
        <f t="array" ref="AI130">IFERROR(SMALL(IF((COUNTIF($AI$3:AI129, $AH$4:$AH$203)=0)*ISNUMBER($AH$4:$AH$203), $AH$4:$AH$203, "A"), 1),INDEX($AH$4:$AH$203, MATCH(SMALL(IF(ISTEXT($AH$4:$AH$203)*(COUNTIF(AI$3:$AI129,$AH$4:$AH$203)=0), COUNTIF($AH$4:$AH$203, "&lt;"&amp;$AH$4:$AH$203), ""),1),IF(ISTEXT($AH$4:$AH$203), COUNTIF($AH$4:$AH$203, "&lt;"&amp;$AH$4:$AH$203), ""), 0)))</f>
        <v>#NUM!</v>
      </c>
      <c r="AJ130" s="26"/>
      <c r="AK130" s="26"/>
      <c r="AL130" s="26" t="e">
        <f>#REF!</f>
        <v>#REF!</v>
      </c>
      <c r="AM130" s="26"/>
      <c r="AN130" s="26"/>
      <c r="AO130" s="26"/>
      <c r="AP130" s="26"/>
      <c r="AQ130" s="26"/>
      <c r="AR130" s="79" t="str">
        <f>_xlfn.IFNA(VLOOKUP(AM130,Kopā!$A$4:$Q$203,8,),"")</f>
        <v/>
      </c>
      <c r="AS130" s="80" t="str">
        <f>_xlfn.IFNA(VLOOKUP(AM130,Kopā!$A$4:$Q$203,9,),"")</f>
        <v/>
      </c>
      <c r="AT130" s="79" t="str">
        <f>_xlfn.IFNA(VLOOKUP(AM130,Kopā!$A$4:$Q$203,10,),"")</f>
        <v/>
      </c>
      <c r="AU130" s="80" t="str">
        <f>_xlfn.IFNA(VLOOKUP(AM130,Kopā!$A$4:$Q$203,11,),"")</f>
        <v/>
      </c>
      <c r="AV130" s="79" t="str">
        <f>_xlfn.IFNA(VLOOKUP(AM130,Kopā!$A$4:$Q$203,12,),"")</f>
        <v/>
      </c>
      <c r="AW130" s="80" t="str">
        <f>_xlfn.IFNA(VLOOKUP(AM130,Kopā!$A$4:$Q$203,13,),"")</f>
        <v/>
      </c>
      <c r="AX130" s="79" t="str">
        <f>_xlfn.IFNA(VLOOKUP(AM130,Kopā!$A$4:$Q$203,14,),"")</f>
        <v/>
      </c>
      <c r="AY130" s="80" t="str">
        <f>_xlfn.IFNA(VLOOKUP(AM130,Kopā!$A$4:$Q$203,15,),"")</f>
        <v/>
      </c>
      <c r="AZ130" s="26"/>
      <c r="BA130" s="26"/>
      <c r="BB130" s="26"/>
      <c r="BC130" s="26"/>
      <c r="BD130" s="26"/>
      <c r="BE130" s="26" t="e">
        <f>_xlfn.RANK.EQ(BB130,$BB$4:$BB$93,)+COUNTIF($BB$4:BB130,BB130)-1</f>
        <v>#N/A</v>
      </c>
    </row>
    <row r="131" spans="1:57" x14ac:dyDescent="0.25">
      <c r="A131" s="4"/>
      <c r="B131" s="4"/>
      <c r="C131" s="4"/>
      <c r="D131" s="4"/>
      <c r="E131" s="37"/>
      <c r="F131" s="37"/>
      <c r="G131" s="37"/>
      <c r="H131" s="37"/>
      <c r="I131" s="37"/>
      <c r="J131" s="37"/>
      <c r="K131" s="37"/>
      <c r="L131" s="37"/>
      <c r="M131" s="4"/>
      <c r="N131" s="4"/>
      <c r="O131" s="36"/>
      <c r="P131" s="4"/>
      <c r="Q131" s="4"/>
      <c r="AD131" s="26">
        <v>130</v>
      </c>
      <c r="AE131" s="26"/>
      <c r="AF131" s="26" t="str">
        <f>IF(Kopā!F131=$R$3,Kopā!A131,"")</f>
        <v/>
      </c>
      <c r="AG131" s="26" t="str">
        <f>_xlfn.IFNA(VLOOKUP(AF131,Kopā!$A$4:$G$203,7,),"")</f>
        <v/>
      </c>
      <c r="AH131" s="26" t="str">
        <f t="shared" si="44"/>
        <v/>
      </c>
      <c r="AI131" s="26" t="e" cm="1">
        <f t="array" ref="AI131">IFERROR(SMALL(IF((COUNTIF($AI$3:AI130, $AH$4:$AH$203)=0)*ISNUMBER($AH$4:$AH$203), $AH$4:$AH$203, "A"), 1),INDEX($AH$4:$AH$203, MATCH(SMALL(IF(ISTEXT($AH$4:$AH$203)*(COUNTIF(AI$3:$AI130,$AH$4:$AH$203)=0), COUNTIF($AH$4:$AH$203, "&lt;"&amp;$AH$4:$AH$203), ""),1),IF(ISTEXT($AH$4:$AH$203), COUNTIF($AH$4:$AH$203, "&lt;"&amp;$AH$4:$AH$203), ""), 0)))</f>
        <v>#NUM!</v>
      </c>
      <c r="AJ131" s="26"/>
      <c r="AK131" s="26"/>
      <c r="AL131" s="26" t="e">
        <f>#REF!</f>
        <v>#REF!</v>
      </c>
      <c r="AM131" s="26"/>
      <c r="AN131" s="26"/>
      <c r="AO131" s="26"/>
      <c r="AP131" s="26"/>
      <c r="AQ131" s="26"/>
      <c r="AR131" s="79" t="str">
        <f>_xlfn.IFNA(VLOOKUP(AM131,Kopā!$A$4:$Q$203,8,),"")</f>
        <v/>
      </c>
      <c r="AS131" s="80" t="str">
        <f>_xlfn.IFNA(VLOOKUP(AM131,Kopā!$A$4:$Q$203,9,),"")</f>
        <v/>
      </c>
      <c r="AT131" s="79" t="str">
        <f>_xlfn.IFNA(VLOOKUP(AM131,Kopā!$A$4:$Q$203,10,),"")</f>
        <v/>
      </c>
      <c r="AU131" s="80" t="str">
        <f>_xlfn.IFNA(VLOOKUP(AM131,Kopā!$A$4:$Q$203,11,),"")</f>
        <v/>
      </c>
      <c r="AV131" s="79" t="str">
        <f>_xlfn.IFNA(VLOOKUP(AM131,Kopā!$A$4:$Q$203,12,),"")</f>
        <v/>
      </c>
      <c r="AW131" s="80" t="str">
        <f>_xlfn.IFNA(VLOOKUP(AM131,Kopā!$A$4:$Q$203,13,),"")</f>
        <v/>
      </c>
      <c r="AX131" s="79" t="str">
        <f>_xlfn.IFNA(VLOOKUP(AM131,Kopā!$A$4:$Q$203,14,),"")</f>
        <v/>
      </c>
      <c r="AY131" s="80" t="str">
        <f>_xlfn.IFNA(VLOOKUP(AM131,Kopā!$A$4:$Q$203,15,),"")</f>
        <v/>
      </c>
      <c r="AZ131" s="26"/>
      <c r="BA131" s="26"/>
      <c r="BB131" s="26"/>
      <c r="BC131" s="26"/>
      <c r="BD131" s="26"/>
      <c r="BE131" s="26" t="e">
        <f>_xlfn.RANK.EQ(BB131,$BB$4:$BB$93,)+COUNTIF($BB$4:BB131,BB131)-1</f>
        <v>#N/A</v>
      </c>
    </row>
    <row r="132" spans="1:57" x14ac:dyDescent="0.25">
      <c r="A132" s="4"/>
      <c r="B132" s="4"/>
      <c r="C132" s="4"/>
      <c r="D132" s="4"/>
      <c r="E132" s="37"/>
      <c r="F132" s="37"/>
      <c r="G132" s="37"/>
      <c r="H132" s="37"/>
      <c r="I132" s="37"/>
      <c r="J132" s="37"/>
      <c r="K132" s="37"/>
      <c r="L132" s="37"/>
      <c r="M132" s="4"/>
      <c r="N132" s="4"/>
      <c r="O132" s="36"/>
      <c r="P132" s="4"/>
      <c r="Q132" s="4"/>
      <c r="AD132" s="26">
        <v>131</v>
      </c>
      <c r="AE132" s="26"/>
      <c r="AF132" s="26" t="str">
        <f>IF(Kopā!F132=$R$3,Kopā!A132,"")</f>
        <v/>
      </c>
      <c r="AG132" s="26" t="str">
        <f>_xlfn.IFNA(VLOOKUP(AF132,Kopā!$A$4:$G$203,7,),"")</f>
        <v/>
      </c>
      <c r="AH132" s="26" t="str">
        <f t="shared" ref="AH132:AH163" si="45">IF(AG132=$S$3,AF132,"")</f>
        <v/>
      </c>
      <c r="AI132" s="26" t="e" cm="1">
        <f t="array" ref="AI132">IFERROR(SMALL(IF((COUNTIF($AI$3:AI131, $AH$4:$AH$203)=0)*ISNUMBER($AH$4:$AH$203), $AH$4:$AH$203, "A"), 1),INDEX($AH$4:$AH$203, MATCH(SMALL(IF(ISTEXT($AH$4:$AH$203)*(COUNTIF(AI$3:$AI131,$AH$4:$AH$203)=0), COUNTIF($AH$4:$AH$203, "&lt;"&amp;$AH$4:$AH$203), ""),1),IF(ISTEXT($AH$4:$AH$203), COUNTIF($AH$4:$AH$203, "&lt;"&amp;$AH$4:$AH$203), ""), 0)))</f>
        <v>#NUM!</v>
      </c>
      <c r="AJ132" s="26"/>
      <c r="AK132" s="26"/>
      <c r="AL132" s="26" t="e">
        <f>#REF!</f>
        <v>#REF!</v>
      </c>
      <c r="AM132" s="26"/>
      <c r="AN132" s="26"/>
      <c r="AO132" s="26"/>
      <c r="AP132" s="26"/>
      <c r="AQ132" s="26"/>
      <c r="AR132" s="79" t="str">
        <f>_xlfn.IFNA(VLOOKUP(AM132,Kopā!$A$4:$Q$203,8,),"")</f>
        <v/>
      </c>
      <c r="AS132" s="80" t="str">
        <f>_xlfn.IFNA(VLOOKUP(AM132,Kopā!$A$4:$Q$203,9,),"")</f>
        <v/>
      </c>
      <c r="AT132" s="79" t="str">
        <f>_xlfn.IFNA(VLOOKUP(AM132,Kopā!$A$4:$Q$203,10,),"")</f>
        <v/>
      </c>
      <c r="AU132" s="80" t="str">
        <f>_xlfn.IFNA(VLOOKUP(AM132,Kopā!$A$4:$Q$203,11,),"")</f>
        <v/>
      </c>
      <c r="AV132" s="79" t="str">
        <f>_xlfn.IFNA(VLOOKUP(AM132,Kopā!$A$4:$Q$203,12,),"")</f>
        <v/>
      </c>
      <c r="AW132" s="80" t="str">
        <f>_xlfn.IFNA(VLOOKUP(AM132,Kopā!$A$4:$Q$203,13,),"")</f>
        <v/>
      </c>
      <c r="AX132" s="79" t="str">
        <f>_xlfn.IFNA(VLOOKUP(AM132,Kopā!$A$4:$Q$203,14,),"")</f>
        <v/>
      </c>
      <c r="AY132" s="80" t="str">
        <f>_xlfn.IFNA(VLOOKUP(AM132,Kopā!$A$4:$Q$203,15,),"")</f>
        <v/>
      </c>
      <c r="AZ132" s="26"/>
      <c r="BA132" s="26"/>
      <c r="BB132" s="26"/>
      <c r="BC132" s="26"/>
      <c r="BD132" s="26"/>
      <c r="BE132" s="26" t="e">
        <f>_xlfn.RANK.EQ(BB132,$BB$4:$BB$93,)+COUNTIF($BB$4:BB132,BB132)-1</f>
        <v>#N/A</v>
      </c>
    </row>
    <row r="133" spans="1:57" x14ac:dyDescent="0.25">
      <c r="A133" s="4"/>
      <c r="B133" s="4"/>
      <c r="C133" s="4"/>
      <c r="D133" s="4"/>
      <c r="E133" s="37"/>
      <c r="F133" s="37"/>
      <c r="G133" s="37"/>
      <c r="H133" s="37"/>
      <c r="I133" s="37"/>
      <c r="J133" s="37"/>
      <c r="K133" s="37"/>
      <c r="L133" s="37"/>
      <c r="M133" s="4"/>
      <c r="N133" s="4"/>
      <c r="O133" s="36"/>
      <c r="P133" s="4"/>
      <c r="Q133" s="4"/>
      <c r="AD133" s="26">
        <v>132</v>
      </c>
      <c r="AE133" s="26"/>
      <c r="AF133" s="26" t="str">
        <f>IF(Kopā!F133=$R$3,Kopā!A133,"")</f>
        <v/>
      </c>
      <c r="AG133" s="26" t="str">
        <f>_xlfn.IFNA(VLOOKUP(AF133,Kopā!$A$4:$G$203,7,),"")</f>
        <v/>
      </c>
      <c r="AH133" s="26" t="str">
        <f t="shared" si="45"/>
        <v/>
      </c>
      <c r="AI133" s="26" t="e" cm="1">
        <f t="array" ref="AI133">IFERROR(SMALL(IF((COUNTIF($AI$3:AI132, $AH$4:$AH$203)=0)*ISNUMBER($AH$4:$AH$203), $AH$4:$AH$203, "A"), 1),INDEX($AH$4:$AH$203, MATCH(SMALL(IF(ISTEXT($AH$4:$AH$203)*(COUNTIF(AI$3:$AI132,$AH$4:$AH$203)=0), COUNTIF($AH$4:$AH$203, "&lt;"&amp;$AH$4:$AH$203), ""),1),IF(ISTEXT($AH$4:$AH$203), COUNTIF($AH$4:$AH$203, "&lt;"&amp;$AH$4:$AH$203), ""), 0)))</f>
        <v>#NUM!</v>
      </c>
      <c r="AJ133" s="26"/>
      <c r="AK133" s="26"/>
      <c r="AL133" s="26" t="e">
        <f>#REF!</f>
        <v>#REF!</v>
      </c>
      <c r="AM133" s="26"/>
      <c r="AN133" s="26"/>
      <c r="AO133" s="26"/>
      <c r="AP133" s="26"/>
      <c r="AQ133" s="26"/>
      <c r="AR133" s="79" t="str">
        <f>_xlfn.IFNA(VLOOKUP(AM133,Kopā!$A$4:$Q$203,8,),"")</f>
        <v/>
      </c>
      <c r="AS133" s="80" t="str">
        <f>_xlfn.IFNA(VLOOKUP(AM133,Kopā!$A$4:$Q$203,9,),"")</f>
        <v/>
      </c>
      <c r="AT133" s="79" t="str">
        <f>_xlfn.IFNA(VLOOKUP(AM133,Kopā!$A$4:$Q$203,10,),"")</f>
        <v/>
      </c>
      <c r="AU133" s="80" t="str">
        <f>_xlfn.IFNA(VLOOKUP(AM133,Kopā!$A$4:$Q$203,11,),"")</f>
        <v/>
      </c>
      <c r="AV133" s="79" t="str">
        <f>_xlfn.IFNA(VLOOKUP(AM133,Kopā!$A$4:$Q$203,12,),"")</f>
        <v/>
      </c>
      <c r="AW133" s="80" t="str">
        <f>_xlfn.IFNA(VLOOKUP(AM133,Kopā!$A$4:$Q$203,13,),"")</f>
        <v/>
      </c>
      <c r="AX133" s="79" t="str">
        <f>_xlfn.IFNA(VLOOKUP(AM133,Kopā!$A$4:$Q$203,14,),"")</f>
        <v/>
      </c>
      <c r="AY133" s="80" t="str">
        <f>_xlfn.IFNA(VLOOKUP(AM133,Kopā!$A$4:$Q$203,15,),"")</f>
        <v/>
      </c>
      <c r="AZ133" s="26"/>
      <c r="BA133" s="26"/>
      <c r="BB133" s="26"/>
      <c r="BC133" s="26"/>
      <c r="BD133" s="26"/>
      <c r="BE133" s="26" t="e">
        <f>_xlfn.RANK.EQ(BB133,$BB$4:$BB$93,)+COUNTIF($BB$4:BB133,BB133)-1</f>
        <v>#N/A</v>
      </c>
    </row>
    <row r="134" spans="1:57" x14ac:dyDescent="0.25">
      <c r="A134" s="4"/>
      <c r="B134" s="4"/>
      <c r="C134" s="4"/>
      <c r="D134" s="4"/>
      <c r="E134" s="37"/>
      <c r="F134" s="37"/>
      <c r="G134" s="37"/>
      <c r="H134" s="37"/>
      <c r="I134" s="37"/>
      <c r="J134" s="37"/>
      <c r="K134" s="37"/>
      <c r="L134" s="37"/>
      <c r="M134" s="4"/>
      <c r="N134" s="4"/>
      <c r="O134" s="36"/>
      <c r="P134" s="4"/>
      <c r="Q134" s="4"/>
      <c r="AD134" s="26">
        <v>133</v>
      </c>
      <c r="AE134" s="26"/>
      <c r="AF134" s="26" t="str">
        <f>IF(Kopā!F134=$R$3,Kopā!A134,"")</f>
        <v/>
      </c>
      <c r="AG134" s="26" t="str">
        <f>_xlfn.IFNA(VLOOKUP(AF134,Kopā!$A$4:$G$203,7,),"")</f>
        <v/>
      </c>
      <c r="AH134" s="26" t="str">
        <f t="shared" si="45"/>
        <v/>
      </c>
      <c r="AI134" s="26" t="e" cm="1">
        <f t="array" ref="AI134">IFERROR(SMALL(IF((COUNTIF($AI$3:AI133, $AH$4:$AH$203)=0)*ISNUMBER($AH$4:$AH$203), $AH$4:$AH$203, "A"), 1),INDEX($AH$4:$AH$203, MATCH(SMALL(IF(ISTEXT($AH$4:$AH$203)*(COUNTIF(AI$3:$AI133,$AH$4:$AH$203)=0), COUNTIF($AH$4:$AH$203, "&lt;"&amp;$AH$4:$AH$203), ""),1),IF(ISTEXT($AH$4:$AH$203), COUNTIF($AH$4:$AH$203, "&lt;"&amp;$AH$4:$AH$203), ""), 0)))</f>
        <v>#NUM!</v>
      </c>
      <c r="AJ134" s="26"/>
      <c r="AK134" s="26"/>
      <c r="AL134" s="26" t="e">
        <f>#REF!</f>
        <v>#REF!</v>
      </c>
      <c r="AM134" s="26"/>
      <c r="AN134" s="26"/>
      <c r="AO134" s="26"/>
      <c r="AP134" s="26"/>
      <c r="AQ134" s="26"/>
      <c r="AR134" s="79" t="str">
        <f>_xlfn.IFNA(VLOOKUP(AM134,Kopā!$A$4:$Q$203,8,),"")</f>
        <v/>
      </c>
      <c r="AS134" s="80" t="str">
        <f>_xlfn.IFNA(VLOOKUP(AM134,Kopā!$A$4:$Q$203,9,),"")</f>
        <v/>
      </c>
      <c r="AT134" s="79" t="str">
        <f>_xlfn.IFNA(VLOOKUP(AM134,Kopā!$A$4:$Q$203,10,),"")</f>
        <v/>
      </c>
      <c r="AU134" s="80" t="str">
        <f>_xlfn.IFNA(VLOOKUP(AM134,Kopā!$A$4:$Q$203,11,),"")</f>
        <v/>
      </c>
      <c r="AV134" s="79" t="str">
        <f>_xlfn.IFNA(VLOOKUP(AM134,Kopā!$A$4:$Q$203,12,),"")</f>
        <v/>
      </c>
      <c r="AW134" s="80" t="str">
        <f>_xlfn.IFNA(VLOOKUP(AM134,Kopā!$A$4:$Q$203,13,),"")</f>
        <v/>
      </c>
      <c r="AX134" s="79" t="str">
        <f>_xlfn.IFNA(VLOOKUP(AM134,Kopā!$A$4:$Q$203,14,),"")</f>
        <v/>
      </c>
      <c r="AY134" s="80" t="str">
        <f>_xlfn.IFNA(VLOOKUP(AM134,Kopā!$A$4:$Q$203,15,),"")</f>
        <v/>
      </c>
      <c r="AZ134" s="26"/>
      <c r="BA134" s="26"/>
      <c r="BB134" s="26"/>
      <c r="BC134" s="26"/>
      <c r="BD134" s="26"/>
      <c r="BE134" s="26" t="e">
        <f>_xlfn.RANK.EQ(BB134,$BB$4:$BB$93,)+COUNTIF($BB$4:BB134,BB134)-1</f>
        <v>#N/A</v>
      </c>
    </row>
    <row r="135" spans="1:57" x14ac:dyDescent="0.25">
      <c r="A135" s="4"/>
      <c r="B135" s="4"/>
      <c r="C135" s="4"/>
      <c r="D135" s="4"/>
      <c r="E135" s="37"/>
      <c r="F135" s="37"/>
      <c r="G135" s="37"/>
      <c r="H135" s="37"/>
      <c r="I135" s="37"/>
      <c r="J135" s="37"/>
      <c r="K135" s="37"/>
      <c r="L135" s="37"/>
      <c r="M135" s="4"/>
      <c r="N135" s="4"/>
      <c r="O135" s="36"/>
      <c r="P135" s="4"/>
      <c r="Q135" s="4"/>
      <c r="AD135" s="26">
        <v>134</v>
      </c>
      <c r="AE135" s="26"/>
      <c r="AF135" s="26" t="str">
        <f>IF(Kopā!F135=$R$3,Kopā!A135,"")</f>
        <v/>
      </c>
      <c r="AG135" s="26" t="str">
        <f>_xlfn.IFNA(VLOOKUP(AF135,Kopā!$A$4:$G$203,7,),"")</f>
        <v/>
      </c>
      <c r="AH135" s="26" t="str">
        <f t="shared" si="45"/>
        <v/>
      </c>
      <c r="AI135" s="26" t="e" cm="1">
        <f t="array" ref="AI135">IFERROR(SMALL(IF((COUNTIF($AI$3:AI134, $AH$4:$AH$203)=0)*ISNUMBER($AH$4:$AH$203), $AH$4:$AH$203, "A"), 1),INDEX($AH$4:$AH$203, MATCH(SMALL(IF(ISTEXT($AH$4:$AH$203)*(COUNTIF(AI$3:$AI134,$AH$4:$AH$203)=0), COUNTIF($AH$4:$AH$203, "&lt;"&amp;$AH$4:$AH$203), ""),1),IF(ISTEXT($AH$4:$AH$203), COUNTIF($AH$4:$AH$203, "&lt;"&amp;$AH$4:$AH$203), ""), 0)))</f>
        <v>#NUM!</v>
      </c>
      <c r="AJ135" s="26"/>
      <c r="AK135" s="26"/>
      <c r="AL135" s="26" t="e">
        <f>#REF!</f>
        <v>#REF!</v>
      </c>
      <c r="AM135" s="26"/>
      <c r="AN135" s="26"/>
      <c r="AO135" s="26"/>
      <c r="AP135" s="26"/>
      <c r="AQ135" s="26"/>
      <c r="AR135" s="79" t="str">
        <f>_xlfn.IFNA(VLOOKUP(AM135,Kopā!$A$4:$Q$203,8,),"")</f>
        <v/>
      </c>
      <c r="AS135" s="80" t="str">
        <f>_xlfn.IFNA(VLOOKUP(AM135,Kopā!$A$4:$Q$203,9,),"")</f>
        <v/>
      </c>
      <c r="AT135" s="79" t="str">
        <f>_xlfn.IFNA(VLOOKUP(AM135,Kopā!$A$4:$Q$203,10,),"")</f>
        <v/>
      </c>
      <c r="AU135" s="80" t="str">
        <f>_xlfn.IFNA(VLOOKUP(AM135,Kopā!$A$4:$Q$203,11,),"")</f>
        <v/>
      </c>
      <c r="AV135" s="79" t="str">
        <f>_xlfn.IFNA(VLOOKUP(AM135,Kopā!$A$4:$Q$203,12,),"")</f>
        <v/>
      </c>
      <c r="AW135" s="80" t="str">
        <f>_xlfn.IFNA(VLOOKUP(AM135,Kopā!$A$4:$Q$203,13,),"")</f>
        <v/>
      </c>
      <c r="AX135" s="79" t="str">
        <f>_xlfn.IFNA(VLOOKUP(AM135,Kopā!$A$4:$Q$203,14,),"")</f>
        <v/>
      </c>
      <c r="AY135" s="80" t="str">
        <f>_xlfn.IFNA(VLOOKUP(AM135,Kopā!$A$4:$Q$203,15,),"")</f>
        <v/>
      </c>
      <c r="AZ135" s="26"/>
      <c r="BA135" s="26"/>
      <c r="BB135" s="26"/>
      <c r="BC135" s="26"/>
      <c r="BD135" s="26"/>
      <c r="BE135" s="26" t="e">
        <f>_xlfn.RANK.EQ(BB135,$BB$4:$BB$93,)+COUNTIF($BB$4:BB135,BB135)-1</f>
        <v>#N/A</v>
      </c>
    </row>
    <row r="136" spans="1:57" x14ac:dyDescent="0.25">
      <c r="A136" s="4"/>
      <c r="B136" s="4"/>
      <c r="C136" s="4"/>
      <c r="D136" s="4"/>
      <c r="E136" s="37"/>
      <c r="F136" s="37"/>
      <c r="G136" s="37"/>
      <c r="H136" s="37"/>
      <c r="I136" s="37"/>
      <c r="J136" s="37"/>
      <c r="K136" s="37"/>
      <c r="L136" s="37"/>
      <c r="M136" s="4"/>
      <c r="N136" s="4"/>
      <c r="O136" s="36"/>
      <c r="P136" s="4"/>
      <c r="Q136" s="4"/>
      <c r="AD136" s="26">
        <v>135</v>
      </c>
      <c r="AE136" s="26"/>
      <c r="AF136" s="26" t="str">
        <f>IF(Kopā!F136=$R$3,Kopā!A136,"")</f>
        <v/>
      </c>
      <c r="AG136" s="26" t="str">
        <f>_xlfn.IFNA(VLOOKUP(AF136,Kopā!$A$4:$G$203,7,),"")</f>
        <v/>
      </c>
      <c r="AH136" s="26" t="str">
        <f t="shared" si="45"/>
        <v/>
      </c>
      <c r="AI136" s="26" t="e" cm="1">
        <f t="array" ref="AI136">IFERROR(SMALL(IF((COUNTIF($AI$3:AI135, $AH$4:$AH$203)=0)*ISNUMBER($AH$4:$AH$203), $AH$4:$AH$203, "A"), 1),INDEX($AH$4:$AH$203, MATCH(SMALL(IF(ISTEXT($AH$4:$AH$203)*(COUNTIF(AI$3:$AI135,$AH$4:$AH$203)=0), COUNTIF($AH$4:$AH$203, "&lt;"&amp;$AH$4:$AH$203), ""),1),IF(ISTEXT($AH$4:$AH$203), COUNTIF($AH$4:$AH$203, "&lt;"&amp;$AH$4:$AH$203), ""), 0)))</f>
        <v>#NUM!</v>
      </c>
      <c r="AJ136" s="26"/>
      <c r="AK136" s="26"/>
      <c r="AL136" s="26" t="e">
        <f>#REF!</f>
        <v>#REF!</v>
      </c>
      <c r="AM136" s="26"/>
      <c r="AN136" s="26"/>
      <c r="AO136" s="26"/>
      <c r="AP136" s="26"/>
      <c r="AQ136" s="26"/>
      <c r="AR136" s="79" t="str">
        <f>_xlfn.IFNA(VLOOKUP(AM136,Kopā!$A$4:$Q$203,8,),"")</f>
        <v/>
      </c>
      <c r="AS136" s="80" t="str">
        <f>_xlfn.IFNA(VLOOKUP(AM136,Kopā!$A$4:$Q$203,9,),"")</f>
        <v/>
      </c>
      <c r="AT136" s="79" t="str">
        <f>_xlfn.IFNA(VLOOKUP(AM136,Kopā!$A$4:$Q$203,10,),"")</f>
        <v/>
      </c>
      <c r="AU136" s="80" t="str">
        <f>_xlfn.IFNA(VLOOKUP(AM136,Kopā!$A$4:$Q$203,11,),"")</f>
        <v/>
      </c>
      <c r="AV136" s="79" t="str">
        <f>_xlfn.IFNA(VLOOKUP(AM136,Kopā!$A$4:$Q$203,12,),"")</f>
        <v/>
      </c>
      <c r="AW136" s="80" t="str">
        <f>_xlfn.IFNA(VLOOKUP(AM136,Kopā!$A$4:$Q$203,13,),"")</f>
        <v/>
      </c>
      <c r="AX136" s="79" t="str">
        <f>_xlfn.IFNA(VLOOKUP(AM136,Kopā!$A$4:$Q$203,14,),"")</f>
        <v/>
      </c>
      <c r="AY136" s="80" t="str">
        <f>_xlfn.IFNA(VLOOKUP(AM136,Kopā!$A$4:$Q$203,15,),"")</f>
        <v/>
      </c>
      <c r="AZ136" s="26"/>
      <c r="BA136" s="26"/>
      <c r="BB136" s="26"/>
      <c r="BC136" s="26"/>
      <c r="BD136" s="26"/>
      <c r="BE136" s="26" t="e">
        <f>_xlfn.RANK.EQ(BB136,$BB$4:$BB$93,)+COUNTIF($BB$4:BB136,BB136)-1</f>
        <v>#N/A</v>
      </c>
    </row>
    <row r="137" spans="1:57" x14ac:dyDescent="0.25">
      <c r="A137" s="4"/>
      <c r="B137" s="4"/>
      <c r="C137" s="4"/>
      <c r="D137" s="4"/>
      <c r="E137" s="37"/>
      <c r="F137" s="37"/>
      <c r="G137" s="37"/>
      <c r="H137" s="37"/>
      <c r="I137" s="37"/>
      <c r="J137" s="37"/>
      <c r="K137" s="37"/>
      <c r="L137" s="37"/>
      <c r="M137" s="4"/>
      <c r="N137" s="4"/>
      <c r="O137" s="36"/>
      <c r="P137" s="4"/>
      <c r="Q137" s="4"/>
      <c r="AD137" s="26">
        <v>136</v>
      </c>
      <c r="AE137" s="26"/>
      <c r="AF137" s="26" t="str">
        <f>IF(Kopā!F137=$R$3,Kopā!A137,"")</f>
        <v/>
      </c>
      <c r="AG137" s="26" t="str">
        <f>_xlfn.IFNA(VLOOKUP(AF137,Kopā!$A$4:$G$203,7,),"")</f>
        <v/>
      </c>
      <c r="AH137" s="26" t="str">
        <f t="shared" si="45"/>
        <v/>
      </c>
      <c r="AI137" s="26" t="e" cm="1">
        <f t="array" ref="AI137">IFERROR(SMALL(IF((COUNTIF($AI$3:AI136, $AH$4:$AH$203)=0)*ISNUMBER($AH$4:$AH$203), $AH$4:$AH$203, "A"), 1),INDEX($AH$4:$AH$203, MATCH(SMALL(IF(ISTEXT($AH$4:$AH$203)*(COUNTIF(AI$3:$AI136,$AH$4:$AH$203)=0), COUNTIF($AH$4:$AH$203, "&lt;"&amp;$AH$4:$AH$203), ""),1),IF(ISTEXT($AH$4:$AH$203), COUNTIF($AH$4:$AH$203, "&lt;"&amp;$AH$4:$AH$203), ""), 0)))</f>
        <v>#NUM!</v>
      </c>
      <c r="AJ137" s="26"/>
      <c r="AK137" s="26"/>
      <c r="AL137" s="26" t="e">
        <f>#REF!</f>
        <v>#REF!</v>
      </c>
      <c r="AM137" s="26"/>
      <c r="AN137" s="26"/>
      <c r="AO137" s="26"/>
      <c r="AP137" s="26"/>
      <c r="AQ137" s="26"/>
      <c r="AR137" s="79" t="str">
        <f>_xlfn.IFNA(VLOOKUP(AM137,Kopā!$A$4:$Q$203,8,),"")</f>
        <v/>
      </c>
      <c r="AS137" s="80" t="str">
        <f>_xlfn.IFNA(VLOOKUP(AM137,Kopā!$A$4:$Q$203,9,),"")</f>
        <v/>
      </c>
      <c r="AT137" s="79" t="str">
        <f>_xlfn.IFNA(VLOOKUP(AM137,Kopā!$A$4:$Q$203,10,),"")</f>
        <v/>
      </c>
      <c r="AU137" s="80" t="str">
        <f>_xlfn.IFNA(VLOOKUP(AM137,Kopā!$A$4:$Q$203,11,),"")</f>
        <v/>
      </c>
      <c r="AV137" s="79" t="str">
        <f>_xlfn.IFNA(VLOOKUP(AM137,Kopā!$A$4:$Q$203,12,),"")</f>
        <v/>
      </c>
      <c r="AW137" s="80" t="str">
        <f>_xlfn.IFNA(VLOOKUP(AM137,Kopā!$A$4:$Q$203,13,),"")</f>
        <v/>
      </c>
      <c r="AX137" s="79" t="str">
        <f>_xlfn.IFNA(VLOOKUP(AM137,Kopā!$A$4:$Q$203,14,),"")</f>
        <v/>
      </c>
      <c r="AY137" s="80" t="str">
        <f>_xlfn.IFNA(VLOOKUP(AM137,Kopā!$A$4:$Q$203,15,),"")</f>
        <v/>
      </c>
      <c r="AZ137" s="26"/>
      <c r="BA137" s="26"/>
      <c r="BB137" s="26"/>
      <c r="BC137" s="26"/>
      <c r="BD137" s="26"/>
      <c r="BE137" s="26" t="e">
        <f>_xlfn.RANK.EQ(BB137,$BB$4:$BB$93,)+COUNTIF($BB$4:BB137,BB137)-1</f>
        <v>#N/A</v>
      </c>
    </row>
    <row r="138" spans="1:57" x14ac:dyDescent="0.25">
      <c r="A138" s="4"/>
      <c r="B138" s="4"/>
      <c r="C138" s="4"/>
      <c r="D138" s="4"/>
      <c r="E138" s="37"/>
      <c r="F138" s="37"/>
      <c r="G138" s="37"/>
      <c r="H138" s="37"/>
      <c r="I138" s="37"/>
      <c r="J138" s="37"/>
      <c r="K138" s="37"/>
      <c r="L138" s="37"/>
      <c r="M138" s="4"/>
      <c r="N138" s="4"/>
      <c r="O138" s="36"/>
      <c r="P138" s="4"/>
      <c r="Q138" s="4"/>
      <c r="AD138" s="26">
        <v>137</v>
      </c>
      <c r="AE138" s="26"/>
      <c r="AF138" s="26" t="str">
        <f>IF(Kopā!F138=$R$3,Kopā!A138,"")</f>
        <v/>
      </c>
      <c r="AG138" s="26" t="str">
        <f>_xlfn.IFNA(VLOOKUP(AF138,Kopā!$A$4:$G$203,7,),"")</f>
        <v/>
      </c>
      <c r="AH138" s="26" t="str">
        <f t="shared" si="45"/>
        <v/>
      </c>
      <c r="AI138" s="26" t="e" cm="1">
        <f t="array" ref="AI138">IFERROR(SMALL(IF((COUNTIF($AI$3:AI137, $AH$4:$AH$203)=0)*ISNUMBER($AH$4:$AH$203), $AH$4:$AH$203, "A"), 1),INDEX($AH$4:$AH$203, MATCH(SMALL(IF(ISTEXT($AH$4:$AH$203)*(COUNTIF(AI$3:$AI137,$AH$4:$AH$203)=0), COUNTIF($AH$4:$AH$203, "&lt;"&amp;$AH$4:$AH$203), ""),1),IF(ISTEXT($AH$4:$AH$203), COUNTIF($AH$4:$AH$203, "&lt;"&amp;$AH$4:$AH$203), ""), 0)))</f>
        <v>#NUM!</v>
      </c>
      <c r="AJ138" s="26"/>
      <c r="AK138" s="26"/>
      <c r="AL138" s="26" t="e">
        <f>#REF!</f>
        <v>#REF!</v>
      </c>
      <c r="AM138" s="26"/>
      <c r="AN138" s="26"/>
      <c r="AO138" s="26"/>
      <c r="AP138" s="26"/>
      <c r="AQ138" s="26"/>
      <c r="AR138" s="79" t="str">
        <f>_xlfn.IFNA(VLOOKUP(AM138,Kopā!$A$4:$Q$203,8,),"")</f>
        <v/>
      </c>
      <c r="AS138" s="80" t="str">
        <f>_xlfn.IFNA(VLOOKUP(AM138,Kopā!$A$4:$Q$203,9,),"")</f>
        <v/>
      </c>
      <c r="AT138" s="79" t="str">
        <f>_xlfn.IFNA(VLOOKUP(AM138,Kopā!$A$4:$Q$203,10,),"")</f>
        <v/>
      </c>
      <c r="AU138" s="80" t="str">
        <f>_xlfn.IFNA(VLOOKUP(AM138,Kopā!$A$4:$Q$203,11,),"")</f>
        <v/>
      </c>
      <c r="AV138" s="79" t="str">
        <f>_xlfn.IFNA(VLOOKUP(AM138,Kopā!$A$4:$Q$203,12,),"")</f>
        <v/>
      </c>
      <c r="AW138" s="80" t="str">
        <f>_xlfn.IFNA(VLOOKUP(AM138,Kopā!$A$4:$Q$203,13,),"")</f>
        <v/>
      </c>
      <c r="AX138" s="79" t="str">
        <f>_xlfn.IFNA(VLOOKUP(AM138,Kopā!$A$4:$Q$203,14,),"")</f>
        <v/>
      </c>
      <c r="AY138" s="80" t="str">
        <f>_xlfn.IFNA(VLOOKUP(AM138,Kopā!$A$4:$Q$203,15,),"")</f>
        <v/>
      </c>
      <c r="AZ138" s="26"/>
      <c r="BA138" s="26"/>
      <c r="BB138" s="26"/>
      <c r="BC138" s="26"/>
      <c r="BD138" s="26"/>
      <c r="BE138" s="26" t="e">
        <f>_xlfn.RANK.EQ(BB138,$BB$4:$BB$93,)+COUNTIF($BB$4:BB138,BB138)-1</f>
        <v>#N/A</v>
      </c>
    </row>
    <row r="139" spans="1:57" x14ac:dyDescent="0.25">
      <c r="A139" s="4"/>
      <c r="B139" s="4"/>
      <c r="C139" s="4"/>
      <c r="D139" s="4"/>
      <c r="E139" s="37"/>
      <c r="F139" s="37"/>
      <c r="G139" s="37"/>
      <c r="H139" s="37"/>
      <c r="I139" s="37"/>
      <c r="J139" s="37"/>
      <c r="K139" s="37"/>
      <c r="L139" s="37"/>
      <c r="M139" s="4"/>
      <c r="N139" s="4"/>
      <c r="O139" s="36"/>
      <c r="P139" s="4"/>
      <c r="Q139" s="4"/>
      <c r="AD139" s="26">
        <v>138</v>
      </c>
      <c r="AE139" s="26"/>
      <c r="AF139" s="26" t="str">
        <f>IF(Kopā!F139=$R$3,Kopā!A139,"")</f>
        <v/>
      </c>
      <c r="AG139" s="26" t="str">
        <f>_xlfn.IFNA(VLOOKUP(AF139,Kopā!$A$4:$G$203,7,),"")</f>
        <v/>
      </c>
      <c r="AH139" s="26" t="str">
        <f t="shared" si="45"/>
        <v/>
      </c>
      <c r="AI139" s="26" t="e" cm="1">
        <f t="array" ref="AI139">IFERROR(SMALL(IF((COUNTIF($AI$3:AI138, $AH$4:$AH$203)=0)*ISNUMBER($AH$4:$AH$203), $AH$4:$AH$203, "A"), 1),INDEX($AH$4:$AH$203, MATCH(SMALL(IF(ISTEXT($AH$4:$AH$203)*(COUNTIF(AI$3:$AI138,$AH$4:$AH$203)=0), COUNTIF($AH$4:$AH$203, "&lt;"&amp;$AH$4:$AH$203), ""),1),IF(ISTEXT($AH$4:$AH$203), COUNTIF($AH$4:$AH$203, "&lt;"&amp;$AH$4:$AH$203), ""), 0)))</f>
        <v>#NUM!</v>
      </c>
      <c r="AJ139" s="26"/>
      <c r="AK139" s="26"/>
      <c r="AL139" s="26" t="e">
        <f>#REF!</f>
        <v>#REF!</v>
      </c>
      <c r="AM139" s="26"/>
      <c r="AN139" s="26"/>
      <c r="AO139" s="26"/>
      <c r="AP139" s="26"/>
      <c r="AQ139" s="26"/>
      <c r="AR139" s="79" t="str">
        <f>_xlfn.IFNA(VLOOKUP(AM139,Kopā!$A$4:$Q$203,8,),"")</f>
        <v/>
      </c>
      <c r="AS139" s="80" t="str">
        <f>_xlfn.IFNA(VLOOKUP(AM139,Kopā!$A$4:$Q$203,9,),"")</f>
        <v/>
      </c>
      <c r="AT139" s="79" t="str">
        <f>_xlfn.IFNA(VLOOKUP(AM139,Kopā!$A$4:$Q$203,10,),"")</f>
        <v/>
      </c>
      <c r="AU139" s="80" t="str">
        <f>_xlfn.IFNA(VLOOKUP(AM139,Kopā!$A$4:$Q$203,11,),"")</f>
        <v/>
      </c>
      <c r="AV139" s="79" t="str">
        <f>_xlfn.IFNA(VLOOKUP(AM139,Kopā!$A$4:$Q$203,12,),"")</f>
        <v/>
      </c>
      <c r="AW139" s="80" t="str">
        <f>_xlfn.IFNA(VLOOKUP(AM139,Kopā!$A$4:$Q$203,13,),"")</f>
        <v/>
      </c>
      <c r="AX139" s="79" t="str">
        <f>_xlfn.IFNA(VLOOKUP(AM139,Kopā!$A$4:$Q$203,14,),"")</f>
        <v/>
      </c>
      <c r="AY139" s="80" t="str">
        <f>_xlfn.IFNA(VLOOKUP(AM139,Kopā!$A$4:$Q$203,15,),"")</f>
        <v/>
      </c>
      <c r="AZ139" s="26"/>
      <c r="BA139" s="26"/>
      <c r="BB139" s="26"/>
      <c r="BC139" s="26"/>
      <c r="BD139" s="26"/>
      <c r="BE139" s="26" t="e">
        <f>_xlfn.RANK.EQ(BB139,$BB$4:$BB$93,)+COUNTIF($BB$4:BB139,BB139)-1</f>
        <v>#N/A</v>
      </c>
    </row>
    <row r="140" spans="1:57" x14ac:dyDescent="0.25">
      <c r="A140" s="4"/>
      <c r="B140" s="4"/>
      <c r="C140" s="4"/>
      <c r="D140" s="4"/>
      <c r="E140" s="37"/>
      <c r="F140" s="37"/>
      <c r="G140" s="37"/>
      <c r="H140" s="37"/>
      <c r="I140" s="37"/>
      <c r="J140" s="37"/>
      <c r="K140" s="37"/>
      <c r="L140" s="37"/>
      <c r="M140" s="4"/>
      <c r="N140" s="4"/>
      <c r="O140" s="36"/>
      <c r="P140" s="4"/>
      <c r="Q140" s="4"/>
      <c r="AD140" s="26">
        <v>139</v>
      </c>
      <c r="AE140" s="26"/>
      <c r="AF140" s="26" t="str">
        <f>IF(Kopā!F140=$R$3,Kopā!A140,"")</f>
        <v/>
      </c>
      <c r="AG140" s="26" t="str">
        <f>_xlfn.IFNA(VLOOKUP(AF140,Kopā!$A$4:$G$203,7,),"")</f>
        <v/>
      </c>
      <c r="AH140" s="26" t="str">
        <f t="shared" si="45"/>
        <v/>
      </c>
      <c r="AI140" s="26" t="e" cm="1">
        <f t="array" ref="AI140">IFERROR(SMALL(IF((COUNTIF($AI$3:AI139, $AH$4:$AH$203)=0)*ISNUMBER($AH$4:$AH$203), $AH$4:$AH$203, "A"), 1),INDEX($AH$4:$AH$203, MATCH(SMALL(IF(ISTEXT($AH$4:$AH$203)*(COUNTIF(AI$3:$AI139,$AH$4:$AH$203)=0), COUNTIF($AH$4:$AH$203, "&lt;"&amp;$AH$4:$AH$203), ""),1),IF(ISTEXT($AH$4:$AH$203), COUNTIF($AH$4:$AH$203, "&lt;"&amp;$AH$4:$AH$203), ""), 0)))</f>
        <v>#NUM!</v>
      </c>
      <c r="AJ140" s="26"/>
      <c r="AK140" s="26"/>
      <c r="AL140" s="26" t="e">
        <f>#REF!</f>
        <v>#REF!</v>
      </c>
      <c r="AM140" s="26"/>
      <c r="AN140" s="26"/>
      <c r="AO140" s="26"/>
      <c r="AP140" s="26"/>
      <c r="AQ140" s="26"/>
      <c r="AR140" s="79" t="str">
        <f>_xlfn.IFNA(VLOOKUP(AM140,Kopā!$A$4:$Q$203,8,),"")</f>
        <v/>
      </c>
      <c r="AS140" s="80" t="str">
        <f>_xlfn.IFNA(VLOOKUP(AM140,Kopā!$A$4:$Q$203,9,),"")</f>
        <v/>
      </c>
      <c r="AT140" s="79" t="str">
        <f>_xlfn.IFNA(VLOOKUP(AM140,Kopā!$A$4:$Q$203,10,),"")</f>
        <v/>
      </c>
      <c r="AU140" s="80" t="str">
        <f>_xlfn.IFNA(VLOOKUP(AM140,Kopā!$A$4:$Q$203,11,),"")</f>
        <v/>
      </c>
      <c r="AV140" s="79" t="str">
        <f>_xlfn.IFNA(VLOOKUP(AM140,Kopā!$A$4:$Q$203,12,),"")</f>
        <v/>
      </c>
      <c r="AW140" s="80" t="str">
        <f>_xlfn.IFNA(VLOOKUP(AM140,Kopā!$A$4:$Q$203,13,),"")</f>
        <v/>
      </c>
      <c r="AX140" s="79" t="str">
        <f>_xlfn.IFNA(VLOOKUP(AM140,Kopā!$A$4:$Q$203,14,),"")</f>
        <v/>
      </c>
      <c r="AY140" s="80" t="str">
        <f>_xlfn.IFNA(VLOOKUP(AM140,Kopā!$A$4:$Q$203,15,),"")</f>
        <v/>
      </c>
      <c r="AZ140" s="26"/>
      <c r="BA140" s="26"/>
      <c r="BB140" s="26"/>
      <c r="BC140" s="26"/>
      <c r="BD140" s="26"/>
      <c r="BE140" s="26" t="e">
        <f>_xlfn.RANK.EQ(BB140,$BB$4:$BB$93,)+COUNTIF($BB$4:BB140,BB140)-1</f>
        <v>#N/A</v>
      </c>
    </row>
    <row r="141" spans="1:57" x14ac:dyDescent="0.25">
      <c r="A141" s="4"/>
      <c r="B141" s="4"/>
      <c r="C141" s="4"/>
      <c r="D141" s="4"/>
      <c r="E141" s="37"/>
      <c r="F141" s="37"/>
      <c r="G141" s="37"/>
      <c r="H141" s="37"/>
      <c r="I141" s="37"/>
      <c r="J141" s="37"/>
      <c r="K141" s="37"/>
      <c r="L141" s="37"/>
      <c r="M141" s="4"/>
      <c r="N141" s="4"/>
      <c r="O141" s="36"/>
      <c r="P141" s="4"/>
      <c r="Q141" s="4"/>
      <c r="AD141" s="26">
        <v>140</v>
      </c>
      <c r="AE141" s="26"/>
      <c r="AF141" s="26" t="str">
        <f>IF(Kopā!F141=$R$3,Kopā!A141,"")</f>
        <v/>
      </c>
      <c r="AG141" s="26" t="str">
        <f>_xlfn.IFNA(VLOOKUP(AF141,Kopā!$A$4:$G$203,7,),"")</f>
        <v/>
      </c>
      <c r="AH141" s="26" t="str">
        <f t="shared" si="45"/>
        <v/>
      </c>
      <c r="AI141" s="26" t="e" cm="1">
        <f t="array" ref="AI141">IFERROR(SMALL(IF((COUNTIF($AI$3:AI140, $AH$4:$AH$203)=0)*ISNUMBER($AH$4:$AH$203), $AH$4:$AH$203, "A"), 1),INDEX($AH$4:$AH$203, MATCH(SMALL(IF(ISTEXT($AH$4:$AH$203)*(COUNTIF(AI$3:$AI140,$AH$4:$AH$203)=0), COUNTIF($AH$4:$AH$203, "&lt;"&amp;$AH$4:$AH$203), ""),1),IF(ISTEXT($AH$4:$AH$203), COUNTIF($AH$4:$AH$203, "&lt;"&amp;$AH$4:$AH$203), ""), 0)))</f>
        <v>#NUM!</v>
      </c>
      <c r="AJ141" s="26"/>
      <c r="AK141" s="26"/>
      <c r="AL141" s="26" t="e">
        <f>#REF!</f>
        <v>#REF!</v>
      </c>
      <c r="AM141" s="26"/>
      <c r="AN141" s="26"/>
      <c r="AO141" s="26"/>
      <c r="AP141" s="26"/>
      <c r="AQ141" s="26"/>
      <c r="AR141" s="79" t="str">
        <f>_xlfn.IFNA(VLOOKUP(AM141,Kopā!$A$4:$Q$203,8,),"")</f>
        <v/>
      </c>
      <c r="AS141" s="80" t="str">
        <f>_xlfn.IFNA(VLOOKUP(AM141,Kopā!$A$4:$Q$203,9,),"")</f>
        <v/>
      </c>
      <c r="AT141" s="79" t="str">
        <f>_xlfn.IFNA(VLOOKUP(AM141,Kopā!$A$4:$Q$203,10,),"")</f>
        <v/>
      </c>
      <c r="AU141" s="80" t="str">
        <f>_xlfn.IFNA(VLOOKUP(AM141,Kopā!$A$4:$Q$203,11,),"")</f>
        <v/>
      </c>
      <c r="AV141" s="79" t="str">
        <f>_xlfn.IFNA(VLOOKUP(AM141,Kopā!$A$4:$Q$203,12,),"")</f>
        <v/>
      </c>
      <c r="AW141" s="80" t="str">
        <f>_xlfn.IFNA(VLOOKUP(AM141,Kopā!$A$4:$Q$203,13,),"")</f>
        <v/>
      </c>
      <c r="AX141" s="79" t="str">
        <f>_xlfn.IFNA(VLOOKUP(AM141,Kopā!$A$4:$Q$203,14,),"")</f>
        <v/>
      </c>
      <c r="AY141" s="80" t="str">
        <f>_xlfn.IFNA(VLOOKUP(AM141,Kopā!$A$4:$Q$203,15,),"")</f>
        <v/>
      </c>
      <c r="AZ141" s="26"/>
      <c r="BA141" s="26"/>
      <c r="BB141" s="26"/>
      <c r="BC141" s="26"/>
      <c r="BD141" s="26"/>
      <c r="BE141" s="26" t="e">
        <f>_xlfn.RANK.EQ(BB141,$BB$4:$BB$93,)+COUNTIF($BB$4:BB141,BB141)-1</f>
        <v>#N/A</v>
      </c>
    </row>
    <row r="142" spans="1:57" x14ac:dyDescent="0.25">
      <c r="A142" s="4"/>
      <c r="B142" s="4"/>
      <c r="C142" s="4"/>
      <c r="D142" s="4"/>
      <c r="E142" s="37"/>
      <c r="F142" s="37"/>
      <c r="G142" s="37"/>
      <c r="H142" s="37"/>
      <c r="I142" s="37"/>
      <c r="J142" s="37"/>
      <c r="K142" s="37"/>
      <c r="L142" s="37"/>
      <c r="M142" s="4"/>
      <c r="N142" s="4"/>
      <c r="O142" s="36"/>
      <c r="P142" s="4"/>
      <c r="Q142" s="4"/>
      <c r="AD142" s="26">
        <v>141</v>
      </c>
      <c r="AE142" s="26"/>
      <c r="AF142" s="26" t="str">
        <f>IF(Kopā!F142=$R$3,Kopā!A142,"")</f>
        <v/>
      </c>
      <c r="AG142" s="26" t="str">
        <f>_xlfn.IFNA(VLOOKUP(AF142,Kopā!$A$4:$G$203,7,),"")</f>
        <v/>
      </c>
      <c r="AH142" s="26" t="str">
        <f t="shared" si="45"/>
        <v/>
      </c>
      <c r="AI142" s="26" t="e" cm="1">
        <f t="array" ref="AI142">IFERROR(SMALL(IF((COUNTIF($AI$3:AI141, $AH$4:$AH$203)=0)*ISNUMBER($AH$4:$AH$203), $AH$4:$AH$203, "A"), 1),INDEX($AH$4:$AH$203, MATCH(SMALL(IF(ISTEXT($AH$4:$AH$203)*(COUNTIF(AI$3:$AI141,$AH$4:$AH$203)=0), COUNTIF($AH$4:$AH$203, "&lt;"&amp;$AH$4:$AH$203), ""),1),IF(ISTEXT($AH$4:$AH$203), COUNTIF($AH$4:$AH$203, "&lt;"&amp;$AH$4:$AH$203), ""), 0)))</f>
        <v>#NUM!</v>
      </c>
      <c r="AJ142" s="26"/>
      <c r="AK142" s="26"/>
      <c r="AL142" s="26" t="e">
        <f>#REF!</f>
        <v>#REF!</v>
      </c>
      <c r="AM142" s="26"/>
      <c r="AN142" s="26"/>
      <c r="AO142" s="26"/>
      <c r="AP142" s="26"/>
      <c r="AQ142" s="26"/>
      <c r="AR142" s="79" t="str">
        <f>_xlfn.IFNA(VLOOKUP(AM142,Kopā!$A$4:$Q$203,8,),"")</f>
        <v/>
      </c>
      <c r="AS142" s="80" t="str">
        <f>_xlfn.IFNA(VLOOKUP(AM142,Kopā!$A$4:$Q$203,9,),"")</f>
        <v/>
      </c>
      <c r="AT142" s="79" t="str">
        <f>_xlfn.IFNA(VLOOKUP(AM142,Kopā!$A$4:$Q$203,10,),"")</f>
        <v/>
      </c>
      <c r="AU142" s="80" t="str">
        <f>_xlfn.IFNA(VLOOKUP(AM142,Kopā!$A$4:$Q$203,11,),"")</f>
        <v/>
      </c>
      <c r="AV142" s="79" t="str">
        <f>_xlfn.IFNA(VLOOKUP(AM142,Kopā!$A$4:$Q$203,12,),"")</f>
        <v/>
      </c>
      <c r="AW142" s="80" t="str">
        <f>_xlfn.IFNA(VLOOKUP(AM142,Kopā!$A$4:$Q$203,13,),"")</f>
        <v/>
      </c>
      <c r="AX142" s="79" t="str">
        <f>_xlfn.IFNA(VLOOKUP(AM142,Kopā!$A$4:$Q$203,14,),"")</f>
        <v/>
      </c>
      <c r="AY142" s="80" t="str">
        <f>_xlfn.IFNA(VLOOKUP(AM142,Kopā!$A$4:$Q$203,15,),"")</f>
        <v/>
      </c>
      <c r="AZ142" s="26"/>
      <c r="BA142" s="26"/>
      <c r="BB142" s="26"/>
      <c r="BC142" s="26"/>
      <c r="BD142" s="26"/>
      <c r="BE142" s="26" t="e">
        <f>_xlfn.RANK.EQ(BB142,$BB$4:$BB$93,)+COUNTIF($BB$4:BB142,BB142)-1</f>
        <v>#N/A</v>
      </c>
    </row>
    <row r="143" spans="1:57" x14ac:dyDescent="0.25">
      <c r="A143" s="4"/>
      <c r="B143" s="4"/>
      <c r="C143" s="4"/>
      <c r="D143" s="4"/>
      <c r="E143" s="37"/>
      <c r="F143" s="37"/>
      <c r="G143" s="37"/>
      <c r="H143" s="37"/>
      <c r="I143" s="37"/>
      <c r="J143" s="37"/>
      <c r="K143" s="37"/>
      <c r="L143" s="37"/>
      <c r="M143" s="4"/>
      <c r="N143" s="4"/>
      <c r="O143" s="36"/>
      <c r="P143" s="4"/>
      <c r="Q143" s="4"/>
      <c r="AD143" s="26">
        <v>142</v>
      </c>
      <c r="AE143" s="26"/>
      <c r="AF143" s="26" t="str">
        <f>IF(Kopā!F143=$R$3,Kopā!A143,"")</f>
        <v/>
      </c>
      <c r="AG143" s="26" t="str">
        <f>_xlfn.IFNA(VLOOKUP(AF143,Kopā!$A$4:$G$203,7,),"")</f>
        <v/>
      </c>
      <c r="AH143" s="26" t="str">
        <f t="shared" si="45"/>
        <v/>
      </c>
      <c r="AI143" s="26" t="e" cm="1">
        <f t="array" ref="AI143">IFERROR(SMALL(IF((COUNTIF($AI$3:AI142, $AH$4:$AH$203)=0)*ISNUMBER($AH$4:$AH$203), $AH$4:$AH$203, "A"), 1),INDEX($AH$4:$AH$203, MATCH(SMALL(IF(ISTEXT($AH$4:$AH$203)*(COUNTIF(AI$3:$AI142,$AH$4:$AH$203)=0), COUNTIF($AH$4:$AH$203, "&lt;"&amp;$AH$4:$AH$203), ""),1),IF(ISTEXT($AH$4:$AH$203), COUNTIF($AH$4:$AH$203, "&lt;"&amp;$AH$4:$AH$203), ""), 0)))</f>
        <v>#NUM!</v>
      </c>
      <c r="AJ143" s="26"/>
      <c r="AK143" s="26"/>
      <c r="AL143" s="26" t="e">
        <f>#REF!</f>
        <v>#REF!</v>
      </c>
      <c r="AM143" s="26"/>
      <c r="AN143" s="26"/>
      <c r="AO143" s="26"/>
      <c r="AP143" s="26"/>
      <c r="AQ143" s="26"/>
      <c r="AR143" s="79" t="str">
        <f>_xlfn.IFNA(VLOOKUP(AM143,Kopā!$A$4:$Q$203,8,),"")</f>
        <v/>
      </c>
      <c r="AS143" s="80" t="str">
        <f>_xlfn.IFNA(VLOOKUP(AM143,Kopā!$A$4:$Q$203,9,),"")</f>
        <v/>
      </c>
      <c r="AT143" s="79" t="str">
        <f>_xlfn.IFNA(VLOOKUP(AM143,Kopā!$A$4:$Q$203,10,),"")</f>
        <v/>
      </c>
      <c r="AU143" s="80" t="str">
        <f>_xlfn.IFNA(VLOOKUP(AM143,Kopā!$A$4:$Q$203,11,),"")</f>
        <v/>
      </c>
      <c r="AV143" s="79" t="str">
        <f>_xlfn.IFNA(VLOOKUP(AM143,Kopā!$A$4:$Q$203,12,),"")</f>
        <v/>
      </c>
      <c r="AW143" s="80" t="str">
        <f>_xlfn.IFNA(VLOOKUP(AM143,Kopā!$A$4:$Q$203,13,),"")</f>
        <v/>
      </c>
      <c r="AX143" s="79" t="str">
        <f>_xlfn.IFNA(VLOOKUP(AM143,Kopā!$A$4:$Q$203,14,),"")</f>
        <v/>
      </c>
      <c r="AY143" s="80" t="str">
        <f>_xlfn.IFNA(VLOOKUP(AM143,Kopā!$A$4:$Q$203,15,),"")</f>
        <v/>
      </c>
      <c r="AZ143" s="26"/>
      <c r="BA143" s="26"/>
      <c r="BB143" s="26"/>
      <c r="BC143" s="26"/>
      <c r="BD143" s="26"/>
      <c r="BE143" s="26" t="e">
        <f>_xlfn.RANK.EQ(BB143,$BB$4:$BB$93,)+COUNTIF($BB$4:BB143,BB143)-1</f>
        <v>#N/A</v>
      </c>
    </row>
    <row r="144" spans="1:57" x14ac:dyDescent="0.25">
      <c r="A144" s="4"/>
      <c r="B144" s="4"/>
      <c r="C144" s="4"/>
      <c r="D144" s="4"/>
      <c r="E144" s="37"/>
      <c r="F144" s="37"/>
      <c r="G144" s="37"/>
      <c r="H144" s="37"/>
      <c r="I144" s="37"/>
      <c r="J144" s="37"/>
      <c r="K144" s="37"/>
      <c r="L144" s="37"/>
      <c r="M144" s="4"/>
      <c r="N144" s="4"/>
      <c r="O144" s="36"/>
      <c r="P144" s="4"/>
      <c r="Q144" s="4"/>
      <c r="AD144" s="26">
        <v>143</v>
      </c>
      <c r="AE144" s="26"/>
      <c r="AF144" s="26" t="str">
        <f>IF(Kopā!F144=$R$3,Kopā!A144,"")</f>
        <v/>
      </c>
      <c r="AG144" s="26" t="str">
        <f>_xlfn.IFNA(VLOOKUP(AF144,Kopā!$A$4:$G$203,7,),"")</f>
        <v/>
      </c>
      <c r="AH144" s="26" t="str">
        <f t="shared" si="45"/>
        <v/>
      </c>
      <c r="AI144" s="26" t="e" cm="1">
        <f t="array" ref="AI144">IFERROR(SMALL(IF((COUNTIF($AI$3:AI143, $AH$4:$AH$203)=0)*ISNUMBER($AH$4:$AH$203), $AH$4:$AH$203, "A"), 1),INDEX($AH$4:$AH$203, MATCH(SMALL(IF(ISTEXT($AH$4:$AH$203)*(COUNTIF(AI$3:$AI143,$AH$4:$AH$203)=0), COUNTIF($AH$4:$AH$203, "&lt;"&amp;$AH$4:$AH$203), ""),1),IF(ISTEXT($AH$4:$AH$203), COUNTIF($AH$4:$AH$203, "&lt;"&amp;$AH$4:$AH$203), ""), 0)))</f>
        <v>#NUM!</v>
      </c>
      <c r="AJ144" s="26"/>
      <c r="AK144" s="26"/>
      <c r="AL144" s="26" t="e">
        <f>#REF!</f>
        <v>#REF!</v>
      </c>
      <c r="AM144" s="26"/>
      <c r="AN144" s="26"/>
      <c r="AO144" s="26"/>
      <c r="AP144" s="26"/>
      <c r="AQ144" s="26"/>
      <c r="AR144" s="79" t="str">
        <f>_xlfn.IFNA(VLOOKUP(AM144,Kopā!$A$4:$Q$203,8,),"")</f>
        <v/>
      </c>
      <c r="AS144" s="80" t="str">
        <f>_xlfn.IFNA(VLOOKUP(AM144,Kopā!$A$4:$Q$203,9,),"")</f>
        <v/>
      </c>
      <c r="AT144" s="79" t="str">
        <f>_xlfn.IFNA(VLOOKUP(AM144,Kopā!$A$4:$Q$203,10,),"")</f>
        <v/>
      </c>
      <c r="AU144" s="80" t="str">
        <f>_xlfn.IFNA(VLOOKUP(AM144,Kopā!$A$4:$Q$203,11,),"")</f>
        <v/>
      </c>
      <c r="AV144" s="79" t="str">
        <f>_xlfn.IFNA(VLOOKUP(AM144,Kopā!$A$4:$Q$203,12,),"")</f>
        <v/>
      </c>
      <c r="AW144" s="80" t="str">
        <f>_xlfn.IFNA(VLOOKUP(AM144,Kopā!$A$4:$Q$203,13,),"")</f>
        <v/>
      </c>
      <c r="AX144" s="79" t="str">
        <f>_xlfn.IFNA(VLOOKUP(AM144,Kopā!$A$4:$Q$203,14,),"")</f>
        <v/>
      </c>
      <c r="AY144" s="80" t="str">
        <f>_xlfn.IFNA(VLOOKUP(AM144,Kopā!$A$4:$Q$203,15,),"")</f>
        <v/>
      </c>
      <c r="AZ144" s="26"/>
      <c r="BA144" s="26"/>
      <c r="BB144" s="26"/>
      <c r="BC144" s="26"/>
      <c r="BD144" s="26"/>
      <c r="BE144" s="26" t="e">
        <f>_xlfn.RANK.EQ(BB144,$BB$4:$BB$93,)+COUNTIF($BB$4:BB144,BB144)-1</f>
        <v>#N/A</v>
      </c>
    </row>
    <row r="145" spans="1:57" x14ac:dyDescent="0.25">
      <c r="A145" s="4"/>
      <c r="B145" s="4"/>
      <c r="C145" s="4"/>
      <c r="D145" s="4"/>
      <c r="E145" s="37"/>
      <c r="F145" s="37"/>
      <c r="G145" s="37"/>
      <c r="H145" s="37"/>
      <c r="I145" s="37"/>
      <c r="J145" s="37"/>
      <c r="K145" s="37"/>
      <c r="L145" s="37"/>
      <c r="M145" s="4"/>
      <c r="N145" s="4"/>
      <c r="O145" s="36"/>
      <c r="P145" s="4"/>
      <c r="Q145" s="4"/>
      <c r="AD145" s="26">
        <v>144</v>
      </c>
      <c r="AE145" s="26"/>
      <c r="AF145" s="26" t="str">
        <f>IF(Kopā!F145=$R$3,Kopā!A145,"")</f>
        <v/>
      </c>
      <c r="AG145" s="26" t="str">
        <f>_xlfn.IFNA(VLOOKUP(AF145,Kopā!$A$4:$G$203,7,),"")</f>
        <v/>
      </c>
      <c r="AH145" s="26" t="str">
        <f t="shared" si="45"/>
        <v/>
      </c>
      <c r="AI145" s="26" t="e" cm="1">
        <f t="array" ref="AI145">IFERROR(SMALL(IF((COUNTIF($AI$3:AI144, $AH$4:$AH$203)=0)*ISNUMBER($AH$4:$AH$203), $AH$4:$AH$203, "A"), 1),INDEX($AH$4:$AH$203, MATCH(SMALL(IF(ISTEXT($AH$4:$AH$203)*(COUNTIF(AI$3:$AI144,$AH$4:$AH$203)=0), COUNTIF($AH$4:$AH$203, "&lt;"&amp;$AH$4:$AH$203), ""),1),IF(ISTEXT($AH$4:$AH$203), COUNTIF($AH$4:$AH$203, "&lt;"&amp;$AH$4:$AH$203), ""), 0)))</f>
        <v>#NUM!</v>
      </c>
      <c r="AJ145" s="26"/>
      <c r="AK145" s="26"/>
      <c r="AL145" s="26" t="e">
        <f>#REF!</f>
        <v>#REF!</v>
      </c>
      <c r="AM145" s="26"/>
      <c r="AN145" s="26"/>
      <c r="AO145" s="26"/>
      <c r="AP145" s="26"/>
      <c r="AQ145" s="26"/>
      <c r="AR145" s="79" t="str">
        <f>_xlfn.IFNA(VLOOKUP(AM145,Kopā!$A$4:$Q$203,8,),"")</f>
        <v/>
      </c>
      <c r="AS145" s="80" t="str">
        <f>_xlfn.IFNA(VLOOKUP(AM145,Kopā!$A$4:$Q$203,9,),"")</f>
        <v/>
      </c>
      <c r="AT145" s="79" t="str">
        <f>_xlfn.IFNA(VLOOKUP(AM145,Kopā!$A$4:$Q$203,10,),"")</f>
        <v/>
      </c>
      <c r="AU145" s="80" t="str">
        <f>_xlfn.IFNA(VLOOKUP(AM145,Kopā!$A$4:$Q$203,11,),"")</f>
        <v/>
      </c>
      <c r="AV145" s="79" t="str">
        <f>_xlfn.IFNA(VLOOKUP(AM145,Kopā!$A$4:$Q$203,12,),"")</f>
        <v/>
      </c>
      <c r="AW145" s="80" t="str">
        <f>_xlfn.IFNA(VLOOKUP(AM145,Kopā!$A$4:$Q$203,13,),"")</f>
        <v/>
      </c>
      <c r="AX145" s="79" t="str">
        <f>_xlfn.IFNA(VLOOKUP(AM145,Kopā!$A$4:$Q$203,14,),"")</f>
        <v/>
      </c>
      <c r="AY145" s="80" t="str">
        <f>_xlfn.IFNA(VLOOKUP(AM145,Kopā!$A$4:$Q$203,15,),"")</f>
        <v/>
      </c>
      <c r="AZ145" s="26"/>
      <c r="BA145" s="26"/>
      <c r="BB145" s="26"/>
      <c r="BC145" s="26"/>
      <c r="BD145" s="26"/>
      <c r="BE145" s="26" t="e">
        <f>_xlfn.RANK.EQ(BB145,$BB$4:$BB$93,)+COUNTIF($BB$4:BB145,BB145)-1</f>
        <v>#N/A</v>
      </c>
    </row>
    <row r="146" spans="1:57" x14ac:dyDescent="0.25">
      <c r="A146" s="4"/>
      <c r="B146" s="4"/>
      <c r="C146" s="4"/>
      <c r="D146" s="4"/>
      <c r="E146" s="37"/>
      <c r="F146" s="37"/>
      <c r="G146" s="37"/>
      <c r="H146" s="37"/>
      <c r="I146" s="37"/>
      <c r="J146" s="37"/>
      <c r="K146" s="37"/>
      <c r="L146" s="37"/>
      <c r="M146" s="4"/>
      <c r="N146" s="4"/>
      <c r="O146" s="36"/>
      <c r="P146" s="4"/>
      <c r="Q146" s="4"/>
      <c r="AD146" s="26">
        <v>145</v>
      </c>
      <c r="AE146" s="26"/>
      <c r="AF146" s="26" t="str">
        <f>IF(Kopā!F146=$R$3,Kopā!A146,"")</f>
        <v/>
      </c>
      <c r="AG146" s="26" t="str">
        <f>_xlfn.IFNA(VLOOKUP(AF146,Kopā!$A$4:$G$203,7,),"")</f>
        <v/>
      </c>
      <c r="AH146" s="26" t="str">
        <f t="shared" si="45"/>
        <v/>
      </c>
      <c r="AI146" s="26" t="e" cm="1">
        <f t="array" ref="AI146">IFERROR(SMALL(IF((COUNTIF($AI$3:AI145, $AH$4:$AH$203)=0)*ISNUMBER($AH$4:$AH$203), $AH$4:$AH$203, "A"), 1),INDEX($AH$4:$AH$203, MATCH(SMALL(IF(ISTEXT($AH$4:$AH$203)*(COUNTIF(AI$3:$AI145,$AH$4:$AH$203)=0), COUNTIF($AH$4:$AH$203, "&lt;"&amp;$AH$4:$AH$203), ""),1),IF(ISTEXT($AH$4:$AH$203), COUNTIF($AH$4:$AH$203, "&lt;"&amp;$AH$4:$AH$203), ""), 0)))</f>
        <v>#NUM!</v>
      </c>
      <c r="AJ146" s="26"/>
      <c r="AK146" s="26"/>
      <c r="AL146" s="26" t="e">
        <f>#REF!</f>
        <v>#REF!</v>
      </c>
      <c r="AM146" s="26"/>
      <c r="AN146" s="26"/>
      <c r="AO146" s="26"/>
      <c r="AP146" s="26"/>
      <c r="AQ146" s="26"/>
      <c r="AR146" s="79" t="str">
        <f>_xlfn.IFNA(VLOOKUP(AM146,Kopā!$A$4:$Q$203,8,),"")</f>
        <v/>
      </c>
      <c r="AS146" s="80" t="str">
        <f>_xlfn.IFNA(VLOOKUP(AM146,Kopā!$A$4:$Q$203,9,),"")</f>
        <v/>
      </c>
      <c r="AT146" s="79" t="str">
        <f>_xlfn.IFNA(VLOOKUP(AM146,Kopā!$A$4:$Q$203,10,),"")</f>
        <v/>
      </c>
      <c r="AU146" s="80" t="str">
        <f>_xlfn.IFNA(VLOOKUP(AM146,Kopā!$A$4:$Q$203,11,),"")</f>
        <v/>
      </c>
      <c r="AV146" s="79" t="str">
        <f>_xlfn.IFNA(VLOOKUP(AM146,Kopā!$A$4:$Q$203,12,),"")</f>
        <v/>
      </c>
      <c r="AW146" s="80" t="str">
        <f>_xlfn.IFNA(VLOOKUP(AM146,Kopā!$A$4:$Q$203,13,),"")</f>
        <v/>
      </c>
      <c r="AX146" s="79" t="str">
        <f>_xlfn.IFNA(VLOOKUP(AM146,Kopā!$A$4:$Q$203,14,),"")</f>
        <v/>
      </c>
      <c r="AY146" s="80" t="str">
        <f>_xlfn.IFNA(VLOOKUP(AM146,Kopā!$A$4:$Q$203,15,),"")</f>
        <v/>
      </c>
      <c r="AZ146" s="26"/>
      <c r="BA146" s="26"/>
      <c r="BB146" s="26"/>
      <c r="BC146" s="26"/>
      <c r="BD146" s="26"/>
      <c r="BE146" s="26" t="e">
        <f>_xlfn.RANK.EQ(BB146,$BB$4:$BB$93,)+COUNTIF($BB$4:BB146,BB146)-1</f>
        <v>#N/A</v>
      </c>
    </row>
    <row r="147" spans="1:57" x14ac:dyDescent="0.25">
      <c r="A147" s="4"/>
      <c r="B147" s="4"/>
      <c r="C147" s="4"/>
      <c r="D147" s="4"/>
      <c r="E147" s="37"/>
      <c r="F147" s="37"/>
      <c r="G147" s="37"/>
      <c r="H147" s="37"/>
      <c r="I147" s="37"/>
      <c r="J147" s="37"/>
      <c r="K147" s="37"/>
      <c r="L147" s="37"/>
      <c r="M147" s="4"/>
      <c r="N147" s="4"/>
      <c r="O147" s="36"/>
      <c r="P147" s="4"/>
      <c r="Q147" s="4"/>
      <c r="AD147" s="26">
        <v>146</v>
      </c>
      <c r="AE147" s="26"/>
      <c r="AF147" s="26" t="str">
        <f>IF(Kopā!F147=$R$3,Kopā!A147,"")</f>
        <v/>
      </c>
      <c r="AG147" s="26" t="str">
        <f>_xlfn.IFNA(VLOOKUP(AF147,Kopā!$A$4:$G$203,7,),"")</f>
        <v/>
      </c>
      <c r="AH147" s="26" t="str">
        <f t="shared" si="45"/>
        <v/>
      </c>
      <c r="AI147" s="26" t="e" cm="1">
        <f t="array" ref="AI147">IFERROR(SMALL(IF((COUNTIF($AI$3:AI146, $AH$4:$AH$203)=0)*ISNUMBER($AH$4:$AH$203), $AH$4:$AH$203, "A"), 1),INDEX($AH$4:$AH$203, MATCH(SMALL(IF(ISTEXT($AH$4:$AH$203)*(COUNTIF(AI$3:$AI146,$AH$4:$AH$203)=0), COUNTIF($AH$4:$AH$203, "&lt;"&amp;$AH$4:$AH$203), ""),1),IF(ISTEXT($AH$4:$AH$203), COUNTIF($AH$4:$AH$203, "&lt;"&amp;$AH$4:$AH$203), ""), 0)))</f>
        <v>#NUM!</v>
      </c>
      <c r="AJ147" s="26"/>
      <c r="AK147" s="26"/>
      <c r="AL147" s="26" t="e">
        <f>#REF!</f>
        <v>#REF!</v>
      </c>
      <c r="AM147" s="26"/>
      <c r="AN147" s="26"/>
      <c r="AO147" s="26"/>
      <c r="AP147" s="26"/>
      <c r="AQ147" s="26"/>
      <c r="AR147" s="79" t="str">
        <f>_xlfn.IFNA(VLOOKUP(AM147,Kopā!$A$4:$Q$203,8,),"")</f>
        <v/>
      </c>
      <c r="AS147" s="80" t="str">
        <f>_xlfn.IFNA(VLOOKUP(AM147,Kopā!$A$4:$Q$203,9,),"")</f>
        <v/>
      </c>
      <c r="AT147" s="79" t="str">
        <f>_xlfn.IFNA(VLOOKUP(AM147,Kopā!$A$4:$Q$203,10,),"")</f>
        <v/>
      </c>
      <c r="AU147" s="80" t="str">
        <f>_xlfn.IFNA(VLOOKUP(AM147,Kopā!$A$4:$Q$203,11,),"")</f>
        <v/>
      </c>
      <c r="AV147" s="79" t="str">
        <f>_xlfn.IFNA(VLOOKUP(AM147,Kopā!$A$4:$Q$203,12,),"")</f>
        <v/>
      </c>
      <c r="AW147" s="80" t="str">
        <f>_xlfn.IFNA(VLOOKUP(AM147,Kopā!$A$4:$Q$203,13,),"")</f>
        <v/>
      </c>
      <c r="AX147" s="79" t="str">
        <f>_xlfn.IFNA(VLOOKUP(AM147,Kopā!$A$4:$Q$203,14,),"")</f>
        <v/>
      </c>
      <c r="AY147" s="80" t="str">
        <f>_xlfn.IFNA(VLOOKUP(AM147,Kopā!$A$4:$Q$203,15,),"")</f>
        <v/>
      </c>
      <c r="AZ147" s="26"/>
      <c r="BA147" s="26"/>
      <c r="BB147" s="26"/>
      <c r="BC147" s="26"/>
      <c r="BD147" s="26"/>
      <c r="BE147" s="26" t="e">
        <f>_xlfn.RANK.EQ(BB147,$BB$4:$BB$93,)+COUNTIF($BB$4:BB147,BB147)-1</f>
        <v>#N/A</v>
      </c>
    </row>
    <row r="148" spans="1:57" x14ac:dyDescent="0.25">
      <c r="A148" s="4"/>
      <c r="B148" s="4"/>
      <c r="C148" s="4"/>
      <c r="D148" s="4"/>
      <c r="E148" s="37"/>
      <c r="F148" s="37"/>
      <c r="G148" s="37"/>
      <c r="H148" s="37"/>
      <c r="I148" s="37"/>
      <c r="J148" s="37"/>
      <c r="K148" s="37"/>
      <c r="L148" s="37"/>
      <c r="M148" s="4"/>
      <c r="N148" s="4"/>
      <c r="O148" s="36"/>
      <c r="P148" s="4"/>
      <c r="Q148" s="4"/>
      <c r="AD148" s="26">
        <v>147</v>
      </c>
      <c r="AE148" s="26"/>
      <c r="AF148" s="26" t="str">
        <f>IF(Kopā!F148=$R$3,Kopā!A148,"")</f>
        <v/>
      </c>
      <c r="AG148" s="26" t="str">
        <f>_xlfn.IFNA(VLOOKUP(AF148,Kopā!$A$4:$G$203,7,),"")</f>
        <v/>
      </c>
      <c r="AH148" s="26" t="str">
        <f t="shared" si="45"/>
        <v/>
      </c>
      <c r="AI148" s="26" t="e" cm="1">
        <f t="array" ref="AI148">IFERROR(SMALL(IF((COUNTIF($AI$3:AI147, $AH$4:$AH$203)=0)*ISNUMBER($AH$4:$AH$203), $AH$4:$AH$203, "A"), 1),INDEX($AH$4:$AH$203, MATCH(SMALL(IF(ISTEXT($AH$4:$AH$203)*(COUNTIF(AI$3:$AI147,$AH$4:$AH$203)=0), COUNTIF($AH$4:$AH$203, "&lt;"&amp;$AH$4:$AH$203), ""),1),IF(ISTEXT($AH$4:$AH$203), COUNTIF($AH$4:$AH$203, "&lt;"&amp;$AH$4:$AH$203), ""), 0)))</f>
        <v>#NUM!</v>
      </c>
      <c r="AJ148" s="26"/>
      <c r="AK148" s="26"/>
      <c r="AL148" s="26" t="e">
        <f>#REF!</f>
        <v>#REF!</v>
      </c>
      <c r="AM148" s="26"/>
      <c r="AN148" s="26"/>
      <c r="AO148" s="26"/>
      <c r="AP148" s="26"/>
      <c r="AQ148" s="26"/>
      <c r="AR148" s="79" t="str">
        <f>_xlfn.IFNA(VLOOKUP(AM148,Kopā!$A$4:$Q$203,8,),"")</f>
        <v/>
      </c>
      <c r="AS148" s="80" t="str">
        <f>_xlfn.IFNA(VLOOKUP(AM148,Kopā!$A$4:$Q$203,9,),"")</f>
        <v/>
      </c>
      <c r="AT148" s="79" t="str">
        <f>_xlfn.IFNA(VLOOKUP(AM148,Kopā!$A$4:$Q$203,10,),"")</f>
        <v/>
      </c>
      <c r="AU148" s="80" t="str">
        <f>_xlfn.IFNA(VLOOKUP(AM148,Kopā!$A$4:$Q$203,11,),"")</f>
        <v/>
      </c>
      <c r="AV148" s="79" t="str">
        <f>_xlfn.IFNA(VLOOKUP(AM148,Kopā!$A$4:$Q$203,12,),"")</f>
        <v/>
      </c>
      <c r="AW148" s="80" t="str">
        <f>_xlfn.IFNA(VLOOKUP(AM148,Kopā!$A$4:$Q$203,13,),"")</f>
        <v/>
      </c>
      <c r="AX148" s="79" t="str">
        <f>_xlfn.IFNA(VLOOKUP(AM148,Kopā!$A$4:$Q$203,14,),"")</f>
        <v/>
      </c>
      <c r="AY148" s="80" t="str">
        <f>_xlfn.IFNA(VLOOKUP(AM148,Kopā!$A$4:$Q$203,15,),"")</f>
        <v/>
      </c>
      <c r="AZ148" s="26"/>
      <c r="BA148" s="26"/>
      <c r="BB148" s="26"/>
      <c r="BC148" s="26"/>
      <c r="BD148" s="26"/>
      <c r="BE148" s="26" t="e">
        <f>_xlfn.RANK.EQ(BB148,$BB$4:$BB$93,)+COUNTIF($BB$4:BB148,BB148)-1</f>
        <v>#N/A</v>
      </c>
    </row>
    <row r="149" spans="1:57" x14ac:dyDescent="0.25">
      <c r="A149" s="4"/>
      <c r="B149" s="4"/>
      <c r="C149" s="4"/>
      <c r="D149" s="4"/>
      <c r="E149" s="37"/>
      <c r="F149" s="37"/>
      <c r="G149" s="37"/>
      <c r="H149" s="37"/>
      <c r="I149" s="37"/>
      <c r="J149" s="37"/>
      <c r="K149" s="37"/>
      <c r="L149" s="37"/>
      <c r="M149" s="4"/>
      <c r="N149" s="4"/>
      <c r="O149" s="36"/>
      <c r="P149" s="4"/>
      <c r="Q149" s="4"/>
      <c r="AD149" s="26">
        <v>148</v>
      </c>
      <c r="AE149" s="26"/>
      <c r="AF149" s="26" t="str">
        <f>IF(Kopā!F149=$R$3,Kopā!A149,"")</f>
        <v/>
      </c>
      <c r="AG149" s="26" t="str">
        <f>_xlfn.IFNA(VLOOKUP(AF149,Kopā!$A$4:$G$203,7,),"")</f>
        <v/>
      </c>
      <c r="AH149" s="26" t="str">
        <f t="shared" si="45"/>
        <v/>
      </c>
      <c r="AI149" s="26" t="e" cm="1">
        <f t="array" ref="AI149">IFERROR(SMALL(IF((COUNTIF($AI$3:AI148, $AH$4:$AH$203)=0)*ISNUMBER($AH$4:$AH$203), $AH$4:$AH$203, "A"), 1),INDEX($AH$4:$AH$203, MATCH(SMALL(IF(ISTEXT($AH$4:$AH$203)*(COUNTIF(AI$3:$AI148,$AH$4:$AH$203)=0), COUNTIF($AH$4:$AH$203, "&lt;"&amp;$AH$4:$AH$203), ""),1),IF(ISTEXT($AH$4:$AH$203), COUNTIF($AH$4:$AH$203, "&lt;"&amp;$AH$4:$AH$203), ""), 0)))</f>
        <v>#NUM!</v>
      </c>
      <c r="AJ149" s="26"/>
      <c r="AK149" s="26"/>
      <c r="AL149" s="26" t="e">
        <f>#REF!</f>
        <v>#REF!</v>
      </c>
      <c r="AM149" s="26"/>
      <c r="AN149" s="26"/>
      <c r="AO149" s="26"/>
      <c r="AP149" s="26"/>
      <c r="AQ149" s="26"/>
      <c r="AR149" s="79" t="str">
        <f>_xlfn.IFNA(VLOOKUP(AM149,Kopā!$A$4:$Q$203,8,),"")</f>
        <v/>
      </c>
      <c r="AS149" s="80" t="str">
        <f>_xlfn.IFNA(VLOOKUP(AM149,Kopā!$A$4:$Q$203,9,),"")</f>
        <v/>
      </c>
      <c r="AT149" s="79" t="str">
        <f>_xlfn.IFNA(VLOOKUP(AM149,Kopā!$A$4:$Q$203,10,),"")</f>
        <v/>
      </c>
      <c r="AU149" s="80" t="str">
        <f>_xlfn.IFNA(VLOOKUP(AM149,Kopā!$A$4:$Q$203,11,),"")</f>
        <v/>
      </c>
      <c r="AV149" s="79" t="str">
        <f>_xlfn.IFNA(VLOOKUP(AM149,Kopā!$A$4:$Q$203,12,),"")</f>
        <v/>
      </c>
      <c r="AW149" s="80" t="str">
        <f>_xlfn.IFNA(VLOOKUP(AM149,Kopā!$A$4:$Q$203,13,),"")</f>
        <v/>
      </c>
      <c r="AX149" s="79" t="str">
        <f>_xlfn.IFNA(VLOOKUP(AM149,Kopā!$A$4:$Q$203,14,),"")</f>
        <v/>
      </c>
      <c r="AY149" s="80" t="str">
        <f>_xlfn.IFNA(VLOOKUP(AM149,Kopā!$A$4:$Q$203,15,),"")</f>
        <v/>
      </c>
      <c r="AZ149" s="26"/>
      <c r="BA149" s="26"/>
      <c r="BB149" s="26"/>
      <c r="BC149" s="26"/>
      <c r="BD149" s="26"/>
      <c r="BE149" s="26" t="e">
        <f>_xlfn.RANK.EQ(BB149,$BB$4:$BB$93,)+COUNTIF($BB$4:BB149,BB149)-1</f>
        <v>#N/A</v>
      </c>
    </row>
    <row r="150" spans="1:57" x14ac:dyDescent="0.25">
      <c r="A150" s="4"/>
      <c r="B150" s="4"/>
      <c r="C150" s="4"/>
      <c r="D150" s="4"/>
      <c r="E150" s="37"/>
      <c r="F150" s="37"/>
      <c r="G150" s="37"/>
      <c r="H150" s="37"/>
      <c r="I150" s="37"/>
      <c r="J150" s="37"/>
      <c r="K150" s="37"/>
      <c r="L150" s="37"/>
      <c r="M150" s="4"/>
      <c r="N150" s="4"/>
      <c r="O150" s="36"/>
      <c r="P150" s="4"/>
      <c r="Q150" s="4"/>
      <c r="AD150" s="26">
        <v>149</v>
      </c>
      <c r="AE150" s="26"/>
      <c r="AF150" s="26" t="str">
        <f>IF(Kopā!F150=$R$3,Kopā!A150,"")</f>
        <v/>
      </c>
      <c r="AG150" s="26" t="str">
        <f>_xlfn.IFNA(VLOOKUP(AF150,Kopā!$A$4:$G$203,7,),"")</f>
        <v/>
      </c>
      <c r="AH150" s="26" t="str">
        <f t="shared" si="45"/>
        <v/>
      </c>
      <c r="AI150" s="26" t="e" cm="1">
        <f t="array" ref="AI150">IFERROR(SMALL(IF((COUNTIF($AI$3:AI149, $AH$4:$AH$203)=0)*ISNUMBER($AH$4:$AH$203), $AH$4:$AH$203, "A"), 1),INDEX($AH$4:$AH$203, MATCH(SMALL(IF(ISTEXT($AH$4:$AH$203)*(COUNTIF(AI$3:$AI149,$AH$4:$AH$203)=0), COUNTIF($AH$4:$AH$203, "&lt;"&amp;$AH$4:$AH$203), ""),1),IF(ISTEXT($AH$4:$AH$203), COUNTIF($AH$4:$AH$203, "&lt;"&amp;$AH$4:$AH$203), ""), 0)))</f>
        <v>#NUM!</v>
      </c>
      <c r="AJ150" s="26"/>
      <c r="AK150" s="26"/>
      <c r="AL150" s="26" t="e">
        <f>#REF!</f>
        <v>#REF!</v>
      </c>
      <c r="AM150" s="26"/>
      <c r="AN150" s="26"/>
      <c r="AO150" s="26"/>
      <c r="AP150" s="26"/>
      <c r="AQ150" s="26"/>
      <c r="AR150" s="79" t="str">
        <f>_xlfn.IFNA(VLOOKUP(AM150,Kopā!$A$4:$Q$203,8,),"")</f>
        <v/>
      </c>
      <c r="AS150" s="80" t="str">
        <f>_xlfn.IFNA(VLOOKUP(AM150,Kopā!$A$4:$Q$203,9,),"")</f>
        <v/>
      </c>
      <c r="AT150" s="79" t="str">
        <f>_xlfn.IFNA(VLOOKUP(AM150,Kopā!$A$4:$Q$203,10,),"")</f>
        <v/>
      </c>
      <c r="AU150" s="80" t="str">
        <f>_xlfn.IFNA(VLOOKUP(AM150,Kopā!$A$4:$Q$203,11,),"")</f>
        <v/>
      </c>
      <c r="AV150" s="79" t="str">
        <f>_xlfn.IFNA(VLOOKUP(AM150,Kopā!$A$4:$Q$203,12,),"")</f>
        <v/>
      </c>
      <c r="AW150" s="80" t="str">
        <f>_xlfn.IFNA(VLOOKUP(AM150,Kopā!$A$4:$Q$203,13,),"")</f>
        <v/>
      </c>
      <c r="AX150" s="79" t="str">
        <f>_xlfn.IFNA(VLOOKUP(AM150,Kopā!$A$4:$Q$203,14,),"")</f>
        <v/>
      </c>
      <c r="AY150" s="80" t="str">
        <f>_xlfn.IFNA(VLOOKUP(AM150,Kopā!$A$4:$Q$203,15,),"")</f>
        <v/>
      </c>
      <c r="AZ150" s="26"/>
      <c r="BA150" s="26"/>
      <c r="BB150" s="26"/>
      <c r="BC150" s="26"/>
      <c r="BD150" s="26"/>
      <c r="BE150" s="26" t="e">
        <f>_xlfn.RANK.EQ(BB150,$BB$4:$BB$93,)+COUNTIF($BB$4:BB150,BB150)-1</f>
        <v>#N/A</v>
      </c>
    </row>
    <row r="151" spans="1:57" x14ac:dyDescent="0.25">
      <c r="A151" s="4"/>
      <c r="B151" s="4"/>
      <c r="C151" s="4"/>
      <c r="D151" s="4"/>
      <c r="E151" s="37"/>
      <c r="F151" s="37"/>
      <c r="G151" s="37"/>
      <c r="H151" s="37"/>
      <c r="I151" s="37"/>
      <c r="J151" s="37"/>
      <c r="K151" s="37"/>
      <c r="L151" s="37"/>
      <c r="M151" s="4"/>
      <c r="N151" s="4"/>
      <c r="O151" s="36"/>
      <c r="P151" s="4"/>
      <c r="Q151" s="4"/>
      <c r="AD151" s="26">
        <v>150</v>
      </c>
      <c r="AE151" s="26"/>
      <c r="AF151" s="26" t="str">
        <f>IF(Kopā!F151=$R$3,Kopā!A151,"")</f>
        <v/>
      </c>
      <c r="AG151" s="26" t="str">
        <f>_xlfn.IFNA(VLOOKUP(AF151,Kopā!$A$4:$G$203,7,),"")</f>
        <v/>
      </c>
      <c r="AH151" s="26" t="str">
        <f t="shared" si="45"/>
        <v/>
      </c>
      <c r="AI151" s="26" t="e" cm="1">
        <f t="array" ref="AI151">IFERROR(SMALL(IF((COUNTIF($AI$3:AI150, $AH$4:$AH$203)=0)*ISNUMBER($AH$4:$AH$203), $AH$4:$AH$203, "A"), 1),INDEX($AH$4:$AH$203, MATCH(SMALL(IF(ISTEXT($AH$4:$AH$203)*(COUNTIF(AI$3:$AI150,$AH$4:$AH$203)=0), COUNTIF($AH$4:$AH$203, "&lt;"&amp;$AH$4:$AH$203), ""),1),IF(ISTEXT($AH$4:$AH$203), COUNTIF($AH$4:$AH$203, "&lt;"&amp;$AH$4:$AH$203), ""), 0)))</f>
        <v>#NUM!</v>
      </c>
      <c r="AJ151" s="26"/>
      <c r="AK151" s="26"/>
      <c r="AL151" s="26" t="e">
        <f>#REF!</f>
        <v>#REF!</v>
      </c>
      <c r="AM151" s="26"/>
      <c r="AN151" s="26"/>
      <c r="AO151" s="26"/>
      <c r="AP151" s="26"/>
      <c r="AQ151" s="26"/>
      <c r="AR151" s="79" t="str">
        <f>_xlfn.IFNA(VLOOKUP(AM151,Kopā!$A$4:$Q$203,8,),"")</f>
        <v/>
      </c>
      <c r="AS151" s="80" t="str">
        <f>_xlfn.IFNA(VLOOKUP(AM151,Kopā!$A$4:$Q$203,9,),"")</f>
        <v/>
      </c>
      <c r="AT151" s="79" t="str">
        <f>_xlfn.IFNA(VLOOKUP(AM151,Kopā!$A$4:$Q$203,10,),"")</f>
        <v/>
      </c>
      <c r="AU151" s="80" t="str">
        <f>_xlfn.IFNA(VLOOKUP(AM151,Kopā!$A$4:$Q$203,11,),"")</f>
        <v/>
      </c>
      <c r="AV151" s="79" t="str">
        <f>_xlfn.IFNA(VLOOKUP(AM151,Kopā!$A$4:$Q$203,12,),"")</f>
        <v/>
      </c>
      <c r="AW151" s="80" t="str">
        <f>_xlfn.IFNA(VLOOKUP(AM151,Kopā!$A$4:$Q$203,13,),"")</f>
        <v/>
      </c>
      <c r="AX151" s="79" t="str">
        <f>_xlfn.IFNA(VLOOKUP(AM151,Kopā!$A$4:$Q$203,14,),"")</f>
        <v/>
      </c>
      <c r="AY151" s="80" t="str">
        <f>_xlfn.IFNA(VLOOKUP(AM151,Kopā!$A$4:$Q$203,15,),"")</f>
        <v/>
      </c>
      <c r="AZ151" s="26"/>
      <c r="BA151" s="26"/>
      <c r="BB151" s="26"/>
      <c r="BC151" s="26"/>
      <c r="BD151" s="26"/>
      <c r="BE151" s="26" t="e">
        <f>_xlfn.RANK.EQ(BB151,$BB$4:$BB$93,)+COUNTIF($BB$4:BB151,BB151)-1</f>
        <v>#N/A</v>
      </c>
    </row>
    <row r="152" spans="1:57" x14ac:dyDescent="0.25">
      <c r="A152" s="4"/>
      <c r="B152" s="4"/>
      <c r="C152" s="4"/>
      <c r="D152" s="4"/>
      <c r="E152" s="37"/>
      <c r="F152" s="37"/>
      <c r="G152" s="37"/>
      <c r="H152" s="37"/>
      <c r="I152" s="37"/>
      <c r="J152" s="37"/>
      <c r="K152" s="37"/>
      <c r="L152" s="37"/>
      <c r="M152" s="4"/>
      <c r="N152" s="4"/>
      <c r="O152" s="36"/>
      <c r="P152" s="4"/>
      <c r="Q152" s="4"/>
      <c r="AD152" s="26">
        <v>151</v>
      </c>
      <c r="AE152" s="26"/>
      <c r="AF152" s="26" t="str">
        <f>IF(Kopā!F152=$R$3,Kopā!A152,"")</f>
        <v/>
      </c>
      <c r="AG152" s="26" t="str">
        <f>_xlfn.IFNA(VLOOKUP(AF152,Kopā!$A$4:$G$203,7,),"")</f>
        <v/>
      </c>
      <c r="AH152" s="26" t="str">
        <f t="shared" si="45"/>
        <v/>
      </c>
      <c r="AI152" s="26" t="e" cm="1">
        <f t="array" ref="AI152">IFERROR(SMALL(IF((COUNTIF($AI$3:AI151, $AH$4:$AH$203)=0)*ISNUMBER($AH$4:$AH$203), $AH$4:$AH$203, "A"), 1),INDEX($AH$4:$AH$203, MATCH(SMALL(IF(ISTEXT($AH$4:$AH$203)*(COUNTIF(AI$3:$AI151,$AH$4:$AH$203)=0), COUNTIF($AH$4:$AH$203, "&lt;"&amp;$AH$4:$AH$203), ""),1),IF(ISTEXT($AH$4:$AH$203), COUNTIF($AH$4:$AH$203, "&lt;"&amp;$AH$4:$AH$203), ""), 0)))</f>
        <v>#NUM!</v>
      </c>
      <c r="AJ152" s="26"/>
      <c r="AK152" s="26"/>
      <c r="AL152" s="26" t="e">
        <f>#REF!</f>
        <v>#REF!</v>
      </c>
      <c r="AM152" s="26"/>
      <c r="AN152" s="26"/>
      <c r="AO152" s="26"/>
      <c r="AP152" s="26"/>
      <c r="AQ152" s="26"/>
      <c r="AR152" s="79" t="str">
        <f>_xlfn.IFNA(VLOOKUP(AM152,Kopā!$A$4:$Q$203,8,),"")</f>
        <v/>
      </c>
      <c r="AS152" s="80" t="str">
        <f>_xlfn.IFNA(VLOOKUP(AM152,Kopā!$A$4:$Q$203,9,),"")</f>
        <v/>
      </c>
      <c r="AT152" s="79" t="str">
        <f>_xlfn.IFNA(VLOOKUP(AM152,Kopā!$A$4:$Q$203,10,),"")</f>
        <v/>
      </c>
      <c r="AU152" s="80" t="str">
        <f>_xlfn.IFNA(VLOOKUP(AM152,Kopā!$A$4:$Q$203,11,),"")</f>
        <v/>
      </c>
      <c r="AV152" s="79" t="str">
        <f>_xlfn.IFNA(VLOOKUP(AM152,Kopā!$A$4:$Q$203,12,),"")</f>
        <v/>
      </c>
      <c r="AW152" s="80" t="str">
        <f>_xlfn.IFNA(VLOOKUP(AM152,Kopā!$A$4:$Q$203,13,),"")</f>
        <v/>
      </c>
      <c r="AX152" s="79" t="str">
        <f>_xlfn.IFNA(VLOOKUP(AM152,Kopā!$A$4:$Q$203,14,),"")</f>
        <v/>
      </c>
      <c r="AY152" s="80" t="str">
        <f>_xlfn.IFNA(VLOOKUP(AM152,Kopā!$A$4:$Q$203,15,),"")</f>
        <v/>
      </c>
      <c r="AZ152" s="26"/>
      <c r="BA152" s="26"/>
      <c r="BB152" s="26"/>
      <c r="BC152" s="26"/>
      <c r="BD152" s="26"/>
      <c r="BE152" s="26" t="e">
        <f>_xlfn.RANK.EQ(BB152,$BB$4:$BB$93,)+COUNTIF($BB$4:BB152,BB152)-1</f>
        <v>#N/A</v>
      </c>
    </row>
    <row r="153" spans="1:57" x14ac:dyDescent="0.25">
      <c r="A153" s="4"/>
      <c r="B153" s="4"/>
      <c r="C153" s="4"/>
      <c r="D153" s="4"/>
      <c r="E153" s="37"/>
      <c r="F153" s="37"/>
      <c r="G153" s="37"/>
      <c r="H153" s="37"/>
      <c r="I153" s="37"/>
      <c r="J153" s="37"/>
      <c r="K153" s="37"/>
      <c r="L153" s="37"/>
      <c r="M153" s="4"/>
      <c r="N153" s="4"/>
      <c r="O153" s="36"/>
      <c r="P153" s="4"/>
      <c r="Q153" s="4"/>
      <c r="AD153" s="26">
        <v>152</v>
      </c>
      <c r="AE153" s="26"/>
      <c r="AF153" s="26" t="str">
        <f>IF(Kopā!F153=$R$3,Kopā!A153,"")</f>
        <v/>
      </c>
      <c r="AG153" s="26" t="str">
        <f>_xlfn.IFNA(VLOOKUP(AF153,Kopā!$A$4:$G$203,7,),"")</f>
        <v/>
      </c>
      <c r="AH153" s="26" t="str">
        <f t="shared" si="45"/>
        <v/>
      </c>
      <c r="AI153" s="26" t="e" cm="1">
        <f t="array" ref="AI153">IFERROR(SMALL(IF((COUNTIF($AI$3:AI152, $AH$4:$AH$203)=0)*ISNUMBER($AH$4:$AH$203), $AH$4:$AH$203, "A"), 1),INDEX($AH$4:$AH$203, MATCH(SMALL(IF(ISTEXT($AH$4:$AH$203)*(COUNTIF(AI$3:$AI152,$AH$4:$AH$203)=0), COUNTIF($AH$4:$AH$203, "&lt;"&amp;$AH$4:$AH$203), ""),1),IF(ISTEXT($AH$4:$AH$203), COUNTIF($AH$4:$AH$203, "&lt;"&amp;$AH$4:$AH$203), ""), 0)))</f>
        <v>#NUM!</v>
      </c>
      <c r="AJ153" s="26"/>
      <c r="AK153" s="26"/>
      <c r="AL153" s="26" t="e">
        <f>#REF!</f>
        <v>#REF!</v>
      </c>
      <c r="AM153" s="26"/>
      <c r="AN153" s="26"/>
      <c r="AO153" s="26"/>
      <c r="AP153" s="26"/>
      <c r="AQ153" s="26"/>
      <c r="AR153" s="79" t="str">
        <f>_xlfn.IFNA(VLOOKUP(AM153,Kopā!$A$4:$Q$203,8,),"")</f>
        <v/>
      </c>
      <c r="AS153" s="80" t="str">
        <f>_xlfn.IFNA(VLOOKUP(AM153,Kopā!$A$4:$Q$203,9,),"")</f>
        <v/>
      </c>
      <c r="AT153" s="79" t="str">
        <f>_xlfn.IFNA(VLOOKUP(AM153,Kopā!$A$4:$Q$203,10,),"")</f>
        <v/>
      </c>
      <c r="AU153" s="80" t="str">
        <f>_xlfn.IFNA(VLOOKUP(AM153,Kopā!$A$4:$Q$203,11,),"")</f>
        <v/>
      </c>
      <c r="AV153" s="79" t="str">
        <f>_xlfn.IFNA(VLOOKUP(AM153,Kopā!$A$4:$Q$203,12,),"")</f>
        <v/>
      </c>
      <c r="AW153" s="80" t="str">
        <f>_xlfn.IFNA(VLOOKUP(AM153,Kopā!$A$4:$Q$203,13,),"")</f>
        <v/>
      </c>
      <c r="AX153" s="79" t="str">
        <f>_xlfn.IFNA(VLOOKUP(AM153,Kopā!$A$4:$Q$203,14,),"")</f>
        <v/>
      </c>
      <c r="AY153" s="80" t="str">
        <f>_xlfn.IFNA(VLOOKUP(AM153,Kopā!$A$4:$Q$203,15,),"")</f>
        <v/>
      </c>
      <c r="AZ153" s="26"/>
      <c r="BA153" s="26"/>
      <c r="BB153" s="26"/>
      <c r="BC153" s="26"/>
      <c r="BD153" s="26"/>
      <c r="BE153" s="26" t="e">
        <f>_xlfn.RANK.EQ(BB153,$BB$4:$BB$93,)+COUNTIF($BB$4:BB153,BB153)-1</f>
        <v>#N/A</v>
      </c>
    </row>
    <row r="154" spans="1:57" x14ac:dyDescent="0.25">
      <c r="A154" s="4"/>
      <c r="B154" s="4"/>
      <c r="C154" s="4"/>
      <c r="D154" s="4"/>
      <c r="E154" s="37"/>
      <c r="F154" s="37"/>
      <c r="G154" s="37"/>
      <c r="H154" s="37"/>
      <c r="I154" s="37"/>
      <c r="J154" s="37"/>
      <c r="K154" s="37"/>
      <c r="L154" s="37"/>
      <c r="M154" s="4"/>
      <c r="N154" s="4"/>
      <c r="O154" s="36"/>
      <c r="P154" s="4"/>
      <c r="Q154" s="4"/>
      <c r="AD154" s="26">
        <v>153</v>
      </c>
      <c r="AE154" s="26"/>
      <c r="AF154" s="26" t="str">
        <f>IF(Kopā!F154=$R$3,Kopā!A154,"")</f>
        <v/>
      </c>
      <c r="AG154" s="26" t="str">
        <f>_xlfn.IFNA(VLOOKUP(AF154,Kopā!$A$4:$G$203,7,),"")</f>
        <v/>
      </c>
      <c r="AH154" s="26" t="str">
        <f t="shared" si="45"/>
        <v/>
      </c>
      <c r="AI154" s="26" t="e" cm="1">
        <f t="array" ref="AI154">IFERROR(SMALL(IF((COUNTIF($AI$3:AI153, $AH$4:$AH$203)=0)*ISNUMBER($AH$4:$AH$203), $AH$4:$AH$203, "A"), 1),INDEX($AH$4:$AH$203, MATCH(SMALL(IF(ISTEXT($AH$4:$AH$203)*(COUNTIF(AI$3:$AI153,$AH$4:$AH$203)=0), COUNTIF($AH$4:$AH$203, "&lt;"&amp;$AH$4:$AH$203), ""),1),IF(ISTEXT($AH$4:$AH$203), COUNTIF($AH$4:$AH$203, "&lt;"&amp;$AH$4:$AH$203), ""), 0)))</f>
        <v>#NUM!</v>
      </c>
      <c r="AJ154" s="26"/>
      <c r="AK154" s="26"/>
      <c r="AL154" s="26" t="e">
        <f>#REF!</f>
        <v>#REF!</v>
      </c>
      <c r="AM154" s="26"/>
      <c r="AN154" s="26"/>
      <c r="AO154" s="26"/>
      <c r="AP154" s="26"/>
      <c r="AQ154" s="26"/>
      <c r="AR154" s="79" t="str">
        <f>_xlfn.IFNA(VLOOKUP(AM154,Kopā!$A$4:$Q$203,8,),"")</f>
        <v/>
      </c>
      <c r="AS154" s="80" t="str">
        <f>_xlfn.IFNA(VLOOKUP(AM154,Kopā!$A$4:$Q$203,9,),"")</f>
        <v/>
      </c>
      <c r="AT154" s="79" t="str">
        <f>_xlfn.IFNA(VLOOKUP(AM154,Kopā!$A$4:$Q$203,10,),"")</f>
        <v/>
      </c>
      <c r="AU154" s="80" t="str">
        <f>_xlfn.IFNA(VLOOKUP(AM154,Kopā!$A$4:$Q$203,11,),"")</f>
        <v/>
      </c>
      <c r="AV154" s="79" t="str">
        <f>_xlfn.IFNA(VLOOKUP(AM154,Kopā!$A$4:$Q$203,12,),"")</f>
        <v/>
      </c>
      <c r="AW154" s="80" t="str">
        <f>_xlfn.IFNA(VLOOKUP(AM154,Kopā!$A$4:$Q$203,13,),"")</f>
        <v/>
      </c>
      <c r="AX154" s="79" t="str">
        <f>_xlfn.IFNA(VLOOKUP(AM154,Kopā!$A$4:$Q$203,14,),"")</f>
        <v/>
      </c>
      <c r="AY154" s="80" t="str">
        <f>_xlfn.IFNA(VLOOKUP(AM154,Kopā!$A$4:$Q$203,15,),"")</f>
        <v/>
      </c>
      <c r="AZ154" s="26"/>
      <c r="BA154" s="26"/>
      <c r="BB154" s="26"/>
      <c r="BC154" s="26"/>
      <c r="BD154" s="26"/>
      <c r="BE154" s="26" t="e">
        <f>_xlfn.RANK.EQ(BB154,$BB$4:$BB$93,)+COUNTIF($BB$4:BB154,BB154)-1</f>
        <v>#N/A</v>
      </c>
    </row>
    <row r="155" spans="1:57" x14ac:dyDescent="0.25">
      <c r="A155" s="4"/>
      <c r="B155" s="4"/>
      <c r="C155" s="4"/>
      <c r="D155" s="4"/>
      <c r="E155" s="37"/>
      <c r="F155" s="37"/>
      <c r="G155" s="37"/>
      <c r="H155" s="37"/>
      <c r="I155" s="37"/>
      <c r="J155" s="37"/>
      <c r="K155" s="37"/>
      <c r="L155" s="37"/>
      <c r="M155" s="4"/>
      <c r="N155" s="4"/>
      <c r="O155" s="36"/>
      <c r="P155" s="4"/>
      <c r="Q155" s="4"/>
      <c r="AD155" s="26">
        <v>154</v>
      </c>
      <c r="AE155" s="26"/>
      <c r="AF155" s="26" t="str">
        <f>IF(Kopā!F155=$R$3,Kopā!A155,"")</f>
        <v/>
      </c>
      <c r="AG155" s="26" t="str">
        <f>_xlfn.IFNA(VLOOKUP(AF155,Kopā!$A$4:$G$203,7,),"")</f>
        <v/>
      </c>
      <c r="AH155" s="26" t="str">
        <f t="shared" si="45"/>
        <v/>
      </c>
      <c r="AI155" s="26" t="e" cm="1">
        <f t="array" ref="AI155">IFERROR(SMALL(IF((COUNTIF($AI$3:AI154, $AH$4:$AH$203)=0)*ISNUMBER($AH$4:$AH$203), $AH$4:$AH$203, "A"), 1),INDEX($AH$4:$AH$203, MATCH(SMALL(IF(ISTEXT($AH$4:$AH$203)*(COUNTIF(AI$3:$AI154,$AH$4:$AH$203)=0), COUNTIF($AH$4:$AH$203, "&lt;"&amp;$AH$4:$AH$203), ""),1),IF(ISTEXT($AH$4:$AH$203), COUNTIF($AH$4:$AH$203, "&lt;"&amp;$AH$4:$AH$203), ""), 0)))</f>
        <v>#NUM!</v>
      </c>
      <c r="AJ155" s="26"/>
      <c r="AK155" s="26"/>
      <c r="AL155" s="26" t="e">
        <f>#REF!</f>
        <v>#REF!</v>
      </c>
      <c r="AM155" s="26"/>
      <c r="AN155" s="26"/>
      <c r="AO155" s="26"/>
      <c r="AP155" s="26"/>
      <c r="AQ155" s="26"/>
      <c r="AR155" s="79" t="str">
        <f>_xlfn.IFNA(VLOOKUP(AM155,Kopā!$A$4:$Q$203,8,),"")</f>
        <v/>
      </c>
      <c r="AS155" s="80" t="str">
        <f>_xlfn.IFNA(VLOOKUP(AM155,Kopā!$A$4:$Q$203,9,),"")</f>
        <v/>
      </c>
      <c r="AT155" s="79" t="str">
        <f>_xlfn.IFNA(VLOOKUP(AM155,Kopā!$A$4:$Q$203,10,),"")</f>
        <v/>
      </c>
      <c r="AU155" s="80" t="str">
        <f>_xlfn.IFNA(VLOOKUP(AM155,Kopā!$A$4:$Q$203,11,),"")</f>
        <v/>
      </c>
      <c r="AV155" s="79" t="str">
        <f>_xlfn.IFNA(VLOOKUP(AM155,Kopā!$A$4:$Q$203,12,),"")</f>
        <v/>
      </c>
      <c r="AW155" s="80" t="str">
        <f>_xlfn.IFNA(VLOOKUP(AM155,Kopā!$A$4:$Q$203,13,),"")</f>
        <v/>
      </c>
      <c r="AX155" s="79" t="str">
        <f>_xlfn.IFNA(VLOOKUP(AM155,Kopā!$A$4:$Q$203,14,),"")</f>
        <v/>
      </c>
      <c r="AY155" s="80" t="str">
        <f>_xlfn.IFNA(VLOOKUP(AM155,Kopā!$A$4:$Q$203,15,),"")</f>
        <v/>
      </c>
      <c r="AZ155" s="26"/>
      <c r="BA155" s="26"/>
      <c r="BB155" s="26"/>
      <c r="BC155" s="26"/>
      <c r="BD155" s="26"/>
      <c r="BE155" s="26" t="e">
        <f>_xlfn.RANK.EQ(BB155,$BB$4:$BB$93,)+COUNTIF($BB$4:BB155,BB155)-1</f>
        <v>#N/A</v>
      </c>
    </row>
    <row r="156" spans="1:57" x14ac:dyDescent="0.25">
      <c r="A156" s="4"/>
      <c r="B156" s="4"/>
      <c r="C156" s="4"/>
      <c r="D156" s="4"/>
      <c r="E156" s="37"/>
      <c r="F156" s="37"/>
      <c r="G156" s="37"/>
      <c r="H156" s="37"/>
      <c r="I156" s="37"/>
      <c r="J156" s="37"/>
      <c r="K156" s="37"/>
      <c r="L156" s="37"/>
      <c r="M156" s="4"/>
      <c r="N156" s="4"/>
      <c r="O156" s="36"/>
      <c r="P156" s="4"/>
      <c r="Q156" s="4"/>
      <c r="AD156" s="26">
        <v>155</v>
      </c>
      <c r="AE156" s="26"/>
      <c r="AF156" s="26" t="str">
        <f>IF(Kopā!F156=$R$3,Kopā!A156,"")</f>
        <v/>
      </c>
      <c r="AG156" s="26" t="str">
        <f>_xlfn.IFNA(VLOOKUP(AF156,Kopā!$A$4:$G$203,7,),"")</f>
        <v/>
      </c>
      <c r="AH156" s="26" t="str">
        <f t="shared" si="45"/>
        <v/>
      </c>
      <c r="AI156" s="26" t="e" cm="1">
        <f t="array" ref="AI156">IFERROR(SMALL(IF((COUNTIF($AI$3:AI155, $AH$4:$AH$203)=0)*ISNUMBER($AH$4:$AH$203), $AH$4:$AH$203, "A"), 1),INDEX($AH$4:$AH$203, MATCH(SMALL(IF(ISTEXT($AH$4:$AH$203)*(COUNTIF(AI$3:$AI155,$AH$4:$AH$203)=0), COUNTIF($AH$4:$AH$203, "&lt;"&amp;$AH$4:$AH$203), ""),1),IF(ISTEXT($AH$4:$AH$203), COUNTIF($AH$4:$AH$203, "&lt;"&amp;$AH$4:$AH$203), ""), 0)))</f>
        <v>#NUM!</v>
      </c>
      <c r="AJ156" s="26"/>
      <c r="AK156" s="26"/>
      <c r="AL156" s="26" t="e">
        <f>#REF!</f>
        <v>#REF!</v>
      </c>
      <c r="AM156" s="26"/>
      <c r="AN156" s="26"/>
      <c r="AO156" s="26"/>
      <c r="AP156" s="26"/>
      <c r="AQ156" s="26"/>
      <c r="AR156" s="79" t="str">
        <f>_xlfn.IFNA(VLOOKUP(AM156,Kopā!$A$4:$Q$203,8,),"")</f>
        <v/>
      </c>
      <c r="AS156" s="80" t="str">
        <f>_xlfn.IFNA(VLOOKUP(AM156,Kopā!$A$4:$Q$203,9,),"")</f>
        <v/>
      </c>
      <c r="AT156" s="79" t="str">
        <f>_xlfn.IFNA(VLOOKUP(AM156,Kopā!$A$4:$Q$203,10,),"")</f>
        <v/>
      </c>
      <c r="AU156" s="80" t="str">
        <f>_xlfn.IFNA(VLOOKUP(AM156,Kopā!$A$4:$Q$203,11,),"")</f>
        <v/>
      </c>
      <c r="AV156" s="79" t="str">
        <f>_xlfn.IFNA(VLOOKUP(AM156,Kopā!$A$4:$Q$203,12,),"")</f>
        <v/>
      </c>
      <c r="AW156" s="80" t="str">
        <f>_xlfn.IFNA(VLOOKUP(AM156,Kopā!$A$4:$Q$203,13,),"")</f>
        <v/>
      </c>
      <c r="AX156" s="79" t="str">
        <f>_xlfn.IFNA(VLOOKUP(AM156,Kopā!$A$4:$Q$203,14,),"")</f>
        <v/>
      </c>
      <c r="AY156" s="80" t="str">
        <f>_xlfn.IFNA(VLOOKUP(AM156,Kopā!$A$4:$Q$203,15,),"")</f>
        <v/>
      </c>
      <c r="AZ156" s="26"/>
      <c r="BA156" s="26"/>
      <c r="BB156" s="26"/>
      <c r="BC156" s="26"/>
      <c r="BD156" s="26"/>
      <c r="BE156" s="26" t="e">
        <f>_xlfn.RANK.EQ(BB156,$BB$4:$BB$93,)+COUNTIF($BB$4:BB156,BB156)-1</f>
        <v>#N/A</v>
      </c>
    </row>
    <row r="157" spans="1:57" x14ac:dyDescent="0.25">
      <c r="A157" s="4"/>
      <c r="B157" s="4"/>
      <c r="C157" s="4"/>
      <c r="D157" s="4"/>
      <c r="E157" s="37"/>
      <c r="F157" s="37"/>
      <c r="G157" s="37"/>
      <c r="H157" s="37"/>
      <c r="I157" s="37"/>
      <c r="J157" s="37"/>
      <c r="K157" s="37"/>
      <c r="L157" s="37"/>
      <c r="M157" s="4"/>
      <c r="N157" s="4"/>
      <c r="O157" s="36"/>
      <c r="P157" s="4"/>
      <c r="Q157" s="4"/>
      <c r="AD157" s="26">
        <v>156</v>
      </c>
      <c r="AE157" s="26"/>
      <c r="AF157" s="26" t="str">
        <f>IF(Kopā!F157=$R$3,Kopā!A157,"")</f>
        <v/>
      </c>
      <c r="AG157" s="26" t="str">
        <f>_xlfn.IFNA(VLOOKUP(AF157,Kopā!$A$4:$G$203,7,),"")</f>
        <v/>
      </c>
      <c r="AH157" s="26" t="str">
        <f t="shared" si="45"/>
        <v/>
      </c>
      <c r="AI157" s="26" t="e" cm="1">
        <f t="array" ref="AI157">IFERROR(SMALL(IF((COUNTIF($AI$3:AI156, $AH$4:$AH$203)=0)*ISNUMBER($AH$4:$AH$203), $AH$4:$AH$203, "A"), 1),INDEX($AH$4:$AH$203, MATCH(SMALL(IF(ISTEXT($AH$4:$AH$203)*(COUNTIF(AI$3:$AI156,$AH$4:$AH$203)=0), COUNTIF($AH$4:$AH$203, "&lt;"&amp;$AH$4:$AH$203), ""),1),IF(ISTEXT($AH$4:$AH$203), COUNTIF($AH$4:$AH$203, "&lt;"&amp;$AH$4:$AH$203), ""), 0)))</f>
        <v>#NUM!</v>
      </c>
      <c r="AJ157" s="26"/>
      <c r="AK157" s="26"/>
      <c r="AL157" s="26" t="e">
        <f>#REF!</f>
        <v>#REF!</v>
      </c>
      <c r="AM157" s="26"/>
      <c r="AN157" s="26"/>
      <c r="AO157" s="26"/>
      <c r="AP157" s="26"/>
      <c r="AQ157" s="26"/>
      <c r="AR157" s="79" t="str">
        <f>_xlfn.IFNA(VLOOKUP(AM157,Kopā!$A$4:$Q$203,8,),"")</f>
        <v/>
      </c>
      <c r="AS157" s="80" t="str">
        <f>_xlfn.IFNA(VLOOKUP(AM157,Kopā!$A$4:$Q$203,9,),"")</f>
        <v/>
      </c>
      <c r="AT157" s="79" t="str">
        <f>_xlfn.IFNA(VLOOKUP(AM157,Kopā!$A$4:$Q$203,10,),"")</f>
        <v/>
      </c>
      <c r="AU157" s="80" t="str">
        <f>_xlfn.IFNA(VLOOKUP(AM157,Kopā!$A$4:$Q$203,11,),"")</f>
        <v/>
      </c>
      <c r="AV157" s="79" t="str">
        <f>_xlfn.IFNA(VLOOKUP(AM157,Kopā!$A$4:$Q$203,12,),"")</f>
        <v/>
      </c>
      <c r="AW157" s="80" t="str">
        <f>_xlfn.IFNA(VLOOKUP(AM157,Kopā!$A$4:$Q$203,13,),"")</f>
        <v/>
      </c>
      <c r="AX157" s="79" t="str">
        <f>_xlfn.IFNA(VLOOKUP(AM157,Kopā!$A$4:$Q$203,14,),"")</f>
        <v/>
      </c>
      <c r="AY157" s="80" t="str">
        <f>_xlfn.IFNA(VLOOKUP(AM157,Kopā!$A$4:$Q$203,15,),"")</f>
        <v/>
      </c>
      <c r="AZ157" s="26"/>
      <c r="BA157" s="26"/>
      <c r="BB157" s="26"/>
      <c r="BC157" s="26"/>
      <c r="BD157" s="26"/>
      <c r="BE157" s="26" t="e">
        <f>_xlfn.RANK.EQ(BB157,$BB$4:$BB$93,)+COUNTIF($BB$4:BB157,BB157)-1</f>
        <v>#N/A</v>
      </c>
    </row>
    <row r="158" spans="1:57" x14ac:dyDescent="0.25">
      <c r="A158" s="4"/>
      <c r="B158" s="4"/>
      <c r="C158" s="4"/>
      <c r="D158" s="4"/>
      <c r="E158" s="37"/>
      <c r="F158" s="37"/>
      <c r="G158" s="37"/>
      <c r="H158" s="37"/>
      <c r="I158" s="37"/>
      <c r="J158" s="37"/>
      <c r="K158" s="37"/>
      <c r="L158" s="37"/>
      <c r="M158" s="4"/>
      <c r="N158" s="4"/>
      <c r="O158" s="36"/>
      <c r="P158" s="4"/>
      <c r="Q158" s="4"/>
      <c r="AD158" s="26">
        <v>157</v>
      </c>
      <c r="AE158" s="26"/>
      <c r="AF158" s="26" t="str">
        <f>IF(Kopā!F158=$R$3,Kopā!A158,"")</f>
        <v/>
      </c>
      <c r="AG158" s="26" t="str">
        <f>_xlfn.IFNA(VLOOKUP(AF158,Kopā!$A$4:$G$203,7,),"")</f>
        <v/>
      </c>
      <c r="AH158" s="26" t="str">
        <f t="shared" si="45"/>
        <v/>
      </c>
      <c r="AI158" s="26" t="e" cm="1">
        <f t="array" ref="AI158">IFERROR(SMALL(IF((COUNTIF($AI$3:AI157, $AH$4:$AH$203)=0)*ISNUMBER($AH$4:$AH$203), $AH$4:$AH$203, "A"), 1),INDEX($AH$4:$AH$203, MATCH(SMALL(IF(ISTEXT($AH$4:$AH$203)*(COUNTIF(AI$3:$AI157,$AH$4:$AH$203)=0), COUNTIF($AH$4:$AH$203, "&lt;"&amp;$AH$4:$AH$203), ""),1),IF(ISTEXT($AH$4:$AH$203), COUNTIF($AH$4:$AH$203, "&lt;"&amp;$AH$4:$AH$203), ""), 0)))</f>
        <v>#NUM!</v>
      </c>
      <c r="AJ158" s="26"/>
      <c r="AK158" s="26"/>
      <c r="AL158" s="26" t="e">
        <f>#REF!</f>
        <v>#REF!</v>
      </c>
      <c r="AM158" s="26"/>
      <c r="AN158" s="26"/>
      <c r="AO158" s="26"/>
      <c r="AP158" s="26"/>
      <c r="AQ158" s="26"/>
      <c r="AR158" s="79" t="str">
        <f>_xlfn.IFNA(VLOOKUP(AM158,Kopā!$A$4:$Q$203,8,),"")</f>
        <v/>
      </c>
      <c r="AS158" s="80" t="str">
        <f>_xlfn.IFNA(VLOOKUP(AM158,Kopā!$A$4:$Q$203,9,),"")</f>
        <v/>
      </c>
      <c r="AT158" s="79" t="str">
        <f>_xlfn.IFNA(VLOOKUP(AM158,Kopā!$A$4:$Q$203,10,),"")</f>
        <v/>
      </c>
      <c r="AU158" s="80" t="str">
        <f>_xlfn.IFNA(VLOOKUP(AM158,Kopā!$A$4:$Q$203,11,),"")</f>
        <v/>
      </c>
      <c r="AV158" s="79" t="str">
        <f>_xlfn.IFNA(VLOOKUP(AM158,Kopā!$A$4:$Q$203,12,),"")</f>
        <v/>
      </c>
      <c r="AW158" s="80" t="str">
        <f>_xlfn.IFNA(VLOOKUP(AM158,Kopā!$A$4:$Q$203,13,),"")</f>
        <v/>
      </c>
      <c r="AX158" s="79" t="str">
        <f>_xlfn.IFNA(VLOOKUP(AM158,Kopā!$A$4:$Q$203,14,),"")</f>
        <v/>
      </c>
      <c r="AY158" s="80" t="str">
        <f>_xlfn.IFNA(VLOOKUP(AM158,Kopā!$A$4:$Q$203,15,),"")</f>
        <v/>
      </c>
      <c r="AZ158" s="26"/>
      <c r="BA158" s="26"/>
      <c r="BB158" s="26"/>
      <c r="BC158" s="26"/>
      <c r="BD158" s="26"/>
      <c r="BE158" s="26" t="e">
        <f>_xlfn.RANK.EQ(BB158,$BB$4:$BB$93,)+COUNTIF($BB$4:BB158,BB158)-1</f>
        <v>#N/A</v>
      </c>
    </row>
    <row r="159" spans="1:57" x14ac:dyDescent="0.25">
      <c r="A159" s="4"/>
      <c r="B159" s="4"/>
      <c r="C159" s="4"/>
      <c r="D159" s="4"/>
      <c r="E159" s="37"/>
      <c r="F159" s="37"/>
      <c r="G159" s="37"/>
      <c r="H159" s="37"/>
      <c r="I159" s="37"/>
      <c r="J159" s="37"/>
      <c r="K159" s="37"/>
      <c r="L159" s="37"/>
      <c r="M159" s="4"/>
      <c r="N159" s="4"/>
      <c r="O159" s="36"/>
      <c r="P159" s="4"/>
      <c r="Q159" s="4"/>
      <c r="AD159" s="26">
        <v>158</v>
      </c>
      <c r="AE159" s="26"/>
      <c r="AF159" s="26" t="str">
        <f>IF(Kopā!F159=$R$3,Kopā!A159,"")</f>
        <v/>
      </c>
      <c r="AG159" s="26" t="str">
        <f>_xlfn.IFNA(VLOOKUP(AF159,Kopā!$A$4:$G$203,7,),"")</f>
        <v/>
      </c>
      <c r="AH159" s="26" t="str">
        <f t="shared" si="45"/>
        <v/>
      </c>
      <c r="AI159" s="26" t="e" cm="1">
        <f t="array" ref="AI159">IFERROR(SMALL(IF((COUNTIF($AI$3:AI158, $AH$4:$AH$203)=0)*ISNUMBER($AH$4:$AH$203), $AH$4:$AH$203, "A"), 1),INDEX($AH$4:$AH$203, MATCH(SMALL(IF(ISTEXT($AH$4:$AH$203)*(COUNTIF(AI$3:$AI158,$AH$4:$AH$203)=0), COUNTIF($AH$4:$AH$203, "&lt;"&amp;$AH$4:$AH$203), ""),1),IF(ISTEXT($AH$4:$AH$203), COUNTIF($AH$4:$AH$203, "&lt;"&amp;$AH$4:$AH$203), ""), 0)))</f>
        <v>#NUM!</v>
      </c>
      <c r="AJ159" s="26"/>
      <c r="AK159" s="26"/>
      <c r="AL159" s="26" t="e">
        <f>#REF!</f>
        <v>#REF!</v>
      </c>
      <c r="AM159" s="26"/>
      <c r="AN159" s="26"/>
      <c r="AO159" s="26"/>
      <c r="AP159" s="26"/>
      <c r="AQ159" s="26"/>
      <c r="AR159" s="79" t="str">
        <f>_xlfn.IFNA(VLOOKUP(AM159,Kopā!$A$4:$Q$203,8,),"")</f>
        <v/>
      </c>
      <c r="AS159" s="80" t="str">
        <f>_xlfn.IFNA(VLOOKUP(AM159,Kopā!$A$4:$Q$203,9,),"")</f>
        <v/>
      </c>
      <c r="AT159" s="79" t="str">
        <f>_xlfn.IFNA(VLOOKUP(AM159,Kopā!$A$4:$Q$203,10,),"")</f>
        <v/>
      </c>
      <c r="AU159" s="80" t="str">
        <f>_xlfn.IFNA(VLOOKUP(AM159,Kopā!$A$4:$Q$203,11,),"")</f>
        <v/>
      </c>
      <c r="AV159" s="79" t="str">
        <f>_xlfn.IFNA(VLOOKUP(AM159,Kopā!$A$4:$Q$203,12,),"")</f>
        <v/>
      </c>
      <c r="AW159" s="80" t="str">
        <f>_xlfn.IFNA(VLOOKUP(AM159,Kopā!$A$4:$Q$203,13,),"")</f>
        <v/>
      </c>
      <c r="AX159" s="79" t="str">
        <f>_xlfn.IFNA(VLOOKUP(AM159,Kopā!$A$4:$Q$203,14,),"")</f>
        <v/>
      </c>
      <c r="AY159" s="80" t="str">
        <f>_xlfn.IFNA(VLOOKUP(AM159,Kopā!$A$4:$Q$203,15,),"")</f>
        <v/>
      </c>
      <c r="AZ159" s="26"/>
      <c r="BA159" s="26"/>
      <c r="BB159" s="26"/>
      <c r="BC159" s="26"/>
      <c r="BD159" s="26"/>
      <c r="BE159" s="26" t="e">
        <f>_xlfn.RANK.EQ(BB159,$BB$4:$BB$93,)+COUNTIF($BB$4:BB159,BB159)-1</f>
        <v>#N/A</v>
      </c>
    </row>
    <row r="160" spans="1:57" x14ac:dyDescent="0.25">
      <c r="A160" s="4"/>
      <c r="B160" s="4"/>
      <c r="C160" s="4"/>
      <c r="D160" s="4"/>
      <c r="E160" s="37"/>
      <c r="F160" s="37"/>
      <c r="G160" s="37"/>
      <c r="H160" s="37"/>
      <c r="I160" s="37"/>
      <c r="J160" s="37"/>
      <c r="K160" s="37"/>
      <c r="L160" s="37"/>
      <c r="M160" s="4"/>
      <c r="N160" s="4"/>
      <c r="O160" s="36"/>
      <c r="P160" s="4"/>
      <c r="Q160" s="4"/>
      <c r="AD160" s="26">
        <v>159</v>
      </c>
      <c r="AE160" s="26"/>
      <c r="AF160" s="26" t="str">
        <f>IF(Kopā!F160=$R$3,Kopā!A160,"")</f>
        <v/>
      </c>
      <c r="AG160" s="26" t="str">
        <f>_xlfn.IFNA(VLOOKUP(AF160,Kopā!$A$4:$G$203,7,),"")</f>
        <v/>
      </c>
      <c r="AH160" s="26" t="str">
        <f t="shared" si="45"/>
        <v/>
      </c>
      <c r="AI160" s="26" t="e" cm="1">
        <f t="array" ref="AI160">IFERROR(SMALL(IF((COUNTIF($AI$3:AI159, $AH$4:$AH$203)=0)*ISNUMBER($AH$4:$AH$203), $AH$4:$AH$203, "A"), 1),INDEX($AH$4:$AH$203, MATCH(SMALL(IF(ISTEXT($AH$4:$AH$203)*(COUNTIF(AI$3:$AI159,$AH$4:$AH$203)=0), COUNTIF($AH$4:$AH$203, "&lt;"&amp;$AH$4:$AH$203), ""),1),IF(ISTEXT($AH$4:$AH$203), COUNTIF($AH$4:$AH$203, "&lt;"&amp;$AH$4:$AH$203), ""), 0)))</f>
        <v>#NUM!</v>
      </c>
      <c r="AJ160" s="26"/>
      <c r="AK160" s="26"/>
      <c r="AL160" s="26" t="e">
        <f>#REF!</f>
        <v>#REF!</v>
      </c>
      <c r="AM160" s="26"/>
      <c r="AN160" s="26"/>
      <c r="AO160" s="26"/>
      <c r="AP160" s="26"/>
      <c r="AQ160" s="26"/>
      <c r="AR160" s="79" t="str">
        <f>_xlfn.IFNA(VLOOKUP(AM160,Kopā!$A$4:$Q$203,8,),"")</f>
        <v/>
      </c>
      <c r="AS160" s="80" t="str">
        <f>_xlfn.IFNA(VLOOKUP(AM160,Kopā!$A$4:$Q$203,9,),"")</f>
        <v/>
      </c>
      <c r="AT160" s="79" t="str">
        <f>_xlfn.IFNA(VLOOKUP(AM160,Kopā!$A$4:$Q$203,10,),"")</f>
        <v/>
      </c>
      <c r="AU160" s="80" t="str">
        <f>_xlfn.IFNA(VLOOKUP(AM160,Kopā!$A$4:$Q$203,11,),"")</f>
        <v/>
      </c>
      <c r="AV160" s="79" t="str">
        <f>_xlfn.IFNA(VLOOKUP(AM160,Kopā!$A$4:$Q$203,12,),"")</f>
        <v/>
      </c>
      <c r="AW160" s="80" t="str">
        <f>_xlfn.IFNA(VLOOKUP(AM160,Kopā!$A$4:$Q$203,13,),"")</f>
        <v/>
      </c>
      <c r="AX160" s="79" t="str">
        <f>_xlfn.IFNA(VLOOKUP(AM160,Kopā!$A$4:$Q$203,14,),"")</f>
        <v/>
      </c>
      <c r="AY160" s="80" t="str">
        <f>_xlfn.IFNA(VLOOKUP(AM160,Kopā!$A$4:$Q$203,15,),"")</f>
        <v/>
      </c>
      <c r="AZ160" s="26"/>
      <c r="BA160" s="26"/>
      <c r="BB160" s="26"/>
      <c r="BC160" s="26"/>
      <c r="BD160" s="26"/>
      <c r="BE160" s="26" t="e">
        <f>_xlfn.RANK.EQ(BB160,$BB$4:$BB$93,)+COUNTIF($BB$4:BB160,BB160)-1</f>
        <v>#N/A</v>
      </c>
    </row>
    <row r="161" spans="1:57" x14ac:dyDescent="0.25">
      <c r="A161" s="4"/>
      <c r="B161" s="4"/>
      <c r="C161" s="4"/>
      <c r="D161" s="4"/>
      <c r="E161" s="37"/>
      <c r="F161" s="37"/>
      <c r="G161" s="37"/>
      <c r="H161" s="37"/>
      <c r="I161" s="37"/>
      <c r="J161" s="37"/>
      <c r="K161" s="37"/>
      <c r="L161" s="37"/>
      <c r="M161" s="4"/>
      <c r="N161" s="4"/>
      <c r="O161" s="36"/>
      <c r="P161" s="4"/>
      <c r="Q161" s="4"/>
      <c r="AD161" s="26">
        <v>160</v>
      </c>
      <c r="AE161" s="26"/>
      <c r="AF161" s="26" t="str">
        <f>IF(Kopā!F161=$R$3,Kopā!A161,"")</f>
        <v/>
      </c>
      <c r="AG161" s="26" t="str">
        <f>_xlfn.IFNA(VLOOKUP(AF161,Kopā!$A$4:$G$203,7,),"")</f>
        <v/>
      </c>
      <c r="AH161" s="26" t="str">
        <f t="shared" si="45"/>
        <v/>
      </c>
      <c r="AI161" s="26" t="e" cm="1">
        <f t="array" ref="AI161">IFERROR(SMALL(IF((COUNTIF($AI$3:AI160, $AH$4:$AH$203)=0)*ISNUMBER($AH$4:$AH$203), $AH$4:$AH$203, "A"), 1),INDEX($AH$4:$AH$203, MATCH(SMALL(IF(ISTEXT($AH$4:$AH$203)*(COUNTIF(AI$3:$AI160,$AH$4:$AH$203)=0), COUNTIF($AH$4:$AH$203, "&lt;"&amp;$AH$4:$AH$203), ""),1),IF(ISTEXT($AH$4:$AH$203), COUNTIF($AH$4:$AH$203, "&lt;"&amp;$AH$4:$AH$203), ""), 0)))</f>
        <v>#NUM!</v>
      </c>
      <c r="AJ161" s="26"/>
      <c r="AK161" s="26"/>
      <c r="AL161" s="26" t="e">
        <f>#REF!</f>
        <v>#REF!</v>
      </c>
      <c r="AM161" s="26"/>
      <c r="AN161" s="26"/>
      <c r="AO161" s="26"/>
      <c r="AP161" s="26"/>
      <c r="AQ161" s="26"/>
      <c r="AR161" s="79" t="str">
        <f>_xlfn.IFNA(VLOOKUP(AM161,Kopā!$A$4:$Q$203,8,),"")</f>
        <v/>
      </c>
      <c r="AS161" s="80" t="str">
        <f>_xlfn.IFNA(VLOOKUP(AM161,Kopā!$A$4:$Q$203,9,),"")</f>
        <v/>
      </c>
      <c r="AT161" s="79" t="str">
        <f>_xlfn.IFNA(VLOOKUP(AM161,Kopā!$A$4:$Q$203,10,),"")</f>
        <v/>
      </c>
      <c r="AU161" s="80" t="str">
        <f>_xlfn.IFNA(VLOOKUP(AM161,Kopā!$A$4:$Q$203,11,),"")</f>
        <v/>
      </c>
      <c r="AV161" s="79" t="str">
        <f>_xlfn.IFNA(VLOOKUP(AM161,Kopā!$A$4:$Q$203,12,),"")</f>
        <v/>
      </c>
      <c r="AW161" s="80" t="str">
        <f>_xlfn.IFNA(VLOOKUP(AM161,Kopā!$A$4:$Q$203,13,),"")</f>
        <v/>
      </c>
      <c r="AX161" s="79" t="str">
        <f>_xlfn.IFNA(VLOOKUP(AM161,Kopā!$A$4:$Q$203,14,),"")</f>
        <v/>
      </c>
      <c r="AY161" s="80" t="str">
        <f>_xlfn.IFNA(VLOOKUP(AM161,Kopā!$A$4:$Q$203,15,),"")</f>
        <v/>
      </c>
      <c r="AZ161" s="26"/>
      <c r="BA161" s="26"/>
      <c r="BB161" s="26"/>
      <c r="BC161" s="26"/>
      <c r="BD161" s="26"/>
      <c r="BE161" s="26" t="e">
        <f>_xlfn.RANK.EQ(BB161,$BB$4:$BB$93,)+COUNTIF($BB$4:BB161,BB161)-1</f>
        <v>#N/A</v>
      </c>
    </row>
    <row r="162" spans="1:57" x14ac:dyDescent="0.25">
      <c r="A162" s="4"/>
      <c r="B162" s="4"/>
      <c r="C162" s="4"/>
      <c r="D162" s="4"/>
      <c r="E162" s="37"/>
      <c r="F162" s="37"/>
      <c r="G162" s="37"/>
      <c r="H162" s="37"/>
      <c r="I162" s="37"/>
      <c r="J162" s="37"/>
      <c r="K162" s="37"/>
      <c r="L162" s="37"/>
      <c r="M162" s="4"/>
      <c r="N162" s="4"/>
      <c r="O162" s="36"/>
      <c r="P162" s="4"/>
      <c r="Q162" s="4"/>
      <c r="AD162" s="26">
        <v>161</v>
      </c>
      <c r="AE162" s="26"/>
      <c r="AF162" s="26" t="str">
        <f>IF(Kopā!F162=$R$3,Kopā!A162,"")</f>
        <v/>
      </c>
      <c r="AG162" s="26" t="str">
        <f>_xlfn.IFNA(VLOOKUP(AF162,Kopā!$A$4:$G$203,7,),"")</f>
        <v/>
      </c>
      <c r="AH162" s="26" t="str">
        <f t="shared" si="45"/>
        <v/>
      </c>
      <c r="AI162" s="26" t="e" cm="1">
        <f t="array" ref="AI162">IFERROR(SMALL(IF((COUNTIF($AI$3:AI161, $AH$4:$AH$203)=0)*ISNUMBER($AH$4:$AH$203), $AH$4:$AH$203, "A"), 1),INDEX($AH$4:$AH$203, MATCH(SMALL(IF(ISTEXT($AH$4:$AH$203)*(COUNTIF(AI$3:$AI161,$AH$4:$AH$203)=0), COUNTIF($AH$4:$AH$203, "&lt;"&amp;$AH$4:$AH$203), ""),1),IF(ISTEXT($AH$4:$AH$203), COUNTIF($AH$4:$AH$203, "&lt;"&amp;$AH$4:$AH$203), ""), 0)))</f>
        <v>#NUM!</v>
      </c>
      <c r="AJ162" s="26"/>
      <c r="AK162" s="26"/>
      <c r="AL162" s="26" t="e">
        <f>#REF!</f>
        <v>#REF!</v>
      </c>
      <c r="AM162" s="26"/>
      <c r="AN162" s="26"/>
      <c r="AO162" s="26"/>
      <c r="AP162" s="26"/>
      <c r="AQ162" s="26"/>
      <c r="AR162" s="79" t="str">
        <f>_xlfn.IFNA(VLOOKUP(AM162,Kopā!$A$4:$Q$203,8,),"")</f>
        <v/>
      </c>
      <c r="AS162" s="80" t="str">
        <f>_xlfn.IFNA(VLOOKUP(AM162,Kopā!$A$4:$Q$203,9,),"")</f>
        <v/>
      </c>
      <c r="AT162" s="79" t="str">
        <f>_xlfn.IFNA(VLOOKUP(AM162,Kopā!$A$4:$Q$203,10,),"")</f>
        <v/>
      </c>
      <c r="AU162" s="80" t="str">
        <f>_xlfn.IFNA(VLOOKUP(AM162,Kopā!$A$4:$Q$203,11,),"")</f>
        <v/>
      </c>
      <c r="AV162" s="79" t="str">
        <f>_xlfn.IFNA(VLOOKUP(AM162,Kopā!$A$4:$Q$203,12,),"")</f>
        <v/>
      </c>
      <c r="AW162" s="80" t="str">
        <f>_xlfn.IFNA(VLOOKUP(AM162,Kopā!$A$4:$Q$203,13,),"")</f>
        <v/>
      </c>
      <c r="AX162" s="79" t="str">
        <f>_xlfn.IFNA(VLOOKUP(AM162,Kopā!$A$4:$Q$203,14,),"")</f>
        <v/>
      </c>
      <c r="AY162" s="80" t="str">
        <f>_xlfn.IFNA(VLOOKUP(AM162,Kopā!$A$4:$Q$203,15,),"")</f>
        <v/>
      </c>
      <c r="AZ162" s="26"/>
      <c r="BA162" s="26"/>
      <c r="BB162" s="26"/>
      <c r="BC162" s="26"/>
      <c r="BD162" s="26"/>
      <c r="BE162" s="26" t="e">
        <f>_xlfn.RANK.EQ(BB162,$BB$4:$BB$93,)+COUNTIF($BB$4:BB162,BB162)-1</f>
        <v>#N/A</v>
      </c>
    </row>
    <row r="163" spans="1:57" x14ac:dyDescent="0.25">
      <c r="A163" s="4"/>
      <c r="B163" s="4"/>
      <c r="C163" s="4"/>
      <c r="D163" s="4"/>
      <c r="E163" s="37"/>
      <c r="F163" s="37"/>
      <c r="G163" s="37"/>
      <c r="H163" s="37"/>
      <c r="I163" s="37"/>
      <c r="J163" s="37"/>
      <c r="K163" s="37"/>
      <c r="L163" s="37"/>
      <c r="M163" s="4"/>
      <c r="N163" s="4"/>
      <c r="O163" s="36"/>
      <c r="P163" s="4"/>
      <c r="Q163" s="4"/>
      <c r="AD163" s="26">
        <v>162</v>
      </c>
      <c r="AE163" s="26"/>
      <c r="AF163" s="26" t="str">
        <f>IF(Kopā!F163=$R$3,Kopā!A163,"")</f>
        <v/>
      </c>
      <c r="AG163" s="26" t="str">
        <f>_xlfn.IFNA(VLOOKUP(AF163,Kopā!$A$4:$G$203,7,),"")</f>
        <v/>
      </c>
      <c r="AH163" s="26" t="str">
        <f t="shared" si="45"/>
        <v/>
      </c>
      <c r="AI163" s="26" t="e" cm="1">
        <f t="array" ref="AI163">IFERROR(SMALL(IF((COUNTIF($AI$3:AI162, $AH$4:$AH$203)=0)*ISNUMBER($AH$4:$AH$203), $AH$4:$AH$203, "A"), 1),INDEX($AH$4:$AH$203, MATCH(SMALL(IF(ISTEXT($AH$4:$AH$203)*(COUNTIF(AI$3:$AI162,$AH$4:$AH$203)=0), COUNTIF($AH$4:$AH$203, "&lt;"&amp;$AH$4:$AH$203), ""),1),IF(ISTEXT($AH$4:$AH$203), COUNTIF($AH$4:$AH$203, "&lt;"&amp;$AH$4:$AH$203), ""), 0)))</f>
        <v>#NUM!</v>
      </c>
      <c r="AJ163" s="26"/>
      <c r="AK163" s="26"/>
      <c r="AL163" s="26" t="e">
        <f>#REF!</f>
        <v>#REF!</v>
      </c>
      <c r="AM163" s="26"/>
      <c r="AN163" s="26"/>
      <c r="AO163" s="26"/>
      <c r="AP163" s="26"/>
      <c r="AQ163" s="26"/>
      <c r="AR163" s="79" t="str">
        <f>_xlfn.IFNA(VLOOKUP(AM163,Kopā!$A$4:$Q$203,8,),"")</f>
        <v/>
      </c>
      <c r="AS163" s="80" t="str">
        <f>_xlfn.IFNA(VLOOKUP(AM163,Kopā!$A$4:$Q$203,9,),"")</f>
        <v/>
      </c>
      <c r="AT163" s="79" t="str">
        <f>_xlfn.IFNA(VLOOKUP(AM163,Kopā!$A$4:$Q$203,10,),"")</f>
        <v/>
      </c>
      <c r="AU163" s="80" t="str">
        <f>_xlfn.IFNA(VLOOKUP(AM163,Kopā!$A$4:$Q$203,11,),"")</f>
        <v/>
      </c>
      <c r="AV163" s="79" t="str">
        <f>_xlfn.IFNA(VLOOKUP(AM163,Kopā!$A$4:$Q$203,12,),"")</f>
        <v/>
      </c>
      <c r="AW163" s="80" t="str">
        <f>_xlfn.IFNA(VLOOKUP(AM163,Kopā!$A$4:$Q$203,13,),"")</f>
        <v/>
      </c>
      <c r="AX163" s="79" t="str">
        <f>_xlfn.IFNA(VLOOKUP(AM163,Kopā!$A$4:$Q$203,14,),"")</f>
        <v/>
      </c>
      <c r="AY163" s="80" t="str">
        <f>_xlfn.IFNA(VLOOKUP(AM163,Kopā!$A$4:$Q$203,15,),"")</f>
        <v/>
      </c>
      <c r="AZ163" s="26"/>
      <c r="BA163" s="26"/>
      <c r="BB163" s="26"/>
      <c r="BC163" s="26"/>
      <c r="BD163" s="26"/>
      <c r="BE163" s="26" t="e">
        <f>_xlfn.RANK.EQ(BB163,$BB$4:$BB$93,)+COUNTIF($BB$4:BB163,BB163)-1</f>
        <v>#N/A</v>
      </c>
    </row>
    <row r="164" spans="1:57" x14ac:dyDescent="0.25">
      <c r="A164" s="4"/>
      <c r="B164" s="4"/>
      <c r="C164" s="4"/>
      <c r="D164" s="4"/>
      <c r="E164" s="37"/>
      <c r="F164" s="37"/>
      <c r="G164" s="37"/>
      <c r="H164" s="37"/>
      <c r="I164" s="37"/>
      <c r="J164" s="37"/>
      <c r="K164" s="37"/>
      <c r="L164" s="37"/>
      <c r="M164" s="4"/>
      <c r="N164" s="4"/>
      <c r="O164" s="36"/>
      <c r="P164" s="4"/>
      <c r="Q164" s="4"/>
      <c r="AD164" s="26">
        <v>163</v>
      </c>
      <c r="AE164" s="26"/>
      <c r="AF164" s="26" t="str">
        <f>IF(Kopā!F164=$R$3,Kopā!A164,"")</f>
        <v/>
      </c>
      <c r="AG164" s="26" t="str">
        <f>_xlfn.IFNA(VLOOKUP(AF164,Kopā!$A$4:$G$203,7,),"")</f>
        <v/>
      </c>
      <c r="AH164" s="26" t="str">
        <f t="shared" ref="AH164:AH195" si="46">IF(AG164=$S$3,AF164,"")</f>
        <v/>
      </c>
      <c r="AI164" s="26" t="e" cm="1">
        <f t="array" ref="AI164">IFERROR(SMALL(IF((COUNTIF($AI$3:AI163, $AH$4:$AH$203)=0)*ISNUMBER($AH$4:$AH$203), $AH$4:$AH$203, "A"), 1),INDEX($AH$4:$AH$203, MATCH(SMALL(IF(ISTEXT($AH$4:$AH$203)*(COUNTIF(AI$3:$AI163,$AH$4:$AH$203)=0), COUNTIF($AH$4:$AH$203, "&lt;"&amp;$AH$4:$AH$203), ""),1),IF(ISTEXT($AH$4:$AH$203), COUNTIF($AH$4:$AH$203, "&lt;"&amp;$AH$4:$AH$203), ""), 0)))</f>
        <v>#NUM!</v>
      </c>
      <c r="AJ164" s="26"/>
      <c r="AK164" s="26"/>
      <c r="AL164" s="26" t="e">
        <f>#REF!</f>
        <v>#REF!</v>
      </c>
      <c r="AM164" s="26"/>
      <c r="AN164" s="26"/>
      <c r="AO164" s="26"/>
      <c r="AP164" s="26"/>
      <c r="AQ164" s="26"/>
      <c r="AR164" s="79" t="str">
        <f>_xlfn.IFNA(VLOOKUP(AM164,Kopā!$A$4:$Q$203,8,),"")</f>
        <v/>
      </c>
      <c r="AS164" s="80" t="str">
        <f>_xlfn.IFNA(VLOOKUP(AM164,Kopā!$A$4:$Q$203,9,),"")</f>
        <v/>
      </c>
      <c r="AT164" s="79" t="str">
        <f>_xlfn.IFNA(VLOOKUP(AM164,Kopā!$A$4:$Q$203,10,),"")</f>
        <v/>
      </c>
      <c r="AU164" s="80" t="str">
        <f>_xlfn.IFNA(VLOOKUP(AM164,Kopā!$A$4:$Q$203,11,),"")</f>
        <v/>
      </c>
      <c r="AV164" s="79" t="str">
        <f>_xlfn.IFNA(VLOOKUP(AM164,Kopā!$A$4:$Q$203,12,),"")</f>
        <v/>
      </c>
      <c r="AW164" s="80" t="str">
        <f>_xlfn.IFNA(VLOOKUP(AM164,Kopā!$A$4:$Q$203,13,),"")</f>
        <v/>
      </c>
      <c r="AX164" s="79" t="str">
        <f>_xlfn.IFNA(VLOOKUP(AM164,Kopā!$A$4:$Q$203,14,),"")</f>
        <v/>
      </c>
      <c r="AY164" s="80" t="str">
        <f>_xlfn.IFNA(VLOOKUP(AM164,Kopā!$A$4:$Q$203,15,),"")</f>
        <v/>
      </c>
      <c r="AZ164" s="26"/>
      <c r="BA164" s="26"/>
      <c r="BB164" s="26"/>
      <c r="BC164" s="26"/>
      <c r="BD164" s="26"/>
      <c r="BE164" s="26" t="e">
        <f>_xlfn.RANK.EQ(BB164,$BB$4:$BB$93,)+COUNTIF($BB$4:BB164,BB164)-1</f>
        <v>#N/A</v>
      </c>
    </row>
    <row r="165" spans="1:57" x14ac:dyDescent="0.25">
      <c r="A165" s="4"/>
      <c r="B165" s="4"/>
      <c r="C165" s="4"/>
      <c r="D165" s="4"/>
      <c r="E165" s="37"/>
      <c r="F165" s="37"/>
      <c r="G165" s="37"/>
      <c r="H165" s="37"/>
      <c r="I165" s="37"/>
      <c r="J165" s="37"/>
      <c r="K165" s="37"/>
      <c r="L165" s="37"/>
      <c r="M165" s="4"/>
      <c r="N165" s="4"/>
      <c r="O165" s="36"/>
      <c r="P165" s="4"/>
      <c r="Q165" s="4"/>
      <c r="AD165" s="26">
        <v>164</v>
      </c>
      <c r="AE165" s="26"/>
      <c r="AF165" s="26" t="str">
        <f>IF(Kopā!F165=$R$3,Kopā!A165,"")</f>
        <v/>
      </c>
      <c r="AG165" s="26" t="str">
        <f>_xlfn.IFNA(VLOOKUP(AF165,Kopā!$A$4:$G$203,7,),"")</f>
        <v/>
      </c>
      <c r="AH165" s="26" t="str">
        <f t="shared" si="46"/>
        <v/>
      </c>
      <c r="AI165" s="26" t="e" cm="1">
        <f t="array" ref="AI165">IFERROR(SMALL(IF((COUNTIF($AI$3:AI164, $AH$4:$AH$203)=0)*ISNUMBER($AH$4:$AH$203), $AH$4:$AH$203, "A"), 1),INDEX($AH$4:$AH$203, MATCH(SMALL(IF(ISTEXT($AH$4:$AH$203)*(COUNTIF(AI$3:$AI164,$AH$4:$AH$203)=0), COUNTIF($AH$4:$AH$203, "&lt;"&amp;$AH$4:$AH$203), ""),1),IF(ISTEXT($AH$4:$AH$203), COUNTIF($AH$4:$AH$203, "&lt;"&amp;$AH$4:$AH$203), ""), 0)))</f>
        <v>#NUM!</v>
      </c>
      <c r="AJ165" s="26"/>
      <c r="AK165" s="26"/>
      <c r="AL165" s="26" t="e">
        <f>#REF!</f>
        <v>#REF!</v>
      </c>
      <c r="AM165" s="26"/>
      <c r="AN165" s="26"/>
      <c r="AO165" s="26"/>
      <c r="AP165" s="26"/>
      <c r="AQ165" s="26"/>
      <c r="AR165" s="79" t="str">
        <f>_xlfn.IFNA(VLOOKUP(AM165,Kopā!$A$4:$Q$203,8,),"")</f>
        <v/>
      </c>
      <c r="AS165" s="80" t="str">
        <f>_xlfn.IFNA(VLOOKUP(AM165,Kopā!$A$4:$Q$203,9,),"")</f>
        <v/>
      </c>
      <c r="AT165" s="79" t="str">
        <f>_xlfn.IFNA(VLOOKUP(AM165,Kopā!$A$4:$Q$203,10,),"")</f>
        <v/>
      </c>
      <c r="AU165" s="80" t="str">
        <f>_xlfn.IFNA(VLOOKUP(AM165,Kopā!$A$4:$Q$203,11,),"")</f>
        <v/>
      </c>
      <c r="AV165" s="79" t="str">
        <f>_xlfn.IFNA(VLOOKUP(AM165,Kopā!$A$4:$Q$203,12,),"")</f>
        <v/>
      </c>
      <c r="AW165" s="80" t="str">
        <f>_xlfn.IFNA(VLOOKUP(AM165,Kopā!$A$4:$Q$203,13,),"")</f>
        <v/>
      </c>
      <c r="AX165" s="79" t="str">
        <f>_xlfn.IFNA(VLOOKUP(AM165,Kopā!$A$4:$Q$203,14,),"")</f>
        <v/>
      </c>
      <c r="AY165" s="80" t="str">
        <f>_xlfn.IFNA(VLOOKUP(AM165,Kopā!$A$4:$Q$203,15,),"")</f>
        <v/>
      </c>
      <c r="AZ165" s="26"/>
      <c r="BA165" s="26"/>
      <c r="BB165" s="26"/>
      <c r="BC165" s="26"/>
      <c r="BD165" s="26"/>
      <c r="BE165" s="26" t="e">
        <f>_xlfn.RANK.EQ(BB165,$BB$4:$BB$93,)+COUNTIF($BB$4:BB165,BB165)-1</f>
        <v>#N/A</v>
      </c>
    </row>
    <row r="166" spans="1:57" x14ac:dyDescent="0.25">
      <c r="A166" s="4"/>
      <c r="B166" s="4"/>
      <c r="C166" s="4"/>
      <c r="D166" s="4"/>
      <c r="E166" s="37"/>
      <c r="F166" s="37"/>
      <c r="G166" s="37"/>
      <c r="H166" s="37"/>
      <c r="I166" s="37"/>
      <c r="J166" s="37"/>
      <c r="K166" s="37"/>
      <c r="L166" s="37"/>
      <c r="M166" s="4"/>
      <c r="N166" s="4"/>
      <c r="O166" s="36"/>
      <c r="P166" s="4"/>
      <c r="Q166" s="4"/>
      <c r="AD166" s="26">
        <v>165</v>
      </c>
      <c r="AE166" s="26"/>
      <c r="AF166" s="26" t="str">
        <f>IF(Kopā!F166=$R$3,Kopā!A166,"")</f>
        <v/>
      </c>
      <c r="AG166" s="26" t="str">
        <f>_xlfn.IFNA(VLOOKUP(AF166,Kopā!$A$4:$G$203,7,),"")</f>
        <v/>
      </c>
      <c r="AH166" s="26" t="str">
        <f t="shared" si="46"/>
        <v/>
      </c>
      <c r="AI166" s="26" t="e" cm="1">
        <f t="array" ref="AI166">IFERROR(SMALL(IF((COUNTIF($AI$3:AI165, $AH$4:$AH$203)=0)*ISNUMBER($AH$4:$AH$203), $AH$4:$AH$203, "A"), 1),INDEX($AH$4:$AH$203, MATCH(SMALL(IF(ISTEXT($AH$4:$AH$203)*(COUNTIF(AI$3:$AI165,$AH$4:$AH$203)=0), COUNTIF($AH$4:$AH$203, "&lt;"&amp;$AH$4:$AH$203), ""),1),IF(ISTEXT($AH$4:$AH$203), COUNTIF($AH$4:$AH$203, "&lt;"&amp;$AH$4:$AH$203), ""), 0)))</f>
        <v>#NUM!</v>
      </c>
      <c r="AJ166" s="26"/>
      <c r="AK166" s="26"/>
      <c r="AL166" s="26" t="e">
        <f>#REF!</f>
        <v>#REF!</v>
      </c>
      <c r="AM166" s="26"/>
      <c r="AN166" s="26"/>
      <c r="AO166" s="26"/>
      <c r="AP166" s="26"/>
      <c r="AQ166" s="26"/>
      <c r="AR166" s="79" t="str">
        <f>_xlfn.IFNA(VLOOKUP(AM166,Kopā!$A$4:$Q$203,8,),"")</f>
        <v/>
      </c>
      <c r="AS166" s="80" t="str">
        <f>_xlfn.IFNA(VLOOKUP(AM166,Kopā!$A$4:$Q$203,9,),"")</f>
        <v/>
      </c>
      <c r="AT166" s="79" t="str">
        <f>_xlfn.IFNA(VLOOKUP(AM166,Kopā!$A$4:$Q$203,10,),"")</f>
        <v/>
      </c>
      <c r="AU166" s="80" t="str">
        <f>_xlfn.IFNA(VLOOKUP(AM166,Kopā!$A$4:$Q$203,11,),"")</f>
        <v/>
      </c>
      <c r="AV166" s="79" t="str">
        <f>_xlfn.IFNA(VLOOKUP(AM166,Kopā!$A$4:$Q$203,12,),"")</f>
        <v/>
      </c>
      <c r="AW166" s="80" t="str">
        <f>_xlfn.IFNA(VLOOKUP(AM166,Kopā!$A$4:$Q$203,13,),"")</f>
        <v/>
      </c>
      <c r="AX166" s="79" t="str">
        <f>_xlfn.IFNA(VLOOKUP(AM166,Kopā!$A$4:$Q$203,14,),"")</f>
        <v/>
      </c>
      <c r="AY166" s="80" t="str">
        <f>_xlfn.IFNA(VLOOKUP(AM166,Kopā!$A$4:$Q$203,15,),"")</f>
        <v/>
      </c>
      <c r="AZ166" s="26"/>
      <c r="BA166" s="26"/>
      <c r="BB166" s="26"/>
      <c r="BC166" s="26"/>
      <c r="BD166" s="26"/>
      <c r="BE166" s="26" t="e">
        <f>_xlfn.RANK.EQ(BB166,$BB$4:$BB$93,)+COUNTIF($BB$4:BB166,BB166)-1</f>
        <v>#N/A</v>
      </c>
    </row>
    <row r="167" spans="1:57" x14ac:dyDescent="0.25">
      <c r="A167" s="4"/>
      <c r="B167" s="4"/>
      <c r="C167" s="4"/>
      <c r="D167" s="4"/>
      <c r="E167" s="37"/>
      <c r="F167" s="37"/>
      <c r="G167" s="37"/>
      <c r="H167" s="37"/>
      <c r="I167" s="37"/>
      <c r="J167" s="37"/>
      <c r="K167" s="37"/>
      <c r="L167" s="37"/>
      <c r="M167" s="4"/>
      <c r="N167" s="4"/>
      <c r="O167" s="36"/>
      <c r="P167" s="4"/>
      <c r="Q167" s="4"/>
      <c r="AD167" s="26">
        <v>166</v>
      </c>
      <c r="AE167" s="26"/>
      <c r="AF167" s="26" t="str">
        <f>IF(Kopā!F167=$R$3,Kopā!A167,"")</f>
        <v/>
      </c>
      <c r="AG167" s="26" t="str">
        <f>_xlfn.IFNA(VLOOKUP(AF167,Kopā!$A$4:$G$203,7,),"")</f>
        <v/>
      </c>
      <c r="AH167" s="26" t="str">
        <f t="shared" si="46"/>
        <v/>
      </c>
      <c r="AI167" s="26" t="e" cm="1">
        <f t="array" ref="AI167">IFERROR(SMALL(IF((COUNTIF($AI$3:AI166, $AH$4:$AH$203)=0)*ISNUMBER($AH$4:$AH$203), $AH$4:$AH$203, "A"), 1),INDEX($AH$4:$AH$203, MATCH(SMALL(IF(ISTEXT($AH$4:$AH$203)*(COUNTIF(AI$3:$AI166,$AH$4:$AH$203)=0), COUNTIF($AH$4:$AH$203, "&lt;"&amp;$AH$4:$AH$203), ""),1),IF(ISTEXT($AH$4:$AH$203), COUNTIF($AH$4:$AH$203, "&lt;"&amp;$AH$4:$AH$203), ""), 0)))</f>
        <v>#NUM!</v>
      </c>
      <c r="AJ167" s="26"/>
      <c r="AK167" s="26"/>
      <c r="AL167" s="26" t="e">
        <f>#REF!</f>
        <v>#REF!</v>
      </c>
      <c r="AM167" s="26"/>
      <c r="AN167" s="26"/>
      <c r="AO167" s="26"/>
      <c r="AP167" s="26"/>
      <c r="AQ167" s="26"/>
      <c r="AR167" s="79" t="str">
        <f>_xlfn.IFNA(VLOOKUP(AM167,Kopā!$A$4:$Q$203,8,),"")</f>
        <v/>
      </c>
      <c r="AS167" s="80" t="str">
        <f>_xlfn.IFNA(VLOOKUP(AM167,Kopā!$A$4:$Q$203,9,),"")</f>
        <v/>
      </c>
      <c r="AT167" s="79" t="str">
        <f>_xlfn.IFNA(VLOOKUP(AM167,Kopā!$A$4:$Q$203,10,),"")</f>
        <v/>
      </c>
      <c r="AU167" s="80" t="str">
        <f>_xlfn.IFNA(VLOOKUP(AM167,Kopā!$A$4:$Q$203,11,),"")</f>
        <v/>
      </c>
      <c r="AV167" s="79" t="str">
        <f>_xlfn.IFNA(VLOOKUP(AM167,Kopā!$A$4:$Q$203,12,),"")</f>
        <v/>
      </c>
      <c r="AW167" s="80" t="str">
        <f>_xlfn.IFNA(VLOOKUP(AM167,Kopā!$A$4:$Q$203,13,),"")</f>
        <v/>
      </c>
      <c r="AX167" s="79" t="str">
        <f>_xlfn.IFNA(VLOOKUP(AM167,Kopā!$A$4:$Q$203,14,),"")</f>
        <v/>
      </c>
      <c r="AY167" s="80" t="str">
        <f>_xlfn.IFNA(VLOOKUP(AM167,Kopā!$A$4:$Q$203,15,),"")</f>
        <v/>
      </c>
      <c r="AZ167" s="26"/>
      <c r="BA167" s="26"/>
      <c r="BB167" s="26"/>
      <c r="BC167" s="26"/>
      <c r="BD167" s="26"/>
      <c r="BE167" s="26" t="e">
        <f>_xlfn.RANK.EQ(BB167,$BB$4:$BB$93,)+COUNTIF($BB$4:BB167,BB167)-1</f>
        <v>#N/A</v>
      </c>
    </row>
    <row r="168" spans="1:57" x14ac:dyDescent="0.25">
      <c r="A168" s="4"/>
      <c r="B168" s="4"/>
      <c r="C168" s="4"/>
      <c r="D168" s="4"/>
      <c r="E168" s="37"/>
      <c r="F168" s="37"/>
      <c r="G168" s="37"/>
      <c r="H168" s="37"/>
      <c r="I168" s="37"/>
      <c r="J168" s="37"/>
      <c r="K168" s="37"/>
      <c r="L168" s="37"/>
      <c r="M168" s="4"/>
      <c r="N168" s="4"/>
      <c r="O168" s="36"/>
      <c r="P168" s="4"/>
      <c r="Q168" s="4"/>
      <c r="AD168" s="26">
        <v>167</v>
      </c>
      <c r="AE168" s="26"/>
      <c r="AF168" s="26" t="str">
        <f>IF(Kopā!F168=$R$3,Kopā!A168,"")</f>
        <v/>
      </c>
      <c r="AG168" s="26" t="str">
        <f>_xlfn.IFNA(VLOOKUP(AF168,Kopā!$A$4:$G$203,7,),"")</f>
        <v/>
      </c>
      <c r="AH168" s="26" t="str">
        <f t="shared" si="46"/>
        <v/>
      </c>
      <c r="AI168" s="26" t="e" cm="1">
        <f t="array" ref="AI168">IFERROR(SMALL(IF((COUNTIF($AI$3:AI167, $AH$4:$AH$203)=0)*ISNUMBER($AH$4:$AH$203), $AH$4:$AH$203, "A"), 1),INDEX($AH$4:$AH$203, MATCH(SMALL(IF(ISTEXT($AH$4:$AH$203)*(COUNTIF(AI$3:$AI167,$AH$4:$AH$203)=0), COUNTIF($AH$4:$AH$203, "&lt;"&amp;$AH$4:$AH$203), ""),1),IF(ISTEXT($AH$4:$AH$203), COUNTIF($AH$4:$AH$203, "&lt;"&amp;$AH$4:$AH$203), ""), 0)))</f>
        <v>#NUM!</v>
      </c>
      <c r="AJ168" s="26"/>
      <c r="AK168" s="26"/>
      <c r="AL168" s="26" t="e">
        <f>#REF!</f>
        <v>#REF!</v>
      </c>
      <c r="AM168" s="26"/>
      <c r="AN168" s="26"/>
      <c r="AO168" s="26"/>
      <c r="AP168" s="26"/>
      <c r="AQ168" s="26"/>
      <c r="AR168" s="79" t="str">
        <f>_xlfn.IFNA(VLOOKUP(AM168,Kopā!$A$4:$Q$203,8,),"")</f>
        <v/>
      </c>
      <c r="AS168" s="80" t="str">
        <f>_xlfn.IFNA(VLOOKUP(AM168,Kopā!$A$4:$Q$203,9,),"")</f>
        <v/>
      </c>
      <c r="AT168" s="79" t="str">
        <f>_xlfn.IFNA(VLOOKUP(AM168,Kopā!$A$4:$Q$203,10,),"")</f>
        <v/>
      </c>
      <c r="AU168" s="80" t="str">
        <f>_xlfn.IFNA(VLOOKUP(AM168,Kopā!$A$4:$Q$203,11,),"")</f>
        <v/>
      </c>
      <c r="AV168" s="79" t="str">
        <f>_xlfn.IFNA(VLOOKUP(AM168,Kopā!$A$4:$Q$203,12,),"")</f>
        <v/>
      </c>
      <c r="AW168" s="80" t="str">
        <f>_xlfn.IFNA(VLOOKUP(AM168,Kopā!$A$4:$Q$203,13,),"")</f>
        <v/>
      </c>
      <c r="AX168" s="79" t="str">
        <f>_xlfn.IFNA(VLOOKUP(AM168,Kopā!$A$4:$Q$203,14,),"")</f>
        <v/>
      </c>
      <c r="AY168" s="80" t="str">
        <f>_xlfn.IFNA(VLOOKUP(AM168,Kopā!$A$4:$Q$203,15,),"")</f>
        <v/>
      </c>
      <c r="AZ168" s="26"/>
      <c r="BA168" s="26"/>
      <c r="BB168" s="26"/>
      <c r="BC168" s="26"/>
      <c r="BD168" s="26"/>
      <c r="BE168" s="26" t="e">
        <f>_xlfn.RANK.EQ(BB168,$BB$4:$BB$93,)+COUNTIF($BB$4:BB168,BB168)-1</f>
        <v>#N/A</v>
      </c>
    </row>
    <row r="169" spans="1:57" x14ac:dyDescent="0.25">
      <c r="A169" s="4"/>
      <c r="B169" s="4"/>
      <c r="C169" s="4"/>
      <c r="D169" s="4"/>
      <c r="E169" s="37"/>
      <c r="F169" s="37"/>
      <c r="G169" s="37"/>
      <c r="H169" s="37"/>
      <c r="I169" s="37"/>
      <c r="J169" s="37"/>
      <c r="K169" s="37"/>
      <c r="L169" s="37"/>
      <c r="M169" s="4"/>
      <c r="N169" s="4"/>
      <c r="O169" s="36"/>
      <c r="P169" s="4"/>
      <c r="Q169" s="4"/>
      <c r="AD169" s="26">
        <v>168</v>
      </c>
      <c r="AE169" s="26"/>
      <c r="AF169" s="26" t="str">
        <f>IF(Kopā!F169=$R$3,Kopā!A169,"")</f>
        <v/>
      </c>
      <c r="AG169" s="26" t="str">
        <f>_xlfn.IFNA(VLOOKUP(AF169,Kopā!$A$4:$G$203,7,),"")</f>
        <v/>
      </c>
      <c r="AH169" s="26" t="str">
        <f t="shared" si="46"/>
        <v/>
      </c>
      <c r="AI169" s="26" t="e" cm="1">
        <f t="array" ref="AI169">IFERROR(SMALL(IF((COUNTIF($AI$3:AI168, $AH$4:$AH$203)=0)*ISNUMBER($AH$4:$AH$203), $AH$4:$AH$203, "A"), 1),INDEX($AH$4:$AH$203, MATCH(SMALL(IF(ISTEXT($AH$4:$AH$203)*(COUNTIF(AI$3:$AI168,$AH$4:$AH$203)=0), COUNTIF($AH$4:$AH$203, "&lt;"&amp;$AH$4:$AH$203), ""),1),IF(ISTEXT($AH$4:$AH$203), COUNTIF($AH$4:$AH$203, "&lt;"&amp;$AH$4:$AH$203), ""), 0)))</f>
        <v>#NUM!</v>
      </c>
      <c r="AJ169" s="26"/>
      <c r="AK169" s="26"/>
      <c r="AL169" s="26" t="e">
        <f>#REF!</f>
        <v>#REF!</v>
      </c>
      <c r="AM169" s="26"/>
      <c r="AN169" s="26"/>
      <c r="AO169" s="26"/>
      <c r="AP169" s="26"/>
      <c r="AQ169" s="26"/>
      <c r="AR169" s="79" t="str">
        <f>_xlfn.IFNA(VLOOKUP(AM169,Kopā!$A$4:$Q$203,8,),"")</f>
        <v/>
      </c>
      <c r="AS169" s="80" t="str">
        <f>_xlfn.IFNA(VLOOKUP(AM169,Kopā!$A$4:$Q$203,9,),"")</f>
        <v/>
      </c>
      <c r="AT169" s="79" t="str">
        <f>_xlfn.IFNA(VLOOKUP(AM169,Kopā!$A$4:$Q$203,10,),"")</f>
        <v/>
      </c>
      <c r="AU169" s="80" t="str">
        <f>_xlfn.IFNA(VLOOKUP(AM169,Kopā!$A$4:$Q$203,11,),"")</f>
        <v/>
      </c>
      <c r="AV169" s="79" t="str">
        <f>_xlfn.IFNA(VLOOKUP(AM169,Kopā!$A$4:$Q$203,12,),"")</f>
        <v/>
      </c>
      <c r="AW169" s="80" t="str">
        <f>_xlfn.IFNA(VLOOKUP(AM169,Kopā!$A$4:$Q$203,13,),"")</f>
        <v/>
      </c>
      <c r="AX169" s="79" t="str">
        <f>_xlfn.IFNA(VLOOKUP(AM169,Kopā!$A$4:$Q$203,14,),"")</f>
        <v/>
      </c>
      <c r="AY169" s="80" t="str">
        <f>_xlfn.IFNA(VLOOKUP(AM169,Kopā!$A$4:$Q$203,15,),"")</f>
        <v/>
      </c>
      <c r="AZ169" s="26"/>
      <c r="BA169" s="26"/>
      <c r="BB169" s="26"/>
      <c r="BC169" s="26"/>
      <c r="BD169" s="26"/>
      <c r="BE169" s="26" t="e">
        <f>_xlfn.RANK.EQ(BB169,$BB$4:$BB$93,)+COUNTIF($BB$4:BB169,BB169)-1</f>
        <v>#N/A</v>
      </c>
    </row>
    <row r="170" spans="1:57" x14ac:dyDescent="0.25">
      <c r="A170" s="4"/>
      <c r="B170" s="4"/>
      <c r="C170" s="4"/>
      <c r="D170" s="4"/>
      <c r="E170" s="37"/>
      <c r="F170" s="37"/>
      <c r="G170" s="37"/>
      <c r="H170" s="37"/>
      <c r="I170" s="37"/>
      <c r="J170" s="37"/>
      <c r="K170" s="37"/>
      <c r="L170" s="37"/>
      <c r="M170" s="4"/>
      <c r="N170" s="4"/>
      <c r="O170" s="36"/>
      <c r="P170" s="4"/>
      <c r="Q170" s="4"/>
      <c r="AD170" s="26">
        <v>169</v>
      </c>
      <c r="AE170" s="26"/>
      <c r="AF170" s="26" t="str">
        <f>IF(Kopā!F170=$R$3,Kopā!A170,"")</f>
        <v/>
      </c>
      <c r="AG170" s="26" t="str">
        <f>_xlfn.IFNA(VLOOKUP(AF170,Kopā!$A$4:$G$203,7,),"")</f>
        <v/>
      </c>
      <c r="AH170" s="26" t="str">
        <f t="shared" si="46"/>
        <v/>
      </c>
      <c r="AI170" s="26" t="e" cm="1">
        <f t="array" ref="AI170">IFERROR(SMALL(IF((COUNTIF($AI$3:AI169, $AH$4:$AH$203)=0)*ISNUMBER($AH$4:$AH$203), $AH$4:$AH$203, "A"), 1),INDEX($AH$4:$AH$203, MATCH(SMALL(IF(ISTEXT($AH$4:$AH$203)*(COUNTIF(AI$3:$AI169,$AH$4:$AH$203)=0), COUNTIF($AH$4:$AH$203, "&lt;"&amp;$AH$4:$AH$203), ""),1),IF(ISTEXT($AH$4:$AH$203), COUNTIF($AH$4:$AH$203, "&lt;"&amp;$AH$4:$AH$203), ""), 0)))</f>
        <v>#NUM!</v>
      </c>
      <c r="AJ170" s="26"/>
      <c r="AK170" s="26"/>
      <c r="AL170" s="26" t="e">
        <f>#REF!</f>
        <v>#REF!</v>
      </c>
      <c r="AM170" s="26"/>
      <c r="AN170" s="26"/>
      <c r="AO170" s="26"/>
      <c r="AP170" s="26"/>
      <c r="AQ170" s="26"/>
      <c r="AR170" s="79" t="str">
        <f>_xlfn.IFNA(VLOOKUP(AM170,Kopā!$A$4:$Q$203,8,),"")</f>
        <v/>
      </c>
      <c r="AS170" s="80" t="str">
        <f>_xlfn.IFNA(VLOOKUP(AM170,Kopā!$A$4:$Q$203,9,),"")</f>
        <v/>
      </c>
      <c r="AT170" s="79" t="str">
        <f>_xlfn.IFNA(VLOOKUP(AM170,Kopā!$A$4:$Q$203,10,),"")</f>
        <v/>
      </c>
      <c r="AU170" s="80" t="str">
        <f>_xlfn.IFNA(VLOOKUP(AM170,Kopā!$A$4:$Q$203,11,),"")</f>
        <v/>
      </c>
      <c r="AV170" s="79" t="str">
        <f>_xlfn.IFNA(VLOOKUP(AM170,Kopā!$A$4:$Q$203,12,),"")</f>
        <v/>
      </c>
      <c r="AW170" s="80" t="str">
        <f>_xlfn.IFNA(VLOOKUP(AM170,Kopā!$A$4:$Q$203,13,),"")</f>
        <v/>
      </c>
      <c r="AX170" s="79" t="str">
        <f>_xlfn.IFNA(VLOOKUP(AM170,Kopā!$A$4:$Q$203,14,),"")</f>
        <v/>
      </c>
      <c r="AY170" s="80" t="str">
        <f>_xlfn.IFNA(VLOOKUP(AM170,Kopā!$A$4:$Q$203,15,),"")</f>
        <v/>
      </c>
      <c r="AZ170" s="26"/>
      <c r="BA170" s="26"/>
      <c r="BB170" s="26"/>
      <c r="BC170" s="26"/>
      <c r="BD170" s="26"/>
      <c r="BE170" s="26" t="e">
        <f>_xlfn.RANK.EQ(BB170,$BB$4:$BB$93,)+COUNTIF($BB$4:BB170,BB170)-1</f>
        <v>#N/A</v>
      </c>
    </row>
    <row r="171" spans="1:57" x14ac:dyDescent="0.25">
      <c r="A171" s="4"/>
      <c r="B171" s="4"/>
      <c r="C171" s="4"/>
      <c r="D171" s="4"/>
      <c r="E171" s="37"/>
      <c r="F171" s="37"/>
      <c r="G171" s="37"/>
      <c r="H171" s="37"/>
      <c r="I171" s="37"/>
      <c r="J171" s="37"/>
      <c r="K171" s="37"/>
      <c r="L171" s="37"/>
      <c r="M171" s="4"/>
      <c r="N171" s="4"/>
      <c r="O171" s="36"/>
      <c r="P171" s="4"/>
      <c r="Q171" s="4"/>
      <c r="AD171" s="26">
        <v>170</v>
      </c>
      <c r="AE171" s="26"/>
      <c r="AF171" s="26" t="str">
        <f>IF(Kopā!F171=$R$3,Kopā!A171,"")</f>
        <v/>
      </c>
      <c r="AG171" s="26" t="str">
        <f>_xlfn.IFNA(VLOOKUP(AF171,Kopā!$A$4:$G$203,7,),"")</f>
        <v/>
      </c>
      <c r="AH171" s="26" t="str">
        <f t="shared" si="46"/>
        <v/>
      </c>
      <c r="AI171" s="26" t="e" cm="1">
        <f t="array" ref="AI171">IFERROR(SMALL(IF((COUNTIF($AI$3:AI170, $AH$4:$AH$203)=0)*ISNUMBER($AH$4:$AH$203), $AH$4:$AH$203, "A"), 1),INDEX($AH$4:$AH$203, MATCH(SMALL(IF(ISTEXT($AH$4:$AH$203)*(COUNTIF(AI$3:$AI170,$AH$4:$AH$203)=0), COUNTIF($AH$4:$AH$203, "&lt;"&amp;$AH$4:$AH$203), ""),1),IF(ISTEXT($AH$4:$AH$203), COUNTIF($AH$4:$AH$203, "&lt;"&amp;$AH$4:$AH$203), ""), 0)))</f>
        <v>#NUM!</v>
      </c>
      <c r="AJ171" s="26"/>
      <c r="AK171" s="26"/>
      <c r="AL171" s="26" t="e">
        <f>#REF!</f>
        <v>#REF!</v>
      </c>
      <c r="AM171" s="26"/>
      <c r="AN171" s="26"/>
      <c r="AO171" s="26"/>
      <c r="AP171" s="26"/>
      <c r="AQ171" s="26"/>
      <c r="AR171" s="79" t="str">
        <f>_xlfn.IFNA(VLOOKUP(AM171,Kopā!$A$4:$Q$203,8,),"")</f>
        <v/>
      </c>
      <c r="AS171" s="80" t="str">
        <f>_xlfn.IFNA(VLOOKUP(AM171,Kopā!$A$4:$Q$203,9,),"")</f>
        <v/>
      </c>
      <c r="AT171" s="79" t="str">
        <f>_xlfn.IFNA(VLOOKUP(AM171,Kopā!$A$4:$Q$203,10,),"")</f>
        <v/>
      </c>
      <c r="AU171" s="80" t="str">
        <f>_xlfn.IFNA(VLOOKUP(AM171,Kopā!$A$4:$Q$203,11,),"")</f>
        <v/>
      </c>
      <c r="AV171" s="79" t="str">
        <f>_xlfn.IFNA(VLOOKUP(AM171,Kopā!$A$4:$Q$203,12,),"")</f>
        <v/>
      </c>
      <c r="AW171" s="80" t="str">
        <f>_xlfn.IFNA(VLOOKUP(AM171,Kopā!$A$4:$Q$203,13,),"")</f>
        <v/>
      </c>
      <c r="AX171" s="79" t="str">
        <f>_xlfn.IFNA(VLOOKUP(AM171,Kopā!$A$4:$Q$203,14,),"")</f>
        <v/>
      </c>
      <c r="AY171" s="80" t="str">
        <f>_xlfn.IFNA(VLOOKUP(AM171,Kopā!$A$4:$Q$203,15,),"")</f>
        <v/>
      </c>
      <c r="AZ171" s="26"/>
      <c r="BA171" s="26"/>
      <c r="BB171" s="26"/>
      <c r="BC171" s="26"/>
      <c r="BD171" s="26"/>
      <c r="BE171" s="26" t="e">
        <f>_xlfn.RANK.EQ(BB171,$BB$4:$BB$93,)+COUNTIF($BB$4:BB171,BB171)-1</f>
        <v>#N/A</v>
      </c>
    </row>
    <row r="172" spans="1:57" x14ac:dyDescent="0.25">
      <c r="A172" s="4"/>
      <c r="B172" s="4"/>
      <c r="C172" s="4"/>
      <c r="D172" s="4"/>
      <c r="E172" s="37"/>
      <c r="F172" s="37"/>
      <c r="G172" s="37"/>
      <c r="H172" s="37"/>
      <c r="I172" s="37"/>
      <c r="J172" s="37"/>
      <c r="K172" s="37"/>
      <c r="L172" s="37"/>
      <c r="M172" s="4"/>
      <c r="N172" s="4"/>
      <c r="O172" s="36"/>
      <c r="P172" s="4"/>
      <c r="Q172" s="4"/>
      <c r="AD172" s="26">
        <v>171</v>
      </c>
      <c r="AE172" s="26"/>
      <c r="AF172" s="26" t="str">
        <f>IF(Kopā!F172=$R$3,Kopā!A172,"")</f>
        <v/>
      </c>
      <c r="AG172" s="26" t="str">
        <f>_xlfn.IFNA(VLOOKUP(AF172,Kopā!$A$4:$G$203,7,),"")</f>
        <v/>
      </c>
      <c r="AH172" s="26" t="str">
        <f t="shared" si="46"/>
        <v/>
      </c>
      <c r="AI172" s="26" t="e" cm="1">
        <f t="array" ref="AI172">IFERROR(SMALL(IF((COUNTIF($AI$3:AI171, $AH$4:$AH$203)=0)*ISNUMBER($AH$4:$AH$203), $AH$4:$AH$203, "A"), 1),INDEX($AH$4:$AH$203, MATCH(SMALL(IF(ISTEXT($AH$4:$AH$203)*(COUNTIF(AI$3:$AI171,$AH$4:$AH$203)=0), COUNTIF($AH$4:$AH$203, "&lt;"&amp;$AH$4:$AH$203), ""),1),IF(ISTEXT($AH$4:$AH$203), COUNTIF($AH$4:$AH$203, "&lt;"&amp;$AH$4:$AH$203), ""), 0)))</f>
        <v>#NUM!</v>
      </c>
      <c r="AJ172" s="26"/>
      <c r="AK172" s="26"/>
      <c r="AL172" s="26" t="e">
        <f>#REF!</f>
        <v>#REF!</v>
      </c>
      <c r="AM172" s="26"/>
      <c r="AN172" s="26"/>
      <c r="AO172" s="26"/>
      <c r="AP172" s="26"/>
      <c r="AQ172" s="26"/>
      <c r="AR172" s="79" t="str">
        <f>_xlfn.IFNA(VLOOKUP(AM172,Kopā!$A$4:$Q$203,8,),"")</f>
        <v/>
      </c>
      <c r="AS172" s="80" t="str">
        <f>_xlfn.IFNA(VLOOKUP(AM172,Kopā!$A$4:$Q$203,9,),"")</f>
        <v/>
      </c>
      <c r="AT172" s="79" t="str">
        <f>_xlfn.IFNA(VLOOKUP(AM172,Kopā!$A$4:$Q$203,10,),"")</f>
        <v/>
      </c>
      <c r="AU172" s="80" t="str">
        <f>_xlfn.IFNA(VLOOKUP(AM172,Kopā!$A$4:$Q$203,11,),"")</f>
        <v/>
      </c>
      <c r="AV172" s="79" t="str">
        <f>_xlfn.IFNA(VLOOKUP(AM172,Kopā!$A$4:$Q$203,12,),"")</f>
        <v/>
      </c>
      <c r="AW172" s="80" t="str">
        <f>_xlfn.IFNA(VLOOKUP(AM172,Kopā!$A$4:$Q$203,13,),"")</f>
        <v/>
      </c>
      <c r="AX172" s="79" t="str">
        <f>_xlfn.IFNA(VLOOKUP(AM172,Kopā!$A$4:$Q$203,14,),"")</f>
        <v/>
      </c>
      <c r="AY172" s="80" t="str">
        <f>_xlfn.IFNA(VLOOKUP(AM172,Kopā!$A$4:$Q$203,15,),"")</f>
        <v/>
      </c>
      <c r="AZ172" s="26"/>
      <c r="BA172" s="26"/>
      <c r="BB172" s="26"/>
      <c r="BC172" s="26"/>
      <c r="BD172" s="26"/>
      <c r="BE172" s="26" t="e">
        <f>_xlfn.RANK.EQ(BB172,$BB$4:$BB$93,)+COUNTIF($BB$4:BB172,BB172)-1</f>
        <v>#N/A</v>
      </c>
    </row>
    <row r="173" spans="1:57" x14ac:dyDescent="0.25">
      <c r="A173" s="4"/>
      <c r="B173" s="4"/>
      <c r="C173" s="4"/>
      <c r="D173" s="4"/>
      <c r="E173" s="37"/>
      <c r="F173" s="37"/>
      <c r="G173" s="37"/>
      <c r="H173" s="37"/>
      <c r="I173" s="37"/>
      <c r="J173" s="37"/>
      <c r="K173" s="37"/>
      <c r="L173" s="37"/>
      <c r="M173" s="4"/>
      <c r="N173" s="4"/>
      <c r="O173" s="36"/>
      <c r="P173" s="4"/>
      <c r="Q173" s="4"/>
      <c r="AD173" s="26">
        <v>172</v>
      </c>
      <c r="AE173" s="26"/>
      <c r="AF173" s="26" t="str">
        <f>IF(Kopā!F173=$R$3,Kopā!A173,"")</f>
        <v/>
      </c>
      <c r="AG173" s="26" t="str">
        <f>_xlfn.IFNA(VLOOKUP(AF173,Kopā!$A$4:$G$203,7,),"")</f>
        <v/>
      </c>
      <c r="AH173" s="26" t="str">
        <f t="shared" si="46"/>
        <v/>
      </c>
      <c r="AI173" s="26" t="e" cm="1">
        <f t="array" ref="AI173">IFERROR(SMALL(IF((COUNTIF($AI$3:AI172, $AH$4:$AH$203)=0)*ISNUMBER($AH$4:$AH$203), $AH$4:$AH$203, "A"), 1),INDEX($AH$4:$AH$203, MATCH(SMALL(IF(ISTEXT($AH$4:$AH$203)*(COUNTIF(AI$3:$AI172,$AH$4:$AH$203)=0), COUNTIF($AH$4:$AH$203, "&lt;"&amp;$AH$4:$AH$203), ""),1),IF(ISTEXT($AH$4:$AH$203), COUNTIF($AH$4:$AH$203, "&lt;"&amp;$AH$4:$AH$203), ""), 0)))</f>
        <v>#NUM!</v>
      </c>
      <c r="AJ173" s="26"/>
      <c r="AK173" s="26"/>
      <c r="AL173" s="26" t="e">
        <f>#REF!</f>
        <v>#REF!</v>
      </c>
      <c r="AM173" s="26"/>
      <c r="AN173" s="26"/>
      <c r="AO173" s="26"/>
      <c r="AP173" s="26"/>
      <c r="AQ173" s="26"/>
      <c r="AR173" s="79" t="str">
        <f>_xlfn.IFNA(VLOOKUP(AM173,Kopā!$A$4:$Q$203,8,),"")</f>
        <v/>
      </c>
      <c r="AS173" s="80" t="str">
        <f>_xlfn.IFNA(VLOOKUP(AM173,Kopā!$A$4:$Q$203,9,),"")</f>
        <v/>
      </c>
      <c r="AT173" s="79" t="str">
        <f>_xlfn.IFNA(VLOOKUP(AM173,Kopā!$A$4:$Q$203,10,),"")</f>
        <v/>
      </c>
      <c r="AU173" s="80" t="str">
        <f>_xlfn.IFNA(VLOOKUP(AM173,Kopā!$A$4:$Q$203,11,),"")</f>
        <v/>
      </c>
      <c r="AV173" s="79" t="str">
        <f>_xlfn.IFNA(VLOOKUP(AM173,Kopā!$A$4:$Q$203,12,),"")</f>
        <v/>
      </c>
      <c r="AW173" s="80" t="str">
        <f>_xlfn.IFNA(VLOOKUP(AM173,Kopā!$A$4:$Q$203,13,),"")</f>
        <v/>
      </c>
      <c r="AX173" s="79" t="str">
        <f>_xlfn.IFNA(VLOOKUP(AM173,Kopā!$A$4:$Q$203,14,),"")</f>
        <v/>
      </c>
      <c r="AY173" s="80" t="str">
        <f>_xlfn.IFNA(VLOOKUP(AM173,Kopā!$A$4:$Q$203,15,),"")</f>
        <v/>
      </c>
      <c r="AZ173" s="26"/>
      <c r="BA173" s="26"/>
      <c r="BB173" s="26"/>
      <c r="BC173" s="26"/>
      <c r="BD173" s="26"/>
      <c r="BE173" s="26" t="e">
        <f>_xlfn.RANK.EQ(BB173,$BB$4:$BB$93,)+COUNTIF($BB$4:BB173,BB173)-1</f>
        <v>#N/A</v>
      </c>
    </row>
    <row r="174" spans="1:57" x14ac:dyDescent="0.25">
      <c r="A174" s="4"/>
      <c r="B174" s="4"/>
      <c r="C174" s="4"/>
      <c r="D174" s="4"/>
      <c r="E174" s="37"/>
      <c r="F174" s="37"/>
      <c r="G174" s="37"/>
      <c r="H174" s="37"/>
      <c r="I174" s="37"/>
      <c r="J174" s="37"/>
      <c r="K174" s="37"/>
      <c r="L174" s="37"/>
      <c r="M174" s="4"/>
      <c r="N174" s="4"/>
      <c r="O174" s="36"/>
      <c r="P174" s="4"/>
      <c r="Q174" s="4"/>
      <c r="AD174" s="26">
        <v>173</v>
      </c>
      <c r="AE174" s="26"/>
      <c r="AF174" s="26" t="str">
        <f>IF(Kopā!F174=$R$3,Kopā!A174,"")</f>
        <v/>
      </c>
      <c r="AG174" s="26" t="str">
        <f>_xlfn.IFNA(VLOOKUP(AF174,Kopā!$A$4:$G$203,7,),"")</f>
        <v/>
      </c>
      <c r="AH174" s="26" t="str">
        <f t="shared" si="46"/>
        <v/>
      </c>
      <c r="AI174" s="26" t="e" cm="1">
        <f t="array" ref="AI174">IFERROR(SMALL(IF((COUNTIF($AI$3:AI173, $AH$4:$AH$203)=0)*ISNUMBER($AH$4:$AH$203), $AH$4:$AH$203, "A"), 1),INDEX($AH$4:$AH$203, MATCH(SMALL(IF(ISTEXT($AH$4:$AH$203)*(COUNTIF(AI$3:$AI173,$AH$4:$AH$203)=0), COUNTIF($AH$4:$AH$203, "&lt;"&amp;$AH$4:$AH$203), ""),1),IF(ISTEXT($AH$4:$AH$203), COUNTIF($AH$4:$AH$203, "&lt;"&amp;$AH$4:$AH$203), ""), 0)))</f>
        <v>#NUM!</v>
      </c>
      <c r="AJ174" s="26"/>
      <c r="AK174" s="26"/>
      <c r="AL174" s="26" t="e">
        <f>#REF!</f>
        <v>#REF!</v>
      </c>
      <c r="AM174" s="26"/>
      <c r="AN174" s="26"/>
      <c r="AO174" s="26"/>
      <c r="AP174" s="26"/>
      <c r="AQ174" s="26"/>
      <c r="AR174" s="79" t="str">
        <f>_xlfn.IFNA(VLOOKUP(AM174,Kopā!$A$4:$Q$203,8,),"")</f>
        <v/>
      </c>
      <c r="AS174" s="80" t="str">
        <f>_xlfn.IFNA(VLOOKUP(AM174,Kopā!$A$4:$Q$203,9,),"")</f>
        <v/>
      </c>
      <c r="AT174" s="79" t="str">
        <f>_xlfn.IFNA(VLOOKUP(AM174,Kopā!$A$4:$Q$203,10,),"")</f>
        <v/>
      </c>
      <c r="AU174" s="80" t="str">
        <f>_xlfn.IFNA(VLOOKUP(AM174,Kopā!$A$4:$Q$203,11,),"")</f>
        <v/>
      </c>
      <c r="AV174" s="79" t="str">
        <f>_xlfn.IFNA(VLOOKUP(AM174,Kopā!$A$4:$Q$203,12,),"")</f>
        <v/>
      </c>
      <c r="AW174" s="80" t="str">
        <f>_xlfn.IFNA(VLOOKUP(AM174,Kopā!$A$4:$Q$203,13,),"")</f>
        <v/>
      </c>
      <c r="AX174" s="79" t="str">
        <f>_xlfn.IFNA(VLOOKUP(AM174,Kopā!$A$4:$Q$203,14,),"")</f>
        <v/>
      </c>
      <c r="AY174" s="80" t="str">
        <f>_xlfn.IFNA(VLOOKUP(AM174,Kopā!$A$4:$Q$203,15,),"")</f>
        <v/>
      </c>
      <c r="AZ174" s="26"/>
      <c r="BA174" s="26"/>
      <c r="BB174" s="26"/>
      <c r="BC174" s="26"/>
      <c r="BD174" s="26"/>
      <c r="BE174" s="26" t="e">
        <f>_xlfn.RANK.EQ(BB174,$BB$4:$BB$93,)+COUNTIF($BB$4:BB174,BB174)-1</f>
        <v>#N/A</v>
      </c>
    </row>
    <row r="175" spans="1:57" x14ac:dyDescent="0.25">
      <c r="A175" s="4"/>
      <c r="B175" s="4"/>
      <c r="C175" s="4"/>
      <c r="D175" s="4"/>
      <c r="E175" s="37"/>
      <c r="F175" s="37"/>
      <c r="G175" s="37"/>
      <c r="H175" s="37"/>
      <c r="I175" s="37"/>
      <c r="J175" s="37"/>
      <c r="K175" s="37"/>
      <c r="L175" s="37"/>
      <c r="M175" s="4"/>
      <c r="N175" s="4"/>
      <c r="O175" s="36"/>
      <c r="P175" s="4"/>
      <c r="Q175" s="4"/>
      <c r="AD175" s="26">
        <v>174</v>
      </c>
      <c r="AE175" s="26"/>
      <c r="AF175" s="26" t="str">
        <f>IF(Kopā!F175=$R$3,Kopā!A175,"")</f>
        <v/>
      </c>
      <c r="AG175" s="26" t="str">
        <f>_xlfn.IFNA(VLOOKUP(AF175,Kopā!$A$4:$G$203,7,),"")</f>
        <v/>
      </c>
      <c r="AH175" s="26" t="str">
        <f t="shared" si="46"/>
        <v/>
      </c>
      <c r="AI175" s="26" t="e" cm="1">
        <f t="array" ref="AI175">IFERROR(SMALL(IF((COUNTIF($AI$3:AI174, $AH$4:$AH$203)=0)*ISNUMBER($AH$4:$AH$203), $AH$4:$AH$203, "A"), 1),INDEX($AH$4:$AH$203, MATCH(SMALL(IF(ISTEXT($AH$4:$AH$203)*(COUNTIF(AI$3:$AI174,$AH$4:$AH$203)=0), COUNTIF($AH$4:$AH$203, "&lt;"&amp;$AH$4:$AH$203), ""),1),IF(ISTEXT($AH$4:$AH$203), COUNTIF($AH$4:$AH$203, "&lt;"&amp;$AH$4:$AH$203), ""), 0)))</f>
        <v>#NUM!</v>
      </c>
      <c r="AJ175" s="26"/>
      <c r="AK175" s="26"/>
      <c r="AL175" s="26" t="e">
        <f>#REF!</f>
        <v>#REF!</v>
      </c>
      <c r="AM175" s="26"/>
      <c r="AN175" s="26"/>
      <c r="AO175" s="26"/>
      <c r="AP175" s="26"/>
      <c r="AQ175" s="26"/>
      <c r="AR175" s="79" t="str">
        <f>_xlfn.IFNA(VLOOKUP(AM175,Kopā!$A$4:$Q$203,8,),"")</f>
        <v/>
      </c>
      <c r="AS175" s="80" t="str">
        <f>_xlfn.IFNA(VLOOKUP(AM175,Kopā!$A$4:$Q$203,9,),"")</f>
        <v/>
      </c>
      <c r="AT175" s="79" t="str">
        <f>_xlfn.IFNA(VLOOKUP(AM175,Kopā!$A$4:$Q$203,10,),"")</f>
        <v/>
      </c>
      <c r="AU175" s="80" t="str">
        <f>_xlfn.IFNA(VLOOKUP(AM175,Kopā!$A$4:$Q$203,11,),"")</f>
        <v/>
      </c>
      <c r="AV175" s="79" t="str">
        <f>_xlfn.IFNA(VLOOKUP(AM175,Kopā!$A$4:$Q$203,12,),"")</f>
        <v/>
      </c>
      <c r="AW175" s="80" t="str">
        <f>_xlfn.IFNA(VLOOKUP(AM175,Kopā!$A$4:$Q$203,13,),"")</f>
        <v/>
      </c>
      <c r="AX175" s="79" t="str">
        <f>_xlfn.IFNA(VLOOKUP(AM175,Kopā!$A$4:$Q$203,14,),"")</f>
        <v/>
      </c>
      <c r="AY175" s="80" t="str">
        <f>_xlfn.IFNA(VLOOKUP(AM175,Kopā!$A$4:$Q$203,15,),"")</f>
        <v/>
      </c>
      <c r="AZ175" s="26"/>
      <c r="BA175" s="26"/>
      <c r="BB175" s="26"/>
      <c r="BC175" s="26"/>
      <c r="BD175" s="26"/>
      <c r="BE175" s="26" t="e">
        <f>_xlfn.RANK.EQ(BB175,$BB$4:$BB$93,)+COUNTIF($BB$4:BB175,BB175)-1</f>
        <v>#N/A</v>
      </c>
    </row>
    <row r="176" spans="1:57" x14ac:dyDescent="0.25">
      <c r="A176" s="4"/>
      <c r="B176" s="4"/>
      <c r="C176" s="4"/>
      <c r="D176" s="4"/>
      <c r="E176" s="37"/>
      <c r="F176" s="37"/>
      <c r="G176" s="37"/>
      <c r="H176" s="37"/>
      <c r="I176" s="37"/>
      <c r="J176" s="37"/>
      <c r="K176" s="37"/>
      <c r="L176" s="37"/>
      <c r="M176" s="4"/>
      <c r="N176" s="4"/>
      <c r="O176" s="36"/>
      <c r="P176" s="4"/>
      <c r="Q176" s="4"/>
      <c r="AD176" s="26">
        <v>175</v>
      </c>
      <c r="AE176" s="26"/>
      <c r="AF176" s="26" t="str">
        <f>IF(Kopā!F176=$R$3,Kopā!A176,"")</f>
        <v/>
      </c>
      <c r="AG176" s="26" t="str">
        <f>_xlfn.IFNA(VLOOKUP(AF176,Kopā!$A$4:$G$203,7,),"")</f>
        <v/>
      </c>
      <c r="AH176" s="26" t="str">
        <f t="shared" si="46"/>
        <v/>
      </c>
      <c r="AI176" s="26" t="e" cm="1">
        <f t="array" ref="AI176">IFERROR(SMALL(IF((COUNTIF($AI$3:AI175, $AH$4:$AH$203)=0)*ISNUMBER($AH$4:$AH$203), $AH$4:$AH$203, "A"), 1),INDEX($AH$4:$AH$203, MATCH(SMALL(IF(ISTEXT($AH$4:$AH$203)*(COUNTIF(AI$3:$AI175,$AH$4:$AH$203)=0), COUNTIF($AH$4:$AH$203, "&lt;"&amp;$AH$4:$AH$203), ""),1),IF(ISTEXT($AH$4:$AH$203), COUNTIF($AH$4:$AH$203, "&lt;"&amp;$AH$4:$AH$203), ""), 0)))</f>
        <v>#NUM!</v>
      </c>
      <c r="AJ176" s="26"/>
      <c r="AK176" s="26"/>
      <c r="AL176" s="26" t="e">
        <f>#REF!</f>
        <v>#REF!</v>
      </c>
      <c r="AM176" s="26"/>
      <c r="AN176" s="26"/>
      <c r="AO176" s="26"/>
      <c r="AP176" s="26"/>
      <c r="AQ176" s="26"/>
      <c r="AR176" s="79" t="str">
        <f>_xlfn.IFNA(VLOOKUP(AM176,Kopā!$A$4:$Q$203,8,),"")</f>
        <v/>
      </c>
      <c r="AS176" s="80" t="str">
        <f>_xlfn.IFNA(VLOOKUP(AM176,Kopā!$A$4:$Q$203,9,),"")</f>
        <v/>
      </c>
      <c r="AT176" s="79" t="str">
        <f>_xlfn.IFNA(VLOOKUP(AM176,Kopā!$A$4:$Q$203,10,),"")</f>
        <v/>
      </c>
      <c r="AU176" s="80" t="str">
        <f>_xlfn.IFNA(VLOOKUP(AM176,Kopā!$A$4:$Q$203,11,),"")</f>
        <v/>
      </c>
      <c r="AV176" s="79" t="str">
        <f>_xlfn.IFNA(VLOOKUP(AM176,Kopā!$A$4:$Q$203,12,),"")</f>
        <v/>
      </c>
      <c r="AW176" s="80" t="str">
        <f>_xlfn.IFNA(VLOOKUP(AM176,Kopā!$A$4:$Q$203,13,),"")</f>
        <v/>
      </c>
      <c r="AX176" s="79" t="str">
        <f>_xlfn.IFNA(VLOOKUP(AM176,Kopā!$A$4:$Q$203,14,),"")</f>
        <v/>
      </c>
      <c r="AY176" s="80" t="str">
        <f>_xlfn.IFNA(VLOOKUP(AM176,Kopā!$A$4:$Q$203,15,),"")</f>
        <v/>
      </c>
      <c r="AZ176" s="26"/>
      <c r="BA176" s="26"/>
      <c r="BB176" s="26"/>
      <c r="BC176" s="26"/>
      <c r="BD176" s="26"/>
      <c r="BE176" s="26" t="e">
        <f>_xlfn.RANK.EQ(BB176,$BB$4:$BB$93,)+COUNTIF($BB$4:BB176,BB176)-1</f>
        <v>#N/A</v>
      </c>
    </row>
    <row r="177" spans="1:57" x14ac:dyDescent="0.25">
      <c r="A177" s="4"/>
      <c r="B177" s="4"/>
      <c r="C177" s="4"/>
      <c r="D177" s="4"/>
      <c r="E177" s="37"/>
      <c r="F177" s="37"/>
      <c r="G177" s="37"/>
      <c r="H177" s="37"/>
      <c r="I177" s="37"/>
      <c r="J177" s="37"/>
      <c r="K177" s="37"/>
      <c r="L177" s="37"/>
      <c r="M177" s="4"/>
      <c r="N177" s="4"/>
      <c r="O177" s="36"/>
      <c r="P177" s="4"/>
      <c r="Q177" s="4"/>
      <c r="AD177" s="26">
        <v>176</v>
      </c>
      <c r="AE177" s="26"/>
      <c r="AF177" s="26" t="str">
        <f>IF(Kopā!F177=$R$3,Kopā!A177,"")</f>
        <v/>
      </c>
      <c r="AG177" s="26" t="str">
        <f>_xlfn.IFNA(VLOOKUP(AF177,Kopā!$A$4:$G$203,7,),"")</f>
        <v/>
      </c>
      <c r="AH177" s="26" t="str">
        <f t="shared" si="46"/>
        <v/>
      </c>
      <c r="AI177" s="26" t="e" cm="1">
        <f t="array" ref="AI177">IFERROR(SMALL(IF((COUNTIF($AI$3:AI176, $AH$4:$AH$203)=0)*ISNUMBER($AH$4:$AH$203), $AH$4:$AH$203, "A"), 1),INDEX($AH$4:$AH$203, MATCH(SMALL(IF(ISTEXT($AH$4:$AH$203)*(COUNTIF(AI$3:$AI176,$AH$4:$AH$203)=0), COUNTIF($AH$4:$AH$203, "&lt;"&amp;$AH$4:$AH$203), ""),1),IF(ISTEXT($AH$4:$AH$203), COUNTIF($AH$4:$AH$203, "&lt;"&amp;$AH$4:$AH$203), ""), 0)))</f>
        <v>#NUM!</v>
      </c>
      <c r="AJ177" s="26"/>
      <c r="AK177" s="26"/>
      <c r="AL177" s="26" t="e">
        <f>#REF!</f>
        <v>#REF!</v>
      </c>
      <c r="AM177" s="26"/>
      <c r="AN177" s="26"/>
      <c r="AO177" s="26"/>
      <c r="AP177" s="26"/>
      <c r="AQ177" s="26"/>
      <c r="AR177" s="79" t="str">
        <f>_xlfn.IFNA(VLOOKUP(AM177,Kopā!$A$4:$Q$203,8,),"")</f>
        <v/>
      </c>
      <c r="AS177" s="80" t="str">
        <f>_xlfn.IFNA(VLOOKUP(AM177,Kopā!$A$4:$Q$203,9,),"")</f>
        <v/>
      </c>
      <c r="AT177" s="79" t="str">
        <f>_xlfn.IFNA(VLOOKUP(AM177,Kopā!$A$4:$Q$203,10,),"")</f>
        <v/>
      </c>
      <c r="AU177" s="80" t="str">
        <f>_xlfn.IFNA(VLOOKUP(AM177,Kopā!$A$4:$Q$203,11,),"")</f>
        <v/>
      </c>
      <c r="AV177" s="79" t="str">
        <f>_xlfn.IFNA(VLOOKUP(AM177,Kopā!$A$4:$Q$203,12,),"")</f>
        <v/>
      </c>
      <c r="AW177" s="80" t="str">
        <f>_xlfn.IFNA(VLOOKUP(AM177,Kopā!$A$4:$Q$203,13,),"")</f>
        <v/>
      </c>
      <c r="AX177" s="79" t="str">
        <f>_xlfn.IFNA(VLOOKUP(AM177,Kopā!$A$4:$Q$203,14,),"")</f>
        <v/>
      </c>
      <c r="AY177" s="80" t="str">
        <f>_xlfn.IFNA(VLOOKUP(AM177,Kopā!$A$4:$Q$203,15,),"")</f>
        <v/>
      </c>
      <c r="AZ177" s="26"/>
      <c r="BA177" s="26"/>
      <c r="BB177" s="26"/>
      <c r="BC177" s="26"/>
      <c r="BD177" s="26"/>
      <c r="BE177" s="26" t="e">
        <f>_xlfn.RANK.EQ(BB177,$BB$4:$BB$93,)+COUNTIF($BB$4:BB177,BB177)-1</f>
        <v>#N/A</v>
      </c>
    </row>
    <row r="178" spans="1:57" x14ac:dyDescent="0.25">
      <c r="A178" s="4"/>
      <c r="B178" s="4"/>
      <c r="C178" s="4"/>
      <c r="D178" s="4"/>
      <c r="E178" s="37"/>
      <c r="F178" s="37"/>
      <c r="G178" s="37"/>
      <c r="H178" s="37"/>
      <c r="I178" s="37"/>
      <c r="J178" s="37"/>
      <c r="K178" s="37"/>
      <c r="L178" s="37"/>
      <c r="M178" s="4"/>
      <c r="N178" s="4"/>
      <c r="O178" s="36"/>
      <c r="P178" s="4"/>
      <c r="Q178" s="4"/>
      <c r="AD178" s="26">
        <v>177</v>
      </c>
      <c r="AE178" s="26"/>
      <c r="AF178" s="26" t="str">
        <f>IF(Kopā!F178=$R$3,Kopā!A178,"")</f>
        <v/>
      </c>
      <c r="AG178" s="26" t="str">
        <f>_xlfn.IFNA(VLOOKUP(AF178,Kopā!$A$4:$G$203,7,),"")</f>
        <v/>
      </c>
      <c r="AH178" s="26" t="str">
        <f t="shared" si="46"/>
        <v/>
      </c>
      <c r="AI178" s="26" t="e" cm="1">
        <f t="array" ref="AI178">IFERROR(SMALL(IF((COUNTIF($AI$3:AI177, $AH$4:$AH$203)=0)*ISNUMBER($AH$4:$AH$203), $AH$4:$AH$203, "A"), 1),INDEX($AH$4:$AH$203, MATCH(SMALL(IF(ISTEXT($AH$4:$AH$203)*(COUNTIF(AI$3:$AI177,$AH$4:$AH$203)=0), COUNTIF($AH$4:$AH$203, "&lt;"&amp;$AH$4:$AH$203), ""),1),IF(ISTEXT($AH$4:$AH$203), COUNTIF($AH$4:$AH$203, "&lt;"&amp;$AH$4:$AH$203), ""), 0)))</f>
        <v>#NUM!</v>
      </c>
      <c r="AJ178" s="26"/>
      <c r="AK178" s="26"/>
      <c r="AL178" s="26" t="e">
        <f>#REF!</f>
        <v>#REF!</v>
      </c>
      <c r="AM178" s="26"/>
      <c r="AN178" s="26"/>
      <c r="AO178" s="26"/>
      <c r="AP178" s="26"/>
      <c r="AQ178" s="26"/>
      <c r="AR178" s="79" t="str">
        <f>_xlfn.IFNA(VLOOKUP(AM178,Kopā!$A$4:$Q$203,8,),"")</f>
        <v/>
      </c>
      <c r="AS178" s="80" t="str">
        <f>_xlfn.IFNA(VLOOKUP(AM178,Kopā!$A$4:$Q$203,9,),"")</f>
        <v/>
      </c>
      <c r="AT178" s="79" t="str">
        <f>_xlfn.IFNA(VLOOKUP(AM178,Kopā!$A$4:$Q$203,10,),"")</f>
        <v/>
      </c>
      <c r="AU178" s="80" t="str">
        <f>_xlfn.IFNA(VLOOKUP(AM178,Kopā!$A$4:$Q$203,11,),"")</f>
        <v/>
      </c>
      <c r="AV178" s="79" t="str">
        <f>_xlfn.IFNA(VLOOKUP(AM178,Kopā!$A$4:$Q$203,12,),"")</f>
        <v/>
      </c>
      <c r="AW178" s="80" t="str">
        <f>_xlfn.IFNA(VLOOKUP(AM178,Kopā!$A$4:$Q$203,13,),"")</f>
        <v/>
      </c>
      <c r="AX178" s="79" t="str">
        <f>_xlfn.IFNA(VLOOKUP(AM178,Kopā!$A$4:$Q$203,14,),"")</f>
        <v/>
      </c>
      <c r="AY178" s="80" t="str">
        <f>_xlfn.IFNA(VLOOKUP(AM178,Kopā!$A$4:$Q$203,15,),"")</f>
        <v/>
      </c>
      <c r="AZ178" s="26"/>
      <c r="BA178" s="26"/>
      <c r="BB178" s="26"/>
      <c r="BC178" s="26"/>
      <c r="BD178" s="26"/>
      <c r="BE178" s="26" t="e">
        <f>_xlfn.RANK.EQ(BB178,$BB$4:$BB$93,)+COUNTIF($BB$4:BB178,BB178)-1</f>
        <v>#N/A</v>
      </c>
    </row>
    <row r="179" spans="1:57" x14ac:dyDescent="0.25">
      <c r="A179" s="4"/>
      <c r="B179" s="4"/>
      <c r="C179" s="4"/>
      <c r="D179" s="4"/>
      <c r="E179" s="37"/>
      <c r="F179" s="37"/>
      <c r="G179" s="37"/>
      <c r="H179" s="37"/>
      <c r="I179" s="37"/>
      <c r="J179" s="37"/>
      <c r="K179" s="37"/>
      <c r="L179" s="37"/>
      <c r="M179" s="4"/>
      <c r="N179" s="4"/>
      <c r="O179" s="36"/>
      <c r="P179" s="4"/>
      <c r="Q179" s="4"/>
      <c r="AD179" s="26">
        <v>178</v>
      </c>
      <c r="AE179" s="26"/>
      <c r="AF179" s="26" t="str">
        <f>IF(Kopā!F179=$R$3,Kopā!A179,"")</f>
        <v/>
      </c>
      <c r="AG179" s="26" t="str">
        <f>_xlfn.IFNA(VLOOKUP(AF179,Kopā!$A$4:$G$203,7,),"")</f>
        <v/>
      </c>
      <c r="AH179" s="26" t="str">
        <f t="shared" si="46"/>
        <v/>
      </c>
      <c r="AI179" s="26" t="e" cm="1">
        <f t="array" ref="AI179">IFERROR(SMALL(IF((COUNTIF($AI$3:AI178, $AH$4:$AH$203)=0)*ISNUMBER($AH$4:$AH$203), $AH$4:$AH$203, "A"), 1),INDEX($AH$4:$AH$203, MATCH(SMALL(IF(ISTEXT($AH$4:$AH$203)*(COUNTIF(AI$3:$AI178,$AH$4:$AH$203)=0), COUNTIF($AH$4:$AH$203, "&lt;"&amp;$AH$4:$AH$203), ""),1),IF(ISTEXT($AH$4:$AH$203), COUNTIF($AH$4:$AH$203, "&lt;"&amp;$AH$4:$AH$203), ""), 0)))</f>
        <v>#NUM!</v>
      </c>
      <c r="AJ179" s="26"/>
      <c r="AK179" s="26"/>
      <c r="AL179" s="26" t="e">
        <f>#REF!</f>
        <v>#REF!</v>
      </c>
      <c r="AM179" s="26"/>
      <c r="AN179" s="26"/>
      <c r="AO179" s="26"/>
      <c r="AP179" s="26"/>
      <c r="AQ179" s="26"/>
      <c r="AR179" s="79" t="str">
        <f>_xlfn.IFNA(VLOOKUP(AM179,Kopā!$A$4:$Q$203,8,),"")</f>
        <v/>
      </c>
      <c r="AS179" s="80" t="str">
        <f>_xlfn.IFNA(VLOOKUP(AM179,Kopā!$A$4:$Q$203,9,),"")</f>
        <v/>
      </c>
      <c r="AT179" s="79" t="str">
        <f>_xlfn.IFNA(VLOOKUP(AM179,Kopā!$A$4:$Q$203,10,),"")</f>
        <v/>
      </c>
      <c r="AU179" s="80" t="str">
        <f>_xlfn.IFNA(VLOOKUP(AM179,Kopā!$A$4:$Q$203,11,),"")</f>
        <v/>
      </c>
      <c r="AV179" s="79" t="str">
        <f>_xlfn.IFNA(VLOOKUP(AM179,Kopā!$A$4:$Q$203,12,),"")</f>
        <v/>
      </c>
      <c r="AW179" s="80" t="str">
        <f>_xlfn.IFNA(VLOOKUP(AM179,Kopā!$A$4:$Q$203,13,),"")</f>
        <v/>
      </c>
      <c r="AX179" s="79" t="str">
        <f>_xlfn.IFNA(VLOOKUP(AM179,Kopā!$A$4:$Q$203,14,),"")</f>
        <v/>
      </c>
      <c r="AY179" s="80" t="str">
        <f>_xlfn.IFNA(VLOOKUP(AM179,Kopā!$A$4:$Q$203,15,),"")</f>
        <v/>
      </c>
      <c r="AZ179" s="26"/>
      <c r="BA179" s="26"/>
      <c r="BB179" s="26"/>
      <c r="BC179" s="26"/>
      <c r="BD179" s="26"/>
      <c r="BE179" s="26" t="e">
        <f>_xlfn.RANK.EQ(BB179,$BB$4:$BB$93,)+COUNTIF($BB$4:BB179,BB179)-1</f>
        <v>#N/A</v>
      </c>
    </row>
    <row r="180" spans="1:57" x14ac:dyDescent="0.25">
      <c r="A180" s="4"/>
      <c r="B180" s="4"/>
      <c r="C180" s="4"/>
      <c r="D180" s="4"/>
      <c r="E180" s="37"/>
      <c r="F180" s="37"/>
      <c r="G180" s="37"/>
      <c r="H180" s="37"/>
      <c r="I180" s="37"/>
      <c r="J180" s="37"/>
      <c r="K180" s="37"/>
      <c r="L180" s="37"/>
      <c r="M180" s="4"/>
      <c r="N180" s="4"/>
      <c r="O180" s="36"/>
      <c r="P180" s="4"/>
      <c r="Q180" s="4"/>
      <c r="AD180" s="26">
        <v>179</v>
      </c>
      <c r="AE180" s="26"/>
      <c r="AF180" s="26" t="str">
        <f>IF(Kopā!F180=$R$3,Kopā!A180,"")</f>
        <v/>
      </c>
      <c r="AG180" s="26" t="str">
        <f>_xlfn.IFNA(VLOOKUP(AF180,Kopā!$A$4:$G$203,7,),"")</f>
        <v/>
      </c>
      <c r="AH180" s="26" t="str">
        <f t="shared" si="46"/>
        <v/>
      </c>
      <c r="AI180" s="26" t="e" cm="1">
        <f t="array" ref="AI180">IFERROR(SMALL(IF((COUNTIF($AI$3:AI179, $AH$4:$AH$203)=0)*ISNUMBER($AH$4:$AH$203), $AH$4:$AH$203, "A"), 1),INDEX($AH$4:$AH$203, MATCH(SMALL(IF(ISTEXT($AH$4:$AH$203)*(COUNTIF(AI$3:$AI179,$AH$4:$AH$203)=0), COUNTIF($AH$4:$AH$203, "&lt;"&amp;$AH$4:$AH$203), ""),1),IF(ISTEXT($AH$4:$AH$203), COUNTIF($AH$4:$AH$203, "&lt;"&amp;$AH$4:$AH$203), ""), 0)))</f>
        <v>#NUM!</v>
      </c>
      <c r="AJ180" s="26"/>
      <c r="AK180" s="26"/>
      <c r="AL180" s="26" t="e">
        <f>#REF!</f>
        <v>#REF!</v>
      </c>
      <c r="AM180" s="26"/>
      <c r="AN180" s="26"/>
      <c r="AO180" s="26"/>
      <c r="AP180" s="26"/>
      <c r="AQ180" s="26"/>
      <c r="AR180" s="79" t="str">
        <f>_xlfn.IFNA(VLOOKUP(AM180,Kopā!$A$4:$Q$203,8,),"")</f>
        <v/>
      </c>
      <c r="AS180" s="80" t="str">
        <f>_xlfn.IFNA(VLOOKUP(AM180,Kopā!$A$4:$Q$203,9,),"")</f>
        <v/>
      </c>
      <c r="AT180" s="79" t="str">
        <f>_xlfn.IFNA(VLOOKUP(AM180,Kopā!$A$4:$Q$203,10,),"")</f>
        <v/>
      </c>
      <c r="AU180" s="80" t="str">
        <f>_xlfn.IFNA(VLOOKUP(AM180,Kopā!$A$4:$Q$203,11,),"")</f>
        <v/>
      </c>
      <c r="AV180" s="79" t="str">
        <f>_xlfn.IFNA(VLOOKUP(AM180,Kopā!$A$4:$Q$203,12,),"")</f>
        <v/>
      </c>
      <c r="AW180" s="80" t="str">
        <f>_xlfn.IFNA(VLOOKUP(AM180,Kopā!$A$4:$Q$203,13,),"")</f>
        <v/>
      </c>
      <c r="AX180" s="79" t="str">
        <f>_xlfn.IFNA(VLOOKUP(AM180,Kopā!$A$4:$Q$203,14,),"")</f>
        <v/>
      </c>
      <c r="AY180" s="80" t="str">
        <f>_xlfn.IFNA(VLOOKUP(AM180,Kopā!$A$4:$Q$203,15,),"")</f>
        <v/>
      </c>
      <c r="AZ180" s="26"/>
      <c r="BA180" s="26"/>
      <c r="BB180" s="26"/>
      <c r="BC180" s="26"/>
      <c r="BD180" s="26"/>
      <c r="BE180" s="26" t="e">
        <f>_xlfn.RANK.EQ(BB180,$BB$4:$BB$93,)+COUNTIF($BB$4:BB180,BB180)-1</f>
        <v>#N/A</v>
      </c>
    </row>
    <row r="181" spans="1:57" x14ac:dyDescent="0.25">
      <c r="A181" s="4"/>
      <c r="B181" s="4"/>
      <c r="C181" s="4"/>
      <c r="D181" s="4"/>
      <c r="E181" s="37"/>
      <c r="F181" s="37"/>
      <c r="G181" s="37"/>
      <c r="H181" s="37"/>
      <c r="I181" s="37"/>
      <c r="J181" s="37"/>
      <c r="K181" s="37"/>
      <c r="L181" s="37"/>
      <c r="M181" s="4"/>
      <c r="N181" s="4"/>
      <c r="O181" s="36"/>
      <c r="P181" s="4"/>
      <c r="Q181" s="4"/>
      <c r="AD181" s="26">
        <v>180</v>
      </c>
      <c r="AE181" s="26"/>
      <c r="AF181" s="26" t="str">
        <f>IF(Kopā!F181=$R$3,Kopā!A181,"")</f>
        <v/>
      </c>
      <c r="AG181" s="26" t="str">
        <f>_xlfn.IFNA(VLOOKUP(AF181,Kopā!$A$4:$G$203,7,),"")</f>
        <v/>
      </c>
      <c r="AH181" s="26" t="str">
        <f t="shared" si="46"/>
        <v/>
      </c>
      <c r="AI181" s="26" t="e" cm="1">
        <f t="array" ref="AI181">IFERROR(SMALL(IF((COUNTIF($AI$3:AI180, $AH$4:$AH$203)=0)*ISNUMBER($AH$4:$AH$203), $AH$4:$AH$203, "A"), 1),INDEX($AH$4:$AH$203, MATCH(SMALL(IF(ISTEXT($AH$4:$AH$203)*(COUNTIF(AI$3:$AI180,$AH$4:$AH$203)=0), COUNTIF($AH$4:$AH$203, "&lt;"&amp;$AH$4:$AH$203), ""),1),IF(ISTEXT($AH$4:$AH$203), COUNTIF($AH$4:$AH$203, "&lt;"&amp;$AH$4:$AH$203), ""), 0)))</f>
        <v>#NUM!</v>
      </c>
      <c r="AJ181" s="26"/>
      <c r="AK181" s="26"/>
      <c r="AL181" s="26" t="e">
        <f>#REF!</f>
        <v>#REF!</v>
      </c>
      <c r="AM181" s="26"/>
      <c r="AN181" s="26"/>
      <c r="AO181" s="26"/>
      <c r="AP181" s="26"/>
      <c r="AQ181" s="26"/>
      <c r="AR181" s="79" t="str">
        <f>_xlfn.IFNA(VLOOKUP(AM181,Kopā!$A$4:$Q$203,8,),"")</f>
        <v/>
      </c>
      <c r="AS181" s="80" t="str">
        <f>_xlfn.IFNA(VLOOKUP(AM181,Kopā!$A$4:$Q$203,9,),"")</f>
        <v/>
      </c>
      <c r="AT181" s="79" t="str">
        <f>_xlfn.IFNA(VLOOKUP(AM181,Kopā!$A$4:$Q$203,10,),"")</f>
        <v/>
      </c>
      <c r="AU181" s="80" t="str">
        <f>_xlfn.IFNA(VLOOKUP(AM181,Kopā!$A$4:$Q$203,11,),"")</f>
        <v/>
      </c>
      <c r="AV181" s="79" t="str">
        <f>_xlfn.IFNA(VLOOKUP(AM181,Kopā!$A$4:$Q$203,12,),"")</f>
        <v/>
      </c>
      <c r="AW181" s="80" t="str">
        <f>_xlfn.IFNA(VLOOKUP(AM181,Kopā!$A$4:$Q$203,13,),"")</f>
        <v/>
      </c>
      <c r="AX181" s="79" t="str">
        <f>_xlfn.IFNA(VLOOKUP(AM181,Kopā!$A$4:$Q$203,14,),"")</f>
        <v/>
      </c>
      <c r="AY181" s="80" t="str">
        <f>_xlfn.IFNA(VLOOKUP(AM181,Kopā!$A$4:$Q$203,15,),"")</f>
        <v/>
      </c>
      <c r="AZ181" s="26"/>
      <c r="BA181" s="26"/>
      <c r="BB181" s="26"/>
      <c r="BC181" s="26"/>
      <c r="BD181" s="26"/>
      <c r="BE181" s="26" t="e">
        <f>_xlfn.RANK.EQ(BB181,$BB$4:$BB$93,)+COUNTIF($BB$4:BB181,BB181)-1</f>
        <v>#N/A</v>
      </c>
    </row>
    <row r="182" spans="1:57" x14ac:dyDescent="0.25">
      <c r="A182" s="4"/>
      <c r="B182" s="4"/>
      <c r="C182" s="4"/>
      <c r="D182" s="4"/>
      <c r="E182" s="37"/>
      <c r="F182" s="37"/>
      <c r="G182" s="37"/>
      <c r="H182" s="37"/>
      <c r="I182" s="37"/>
      <c r="J182" s="37"/>
      <c r="K182" s="37"/>
      <c r="L182" s="37"/>
      <c r="M182" s="4"/>
      <c r="N182" s="4"/>
      <c r="O182" s="36"/>
      <c r="P182" s="4"/>
      <c r="Q182" s="4"/>
      <c r="AD182" s="26">
        <v>181</v>
      </c>
      <c r="AE182" s="26"/>
      <c r="AF182" s="26" t="str">
        <f>IF(Kopā!F182=$R$3,Kopā!A182,"")</f>
        <v/>
      </c>
      <c r="AG182" s="26" t="str">
        <f>_xlfn.IFNA(VLOOKUP(AF182,Kopā!$A$4:$G$203,7,),"")</f>
        <v/>
      </c>
      <c r="AH182" s="26" t="str">
        <f t="shared" si="46"/>
        <v/>
      </c>
      <c r="AI182" s="26" t="e" cm="1">
        <f t="array" ref="AI182">IFERROR(SMALL(IF((COUNTIF($AI$3:AI181, $AH$4:$AH$203)=0)*ISNUMBER($AH$4:$AH$203), $AH$4:$AH$203, "A"), 1),INDEX($AH$4:$AH$203, MATCH(SMALL(IF(ISTEXT($AH$4:$AH$203)*(COUNTIF(AI$3:$AI181,$AH$4:$AH$203)=0), COUNTIF($AH$4:$AH$203, "&lt;"&amp;$AH$4:$AH$203), ""),1),IF(ISTEXT($AH$4:$AH$203), COUNTIF($AH$4:$AH$203, "&lt;"&amp;$AH$4:$AH$203), ""), 0)))</f>
        <v>#NUM!</v>
      </c>
      <c r="AJ182" s="26"/>
      <c r="AK182" s="26"/>
      <c r="AL182" s="26" t="e">
        <f>#REF!</f>
        <v>#REF!</v>
      </c>
      <c r="AM182" s="26"/>
      <c r="AN182" s="26"/>
      <c r="AO182" s="26"/>
      <c r="AP182" s="26"/>
      <c r="AQ182" s="26"/>
      <c r="AR182" s="79" t="str">
        <f>_xlfn.IFNA(VLOOKUP(AM182,Kopā!$A$4:$Q$203,8,),"")</f>
        <v/>
      </c>
      <c r="AS182" s="80" t="str">
        <f>_xlfn.IFNA(VLOOKUP(AM182,Kopā!$A$4:$Q$203,9,),"")</f>
        <v/>
      </c>
      <c r="AT182" s="79" t="str">
        <f>_xlfn.IFNA(VLOOKUP(AM182,Kopā!$A$4:$Q$203,10,),"")</f>
        <v/>
      </c>
      <c r="AU182" s="80" t="str">
        <f>_xlfn.IFNA(VLOOKUP(AM182,Kopā!$A$4:$Q$203,11,),"")</f>
        <v/>
      </c>
      <c r="AV182" s="79" t="str">
        <f>_xlfn.IFNA(VLOOKUP(AM182,Kopā!$A$4:$Q$203,12,),"")</f>
        <v/>
      </c>
      <c r="AW182" s="80" t="str">
        <f>_xlfn.IFNA(VLOOKUP(AM182,Kopā!$A$4:$Q$203,13,),"")</f>
        <v/>
      </c>
      <c r="AX182" s="79" t="str">
        <f>_xlfn.IFNA(VLOOKUP(AM182,Kopā!$A$4:$Q$203,14,),"")</f>
        <v/>
      </c>
      <c r="AY182" s="80" t="str">
        <f>_xlfn.IFNA(VLOOKUP(AM182,Kopā!$A$4:$Q$203,15,),"")</f>
        <v/>
      </c>
      <c r="AZ182" s="26"/>
      <c r="BA182" s="26"/>
      <c r="BB182" s="26"/>
      <c r="BC182" s="26"/>
      <c r="BD182" s="26"/>
      <c r="BE182" s="26" t="e">
        <f>_xlfn.RANK.EQ(BB182,$BB$4:$BB$93,)+COUNTIF($BB$4:BB182,BB182)-1</f>
        <v>#N/A</v>
      </c>
    </row>
    <row r="183" spans="1:57" x14ac:dyDescent="0.25">
      <c r="A183" s="4"/>
      <c r="B183" s="4"/>
      <c r="C183" s="4"/>
      <c r="D183" s="4"/>
      <c r="E183" s="37"/>
      <c r="F183" s="37"/>
      <c r="G183" s="37"/>
      <c r="H183" s="37"/>
      <c r="I183" s="37"/>
      <c r="J183" s="37"/>
      <c r="K183" s="37"/>
      <c r="L183" s="37"/>
      <c r="M183" s="4"/>
      <c r="N183" s="4"/>
      <c r="O183" s="36"/>
      <c r="P183" s="4"/>
      <c r="Q183" s="4"/>
      <c r="AD183" s="26">
        <v>182</v>
      </c>
      <c r="AE183" s="26"/>
      <c r="AF183" s="26" t="str">
        <f>IF(Kopā!F183=$R$3,Kopā!A183,"")</f>
        <v/>
      </c>
      <c r="AG183" s="26" t="str">
        <f>_xlfn.IFNA(VLOOKUP(AF183,Kopā!$A$4:$G$203,7,),"")</f>
        <v/>
      </c>
      <c r="AH183" s="26" t="str">
        <f t="shared" si="46"/>
        <v/>
      </c>
      <c r="AI183" s="26" t="e" cm="1">
        <f t="array" ref="AI183">IFERROR(SMALL(IF((COUNTIF($AI$3:AI182, $AH$4:$AH$203)=0)*ISNUMBER($AH$4:$AH$203), $AH$4:$AH$203, "A"), 1),INDEX($AH$4:$AH$203, MATCH(SMALL(IF(ISTEXT($AH$4:$AH$203)*(COUNTIF(AI$3:$AI182,$AH$4:$AH$203)=0), COUNTIF($AH$4:$AH$203, "&lt;"&amp;$AH$4:$AH$203), ""),1),IF(ISTEXT($AH$4:$AH$203), COUNTIF($AH$4:$AH$203, "&lt;"&amp;$AH$4:$AH$203), ""), 0)))</f>
        <v>#NUM!</v>
      </c>
      <c r="AJ183" s="26"/>
      <c r="AK183" s="26"/>
      <c r="AL183" s="26" t="e">
        <f>#REF!</f>
        <v>#REF!</v>
      </c>
      <c r="AM183" s="26"/>
      <c r="AN183" s="26"/>
      <c r="AO183" s="26"/>
      <c r="AP183" s="26"/>
      <c r="AQ183" s="26"/>
      <c r="AR183" s="79" t="str">
        <f>_xlfn.IFNA(VLOOKUP(AM183,Kopā!$A$4:$Q$203,8,),"")</f>
        <v/>
      </c>
      <c r="AS183" s="80" t="str">
        <f>_xlfn.IFNA(VLOOKUP(AM183,Kopā!$A$4:$Q$203,9,),"")</f>
        <v/>
      </c>
      <c r="AT183" s="79" t="str">
        <f>_xlfn.IFNA(VLOOKUP(AM183,Kopā!$A$4:$Q$203,10,),"")</f>
        <v/>
      </c>
      <c r="AU183" s="80" t="str">
        <f>_xlfn.IFNA(VLOOKUP(AM183,Kopā!$A$4:$Q$203,11,),"")</f>
        <v/>
      </c>
      <c r="AV183" s="79" t="str">
        <f>_xlfn.IFNA(VLOOKUP(AM183,Kopā!$A$4:$Q$203,12,),"")</f>
        <v/>
      </c>
      <c r="AW183" s="80" t="str">
        <f>_xlfn.IFNA(VLOOKUP(AM183,Kopā!$A$4:$Q$203,13,),"")</f>
        <v/>
      </c>
      <c r="AX183" s="79" t="str">
        <f>_xlfn.IFNA(VLOOKUP(AM183,Kopā!$A$4:$Q$203,14,),"")</f>
        <v/>
      </c>
      <c r="AY183" s="80" t="str">
        <f>_xlfn.IFNA(VLOOKUP(AM183,Kopā!$A$4:$Q$203,15,),"")</f>
        <v/>
      </c>
      <c r="AZ183" s="26"/>
      <c r="BA183" s="26"/>
      <c r="BB183" s="26"/>
      <c r="BC183" s="26"/>
      <c r="BD183" s="26"/>
      <c r="BE183" s="26" t="e">
        <f>_xlfn.RANK.EQ(BB183,$BB$4:$BB$93,)+COUNTIF($BB$4:BB183,BB183)-1</f>
        <v>#N/A</v>
      </c>
    </row>
    <row r="184" spans="1:57" x14ac:dyDescent="0.25">
      <c r="A184" s="4"/>
      <c r="B184" s="4"/>
      <c r="C184" s="4"/>
      <c r="D184" s="4"/>
      <c r="E184" s="37"/>
      <c r="F184" s="37"/>
      <c r="G184" s="37"/>
      <c r="H184" s="37"/>
      <c r="I184" s="37"/>
      <c r="J184" s="37"/>
      <c r="K184" s="37"/>
      <c r="L184" s="37"/>
      <c r="M184" s="4"/>
      <c r="N184" s="4"/>
      <c r="O184" s="36"/>
      <c r="P184" s="4"/>
      <c r="Q184" s="4"/>
      <c r="AD184" s="26">
        <v>183</v>
      </c>
      <c r="AE184" s="26"/>
      <c r="AF184" s="26" t="str">
        <f>IF(Kopā!F184=$R$3,Kopā!A184,"")</f>
        <v/>
      </c>
      <c r="AG184" s="26" t="str">
        <f>_xlfn.IFNA(VLOOKUP(AF184,Kopā!$A$4:$G$203,7,),"")</f>
        <v/>
      </c>
      <c r="AH184" s="26" t="str">
        <f t="shared" si="46"/>
        <v/>
      </c>
      <c r="AI184" s="26" t="e" cm="1">
        <f t="array" ref="AI184">IFERROR(SMALL(IF((COUNTIF($AI$3:AI183, $AH$4:$AH$203)=0)*ISNUMBER($AH$4:$AH$203), $AH$4:$AH$203, "A"), 1),INDEX($AH$4:$AH$203, MATCH(SMALL(IF(ISTEXT($AH$4:$AH$203)*(COUNTIF(AI$3:$AI183,$AH$4:$AH$203)=0), COUNTIF($AH$4:$AH$203, "&lt;"&amp;$AH$4:$AH$203), ""),1),IF(ISTEXT($AH$4:$AH$203), COUNTIF($AH$4:$AH$203, "&lt;"&amp;$AH$4:$AH$203), ""), 0)))</f>
        <v>#NUM!</v>
      </c>
      <c r="AJ184" s="26"/>
      <c r="AK184" s="26"/>
      <c r="AL184" s="26" t="e">
        <f>#REF!</f>
        <v>#REF!</v>
      </c>
      <c r="AM184" s="26"/>
      <c r="AN184" s="26"/>
      <c r="AO184" s="26"/>
      <c r="AP184" s="26"/>
      <c r="AQ184" s="26"/>
      <c r="AR184" s="79" t="str">
        <f>_xlfn.IFNA(VLOOKUP(AM184,Kopā!$A$4:$Q$203,8,),"")</f>
        <v/>
      </c>
      <c r="AS184" s="80" t="str">
        <f>_xlfn.IFNA(VLOOKUP(AM184,Kopā!$A$4:$Q$203,9,),"")</f>
        <v/>
      </c>
      <c r="AT184" s="79" t="str">
        <f>_xlfn.IFNA(VLOOKUP(AM184,Kopā!$A$4:$Q$203,10,),"")</f>
        <v/>
      </c>
      <c r="AU184" s="80" t="str">
        <f>_xlfn.IFNA(VLOOKUP(AM184,Kopā!$A$4:$Q$203,11,),"")</f>
        <v/>
      </c>
      <c r="AV184" s="79" t="str">
        <f>_xlfn.IFNA(VLOOKUP(AM184,Kopā!$A$4:$Q$203,12,),"")</f>
        <v/>
      </c>
      <c r="AW184" s="80" t="str">
        <f>_xlfn.IFNA(VLOOKUP(AM184,Kopā!$A$4:$Q$203,13,),"")</f>
        <v/>
      </c>
      <c r="AX184" s="79" t="str">
        <f>_xlfn.IFNA(VLOOKUP(AM184,Kopā!$A$4:$Q$203,14,),"")</f>
        <v/>
      </c>
      <c r="AY184" s="80" t="str">
        <f>_xlfn.IFNA(VLOOKUP(AM184,Kopā!$A$4:$Q$203,15,),"")</f>
        <v/>
      </c>
      <c r="AZ184" s="26"/>
      <c r="BA184" s="26"/>
      <c r="BB184" s="26"/>
      <c r="BC184" s="26"/>
      <c r="BD184" s="26"/>
      <c r="BE184" s="26" t="e">
        <f>_xlfn.RANK.EQ(BB184,$BB$4:$BB$93,)+COUNTIF($BB$4:BB184,BB184)-1</f>
        <v>#N/A</v>
      </c>
    </row>
    <row r="185" spans="1:57" x14ac:dyDescent="0.25">
      <c r="A185" s="4"/>
      <c r="B185" s="4"/>
      <c r="C185" s="4"/>
      <c r="D185" s="4"/>
      <c r="E185" s="37"/>
      <c r="F185" s="37"/>
      <c r="G185" s="37"/>
      <c r="H185" s="37"/>
      <c r="I185" s="37"/>
      <c r="J185" s="37"/>
      <c r="K185" s="37"/>
      <c r="L185" s="37"/>
      <c r="M185" s="4"/>
      <c r="N185" s="4"/>
      <c r="O185" s="36"/>
      <c r="P185" s="4"/>
      <c r="Q185" s="4"/>
      <c r="AD185" s="26">
        <v>184</v>
      </c>
      <c r="AE185" s="26"/>
      <c r="AF185" s="26" t="str">
        <f>IF(Kopā!F185=$R$3,Kopā!A185,"")</f>
        <v/>
      </c>
      <c r="AG185" s="26" t="str">
        <f>_xlfn.IFNA(VLOOKUP(AF185,Kopā!$A$4:$G$203,7,),"")</f>
        <v/>
      </c>
      <c r="AH185" s="26" t="str">
        <f t="shared" si="46"/>
        <v/>
      </c>
      <c r="AI185" s="26" t="e" cm="1">
        <f t="array" ref="AI185">IFERROR(SMALL(IF((COUNTIF($AI$3:AI184, $AH$4:$AH$203)=0)*ISNUMBER($AH$4:$AH$203), $AH$4:$AH$203, "A"), 1),INDEX($AH$4:$AH$203, MATCH(SMALL(IF(ISTEXT($AH$4:$AH$203)*(COUNTIF(AI$3:$AI184,$AH$4:$AH$203)=0), COUNTIF($AH$4:$AH$203, "&lt;"&amp;$AH$4:$AH$203), ""),1),IF(ISTEXT($AH$4:$AH$203), COUNTIF($AH$4:$AH$203, "&lt;"&amp;$AH$4:$AH$203), ""), 0)))</f>
        <v>#NUM!</v>
      </c>
      <c r="AJ185" s="26"/>
      <c r="AK185" s="26"/>
      <c r="AL185" s="26" t="e">
        <f>#REF!</f>
        <v>#REF!</v>
      </c>
      <c r="AM185" s="26"/>
      <c r="AN185" s="26"/>
      <c r="AO185" s="26"/>
      <c r="AP185" s="26"/>
      <c r="AQ185" s="26"/>
      <c r="AR185" s="79" t="str">
        <f>_xlfn.IFNA(VLOOKUP(AM185,Kopā!$A$4:$Q$203,8,),"")</f>
        <v/>
      </c>
      <c r="AS185" s="80" t="str">
        <f>_xlfn.IFNA(VLOOKUP(AM185,Kopā!$A$4:$Q$203,9,),"")</f>
        <v/>
      </c>
      <c r="AT185" s="79" t="str">
        <f>_xlfn.IFNA(VLOOKUP(AM185,Kopā!$A$4:$Q$203,10,),"")</f>
        <v/>
      </c>
      <c r="AU185" s="80" t="str">
        <f>_xlfn.IFNA(VLOOKUP(AM185,Kopā!$A$4:$Q$203,11,),"")</f>
        <v/>
      </c>
      <c r="AV185" s="79" t="str">
        <f>_xlfn.IFNA(VLOOKUP(AM185,Kopā!$A$4:$Q$203,12,),"")</f>
        <v/>
      </c>
      <c r="AW185" s="80" t="str">
        <f>_xlfn.IFNA(VLOOKUP(AM185,Kopā!$A$4:$Q$203,13,),"")</f>
        <v/>
      </c>
      <c r="AX185" s="79" t="str">
        <f>_xlfn.IFNA(VLOOKUP(AM185,Kopā!$A$4:$Q$203,14,),"")</f>
        <v/>
      </c>
      <c r="AY185" s="80" t="str">
        <f>_xlfn.IFNA(VLOOKUP(AM185,Kopā!$A$4:$Q$203,15,),"")</f>
        <v/>
      </c>
      <c r="AZ185" s="26"/>
      <c r="BA185" s="26"/>
      <c r="BB185" s="26"/>
      <c r="BC185" s="26"/>
      <c r="BD185" s="26"/>
      <c r="BE185" s="26" t="e">
        <f>_xlfn.RANK.EQ(BB185,$BB$4:$BB$93,)+COUNTIF($BB$4:BB185,BB185)-1</f>
        <v>#N/A</v>
      </c>
    </row>
    <row r="186" spans="1:57" x14ac:dyDescent="0.25">
      <c r="A186" s="4"/>
      <c r="B186" s="4"/>
      <c r="C186" s="4"/>
      <c r="D186" s="4"/>
      <c r="E186" s="37"/>
      <c r="F186" s="37"/>
      <c r="G186" s="37"/>
      <c r="H186" s="37"/>
      <c r="I186" s="37"/>
      <c r="J186" s="37"/>
      <c r="K186" s="37"/>
      <c r="L186" s="37"/>
      <c r="M186" s="4"/>
      <c r="N186" s="4"/>
      <c r="O186" s="36"/>
      <c r="P186" s="4"/>
      <c r="Q186" s="4"/>
      <c r="AD186" s="26">
        <v>185</v>
      </c>
      <c r="AE186" s="26"/>
      <c r="AF186" s="26" t="str">
        <f>IF(Kopā!F186=$R$3,Kopā!A186,"")</f>
        <v/>
      </c>
      <c r="AG186" s="26" t="str">
        <f>_xlfn.IFNA(VLOOKUP(AF186,Kopā!$A$4:$G$203,7,),"")</f>
        <v/>
      </c>
      <c r="AH186" s="26" t="str">
        <f t="shared" si="46"/>
        <v/>
      </c>
      <c r="AI186" s="26" t="e" cm="1">
        <f t="array" ref="AI186">IFERROR(SMALL(IF((COUNTIF($AI$3:AI185, $AH$4:$AH$203)=0)*ISNUMBER($AH$4:$AH$203), $AH$4:$AH$203, "A"), 1),INDEX($AH$4:$AH$203, MATCH(SMALL(IF(ISTEXT($AH$4:$AH$203)*(COUNTIF(AI$3:$AI185,$AH$4:$AH$203)=0), COUNTIF($AH$4:$AH$203, "&lt;"&amp;$AH$4:$AH$203), ""),1),IF(ISTEXT($AH$4:$AH$203), COUNTIF($AH$4:$AH$203, "&lt;"&amp;$AH$4:$AH$203), ""), 0)))</f>
        <v>#NUM!</v>
      </c>
      <c r="AJ186" s="26"/>
      <c r="AK186" s="26"/>
      <c r="AL186" s="26" t="e">
        <f>#REF!</f>
        <v>#REF!</v>
      </c>
      <c r="AM186" s="26"/>
      <c r="AN186" s="26"/>
      <c r="AO186" s="26"/>
      <c r="AP186" s="26"/>
      <c r="AQ186" s="26"/>
      <c r="AR186" s="79" t="str">
        <f>_xlfn.IFNA(VLOOKUP(AM186,Kopā!$A$4:$Q$203,8,),"")</f>
        <v/>
      </c>
      <c r="AS186" s="80" t="str">
        <f>_xlfn.IFNA(VLOOKUP(AM186,Kopā!$A$4:$Q$203,9,),"")</f>
        <v/>
      </c>
      <c r="AT186" s="79" t="str">
        <f>_xlfn.IFNA(VLOOKUP(AM186,Kopā!$A$4:$Q$203,10,),"")</f>
        <v/>
      </c>
      <c r="AU186" s="80" t="str">
        <f>_xlfn.IFNA(VLOOKUP(AM186,Kopā!$A$4:$Q$203,11,),"")</f>
        <v/>
      </c>
      <c r="AV186" s="79" t="str">
        <f>_xlfn.IFNA(VLOOKUP(AM186,Kopā!$A$4:$Q$203,12,),"")</f>
        <v/>
      </c>
      <c r="AW186" s="80" t="str">
        <f>_xlfn.IFNA(VLOOKUP(AM186,Kopā!$A$4:$Q$203,13,),"")</f>
        <v/>
      </c>
      <c r="AX186" s="79" t="str">
        <f>_xlfn.IFNA(VLOOKUP(AM186,Kopā!$A$4:$Q$203,14,),"")</f>
        <v/>
      </c>
      <c r="AY186" s="80" t="str">
        <f>_xlfn.IFNA(VLOOKUP(AM186,Kopā!$A$4:$Q$203,15,),"")</f>
        <v/>
      </c>
      <c r="AZ186" s="26"/>
      <c r="BA186" s="26"/>
      <c r="BB186" s="26"/>
      <c r="BC186" s="26"/>
      <c r="BD186" s="26"/>
      <c r="BE186" s="26" t="e">
        <f>_xlfn.RANK.EQ(BB186,$BB$4:$BB$93,)+COUNTIF($BB$4:BB186,BB186)-1</f>
        <v>#N/A</v>
      </c>
    </row>
    <row r="187" spans="1:57" x14ac:dyDescent="0.25">
      <c r="A187" s="4"/>
      <c r="B187" s="4"/>
      <c r="C187" s="4"/>
      <c r="D187" s="4"/>
      <c r="E187" s="37"/>
      <c r="F187" s="37"/>
      <c r="G187" s="37"/>
      <c r="H187" s="37"/>
      <c r="I187" s="37"/>
      <c r="J187" s="37"/>
      <c r="K187" s="37"/>
      <c r="L187" s="37"/>
      <c r="M187" s="4"/>
      <c r="N187" s="4"/>
      <c r="O187" s="36"/>
      <c r="P187" s="4"/>
      <c r="Q187" s="4"/>
      <c r="AD187" s="26">
        <v>186</v>
      </c>
      <c r="AE187" s="26"/>
      <c r="AF187" s="26" t="str">
        <f>IF(Kopā!F187=$R$3,Kopā!A187,"")</f>
        <v/>
      </c>
      <c r="AG187" s="26" t="str">
        <f>_xlfn.IFNA(VLOOKUP(AF187,Kopā!$A$4:$G$203,7,),"")</f>
        <v/>
      </c>
      <c r="AH187" s="26" t="str">
        <f t="shared" si="46"/>
        <v/>
      </c>
      <c r="AI187" s="26" t="e" cm="1">
        <f t="array" ref="AI187">IFERROR(SMALL(IF((COUNTIF($AI$3:AI186, $AH$4:$AH$203)=0)*ISNUMBER($AH$4:$AH$203), $AH$4:$AH$203, "A"), 1),INDEX($AH$4:$AH$203, MATCH(SMALL(IF(ISTEXT($AH$4:$AH$203)*(COUNTIF(AI$3:$AI186,$AH$4:$AH$203)=0), COUNTIF($AH$4:$AH$203, "&lt;"&amp;$AH$4:$AH$203), ""),1),IF(ISTEXT($AH$4:$AH$203), COUNTIF($AH$4:$AH$203, "&lt;"&amp;$AH$4:$AH$203), ""), 0)))</f>
        <v>#NUM!</v>
      </c>
      <c r="AJ187" s="26"/>
      <c r="AK187" s="26"/>
      <c r="AL187" s="26" t="e">
        <f>#REF!</f>
        <v>#REF!</v>
      </c>
      <c r="AM187" s="26"/>
      <c r="AN187" s="26"/>
      <c r="AO187" s="26"/>
      <c r="AP187" s="26"/>
      <c r="AQ187" s="26"/>
      <c r="AR187" s="79" t="str">
        <f>_xlfn.IFNA(VLOOKUP(AM187,Kopā!$A$4:$Q$203,8,),"")</f>
        <v/>
      </c>
      <c r="AS187" s="80" t="str">
        <f>_xlfn.IFNA(VLOOKUP(AM187,Kopā!$A$4:$Q$203,9,),"")</f>
        <v/>
      </c>
      <c r="AT187" s="79" t="str">
        <f>_xlfn.IFNA(VLOOKUP(AM187,Kopā!$A$4:$Q$203,10,),"")</f>
        <v/>
      </c>
      <c r="AU187" s="80" t="str">
        <f>_xlfn.IFNA(VLOOKUP(AM187,Kopā!$A$4:$Q$203,11,),"")</f>
        <v/>
      </c>
      <c r="AV187" s="79" t="str">
        <f>_xlfn.IFNA(VLOOKUP(AM187,Kopā!$A$4:$Q$203,12,),"")</f>
        <v/>
      </c>
      <c r="AW187" s="80" t="str">
        <f>_xlfn.IFNA(VLOOKUP(AM187,Kopā!$A$4:$Q$203,13,),"")</f>
        <v/>
      </c>
      <c r="AX187" s="79" t="str">
        <f>_xlfn.IFNA(VLOOKUP(AM187,Kopā!$A$4:$Q$203,14,),"")</f>
        <v/>
      </c>
      <c r="AY187" s="80" t="str">
        <f>_xlfn.IFNA(VLOOKUP(AM187,Kopā!$A$4:$Q$203,15,),"")</f>
        <v/>
      </c>
      <c r="AZ187" s="26"/>
      <c r="BA187" s="26"/>
      <c r="BB187" s="26"/>
      <c r="BC187" s="26"/>
      <c r="BD187" s="26"/>
      <c r="BE187" s="26" t="e">
        <f>_xlfn.RANK.EQ(BB187,$BB$4:$BB$93,)+COUNTIF($BB$4:BB187,BB187)-1</f>
        <v>#N/A</v>
      </c>
    </row>
    <row r="188" spans="1:57" x14ac:dyDescent="0.25">
      <c r="A188" s="4"/>
      <c r="B188" s="4"/>
      <c r="C188" s="4"/>
      <c r="D188" s="4"/>
      <c r="E188" s="37"/>
      <c r="F188" s="37"/>
      <c r="G188" s="37"/>
      <c r="H188" s="37"/>
      <c r="I188" s="37"/>
      <c r="J188" s="37"/>
      <c r="K188" s="37"/>
      <c r="L188" s="37"/>
      <c r="M188" s="4"/>
      <c r="N188" s="4"/>
      <c r="O188" s="36"/>
      <c r="P188" s="4"/>
      <c r="Q188" s="4"/>
      <c r="AD188" s="26">
        <v>187</v>
      </c>
      <c r="AE188" s="26"/>
      <c r="AF188" s="26" t="str">
        <f>IF(Kopā!F188=$R$3,Kopā!A188,"")</f>
        <v/>
      </c>
      <c r="AG188" s="26" t="str">
        <f>_xlfn.IFNA(VLOOKUP(AF188,Kopā!$A$4:$G$203,7,),"")</f>
        <v/>
      </c>
      <c r="AH188" s="26" t="str">
        <f t="shared" si="46"/>
        <v/>
      </c>
      <c r="AI188" s="26" t="e" cm="1">
        <f t="array" ref="AI188">IFERROR(SMALL(IF((COUNTIF($AI$3:AI187, $AH$4:$AH$203)=0)*ISNUMBER($AH$4:$AH$203), $AH$4:$AH$203, "A"), 1),INDEX($AH$4:$AH$203, MATCH(SMALL(IF(ISTEXT($AH$4:$AH$203)*(COUNTIF(AI$3:$AI187,$AH$4:$AH$203)=0), COUNTIF($AH$4:$AH$203, "&lt;"&amp;$AH$4:$AH$203), ""),1),IF(ISTEXT($AH$4:$AH$203), COUNTIF($AH$4:$AH$203, "&lt;"&amp;$AH$4:$AH$203), ""), 0)))</f>
        <v>#NUM!</v>
      </c>
      <c r="AJ188" s="26"/>
      <c r="AK188" s="26"/>
      <c r="AL188" s="26" t="e">
        <f>#REF!</f>
        <v>#REF!</v>
      </c>
      <c r="AM188" s="26"/>
      <c r="AN188" s="26"/>
      <c r="AO188" s="26"/>
      <c r="AP188" s="26"/>
      <c r="AQ188" s="26"/>
      <c r="AR188" s="79" t="str">
        <f>_xlfn.IFNA(VLOOKUP(AM188,Kopā!$A$4:$Q$203,8,),"")</f>
        <v/>
      </c>
      <c r="AS188" s="80" t="str">
        <f>_xlfn.IFNA(VLOOKUP(AM188,Kopā!$A$4:$Q$203,9,),"")</f>
        <v/>
      </c>
      <c r="AT188" s="79" t="str">
        <f>_xlfn.IFNA(VLOOKUP(AM188,Kopā!$A$4:$Q$203,10,),"")</f>
        <v/>
      </c>
      <c r="AU188" s="80" t="str">
        <f>_xlfn.IFNA(VLOOKUP(AM188,Kopā!$A$4:$Q$203,11,),"")</f>
        <v/>
      </c>
      <c r="AV188" s="79" t="str">
        <f>_xlfn.IFNA(VLOOKUP(AM188,Kopā!$A$4:$Q$203,12,),"")</f>
        <v/>
      </c>
      <c r="AW188" s="80" t="str">
        <f>_xlfn.IFNA(VLOOKUP(AM188,Kopā!$A$4:$Q$203,13,),"")</f>
        <v/>
      </c>
      <c r="AX188" s="79" t="str">
        <f>_xlfn.IFNA(VLOOKUP(AM188,Kopā!$A$4:$Q$203,14,),"")</f>
        <v/>
      </c>
      <c r="AY188" s="80" t="str">
        <f>_xlfn.IFNA(VLOOKUP(AM188,Kopā!$A$4:$Q$203,15,),"")</f>
        <v/>
      </c>
      <c r="AZ188" s="26"/>
      <c r="BA188" s="26"/>
      <c r="BB188" s="26"/>
      <c r="BC188" s="26"/>
      <c r="BD188" s="26"/>
      <c r="BE188" s="26" t="e">
        <f>_xlfn.RANK.EQ(BB188,$BB$4:$BB$93,)+COUNTIF($BB$4:BB188,BB188)-1</f>
        <v>#N/A</v>
      </c>
    </row>
    <row r="189" spans="1:57" x14ac:dyDescent="0.25">
      <c r="A189" s="4"/>
      <c r="B189" s="4"/>
      <c r="C189" s="4"/>
      <c r="D189" s="4"/>
      <c r="E189" s="37"/>
      <c r="F189" s="37"/>
      <c r="G189" s="37"/>
      <c r="H189" s="37"/>
      <c r="I189" s="37"/>
      <c r="J189" s="37"/>
      <c r="K189" s="37"/>
      <c r="L189" s="37"/>
      <c r="M189" s="4"/>
      <c r="N189" s="4"/>
      <c r="O189" s="36"/>
      <c r="P189" s="4"/>
      <c r="Q189" s="4"/>
      <c r="AD189" s="26">
        <v>188</v>
      </c>
      <c r="AE189" s="26"/>
      <c r="AF189" s="26" t="str">
        <f>IF(Kopā!F189=$R$3,Kopā!A189,"")</f>
        <v/>
      </c>
      <c r="AG189" s="26" t="str">
        <f>_xlfn.IFNA(VLOOKUP(AF189,Kopā!$A$4:$G$203,7,),"")</f>
        <v/>
      </c>
      <c r="AH189" s="26" t="str">
        <f t="shared" si="46"/>
        <v/>
      </c>
      <c r="AI189" s="26" t="e" cm="1">
        <f t="array" ref="AI189">IFERROR(SMALL(IF((COUNTIF($AI$3:AI188, $AH$4:$AH$203)=0)*ISNUMBER($AH$4:$AH$203), $AH$4:$AH$203, "A"), 1),INDEX($AH$4:$AH$203, MATCH(SMALL(IF(ISTEXT($AH$4:$AH$203)*(COUNTIF(AI$3:$AI188,$AH$4:$AH$203)=0), COUNTIF($AH$4:$AH$203, "&lt;"&amp;$AH$4:$AH$203), ""),1),IF(ISTEXT($AH$4:$AH$203), COUNTIF($AH$4:$AH$203, "&lt;"&amp;$AH$4:$AH$203), ""), 0)))</f>
        <v>#NUM!</v>
      </c>
      <c r="AJ189" s="26"/>
      <c r="AK189" s="26"/>
      <c r="AL189" s="26" t="e">
        <f>#REF!</f>
        <v>#REF!</v>
      </c>
      <c r="AM189" s="26"/>
      <c r="AN189" s="26"/>
      <c r="AO189" s="26"/>
      <c r="AP189" s="26"/>
      <c r="AQ189" s="26"/>
      <c r="AR189" s="79" t="str">
        <f>_xlfn.IFNA(VLOOKUP(AM189,Kopā!$A$4:$Q$203,8,),"")</f>
        <v/>
      </c>
      <c r="AS189" s="80" t="str">
        <f>_xlfn.IFNA(VLOOKUP(AM189,Kopā!$A$4:$Q$203,9,),"")</f>
        <v/>
      </c>
      <c r="AT189" s="79" t="str">
        <f>_xlfn.IFNA(VLOOKUP(AM189,Kopā!$A$4:$Q$203,10,),"")</f>
        <v/>
      </c>
      <c r="AU189" s="80" t="str">
        <f>_xlfn.IFNA(VLOOKUP(AM189,Kopā!$A$4:$Q$203,11,),"")</f>
        <v/>
      </c>
      <c r="AV189" s="79" t="str">
        <f>_xlfn.IFNA(VLOOKUP(AM189,Kopā!$A$4:$Q$203,12,),"")</f>
        <v/>
      </c>
      <c r="AW189" s="80" t="str">
        <f>_xlfn.IFNA(VLOOKUP(AM189,Kopā!$A$4:$Q$203,13,),"")</f>
        <v/>
      </c>
      <c r="AX189" s="79" t="str">
        <f>_xlfn.IFNA(VLOOKUP(AM189,Kopā!$A$4:$Q$203,14,),"")</f>
        <v/>
      </c>
      <c r="AY189" s="80" t="str">
        <f>_xlfn.IFNA(VLOOKUP(AM189,Kopā!$A$4:$Q$203,15,),"")</f>
        <v/>
      </c>
      <c r="AZ189" s="26"/>
      <c r="BA189" s="26"/>
      <c r="BB189" s="26"/>
      <c r="BC189" s="26"/>
      <c r="BD189" s="26"/>
      <c r="BE189" s="26" t="e">
        <f>_xlfn.RANK.EQ(BB189,$BB$4:$BB$93,)+COUNTIF($BB$4:BB189,BB189)-1</f>
        <v>#N/A</v>
      </c>
    </row>
    <row r="190" spans="1:57" x14ac:dyDescent="0.25">
      <c r="A190" s="4"/>
      <c r="B190" s="4"/>
      <c r="C190" s="4"/>
      <c r="D190" s="4"/>
      <c r="E190" s="37"/>
      <c r="F190" s="37"/>
      <c r="G190" s="37"/>
      <c r="H190" s="37"/>
      <c r="I190" s="37"/>
      <c r="J190" s="37"/>
      <c r="K190" s="37"/>
      <c r="L190" s="37"/>
      <c r="M190" s="4"/>
      <c r="N190" s="4"/>
      <c r="O190" s="36"/>
      <c r="P190" s="4"/>
      <c r="Q190" s="4"/>
      <c r="AD190" s="26">
        <v>189</v>
      </c>
      <c r="AE190" s="26"/>
      <c r="AF190" s="26" t="str">
        <f>IF(Kopā!F190=$R$3,Kopā!A190,"")</f>
        <v/>
      </c>
      <c r="AG190" s="26" t="str">
        <f>_xlfn.IFNA(VLOOKUP(AF190,Kopā!$A$4:$G$203,7,),"")</f>
        <v/>
      </c>
      <c r="AH190" s="26" t="str">
        <f t="shared" si="46"/>
        <v/>
      </c>
      <c r="AI190" s="26" t="e" cm="1">
        <f t="array" ref="AI190">IFERROR(SMALL(IF((COUNTIF($AI$3:AI189, $AH$4:$AH$203)=0)*ISNUMBER($AH$4:$AH$203), $AH$4:$AH$203, "A"), 1),INDEX($AH$4:$AH$203, MATCH(SMALL(IF(ISTEXT($AH$4:$AH$203)*(COUNTIF(AI$3:$AI189,$AH$4:$AH$203)=0), COUNTIF($AH$4:$AH$203, "&lt;"&amp;$AH$4:$AH$203), ""),1),IF(ISTEXT($AH$4:$AH$203), COUNTIF($AH$4:$AH$203, "&lt;"&amp;$AH$4:$AH$203), ""), 0)))</f>
        <v>#NUM!</v>
      </c>
      <c r="AJ190" s="26"/>
      <c r="AK190" s="26"/>
      <c r="AL190" s="26" t="e">
        <f>#REF!</f>
        <v>#REF!</v>
      </c>
      <c r="AM190" s="26"/>
      <c r="AN190" s="26"/>
      <c r="AO190" s="26"/>
      <c r="AP190" s="26"/>
      <c r="AQ190" s="26"/>
      <c r="AR190" s="79" t="str">
        <f>_xlfn.IFNA(VLOOKUP(AM190,Kopā!$A$4:$Q$203,8,),"")</f>
        <v/>
      </c>
      <c r="AS190" s="80" t="str">
        <f>_xlfn.IFNA(VLOOKUP(AM190,Kopā!$A$4:$Q$203,9,),"")</f>
        <v/>
      </c>
      <c r="AT190" s="79" t="str">
        <f>_xlfn.IFNA(VLOOKUP(AM190,Kopā!$A$4:$Q$203,10,),"")</f>
        <v/>
      </c>
      <c r="AU190" s="80" t="str">
        <f>_xlfn.IFNA(VLOOKUP(AM190,Kopā!$A$4:$Q$203,11,),"")</f>
        <v/>
      </c>
      <c r="AV190" s="79" t="str">
        <f>_xlfn.IFNA(VLOOKUP(AM190,Kopā!$A$4:$Q$203,12,),"")</f>
        <v/>
      </c>
      <c r="AW190" s="80" t="str">
        <f>_xlfn.IFNA(VLOOKUP(AM190,Kopā!$A$4:$Q$203,13,),"")</f>
        <v/>
      </c>
      <c r="AX190" s="79" t="str">
        <f>_xlfn.IFNA(VLOOKUP(AM190,Kopā!$A$4:$Q$203,14,),"")</f>
        <v/>
      </c>
      <c r="AY190" s="80" t="str">
        <f>_xlfn.IFNA(VLOOKUP(AM190,Kopā!$A$4:$Q$203,15,),"")</f>
        <v/>
      </c>
      <c r="AZ190" s="26"/>
      <c r="BA190" s="26"/>
      <c r="BB190" s="26"/>
      <c r="BC190" s="26"/>
      <c r="BD190" s="26"/>
      <c r="BE190" s="26" t="e">
        <f>_xlfn.RANK.EQ(BB190,$BB$4:$BB$93,)+COUNTIF($BB$4:BB190,BB190)-1</f>
        <v>#N/A</v>
      </c>
    </row>
    <row r="191" spans="1:57" x14ac:dyDescent="0.25">
      <c r="A191" s="4"/>
      <c r="B191" s="4"/>
      <c r="C191" s="4"/>
      <c r="D191" s="4"/>
      <c r="E191" s="37"/>
      <c r="F191" s="37"/>
      <c r="G191" s="37"/>
      <c r="H191" s="37"/>
      <c r="I191" s="37"/>
      <c r="J191" s="37"/>
      <c r="K191" s="37"/>
      <c r="L191" s="37"/>
      <c r="M191" s="4"/>
      <c r="N191" s="4"/>
      <c r="O191" s="36"/>
      <c r="P191" s="4"/>
      <c r="Q191" s="4"/>
      <c r="AD191" s="26">
        <v>190</v>
      </c>
      <c r="AE191" s="26"/>
      <c r="AF191" s="26" t="str">
        <f>IF(Kopā!F191=$R$3,Kopā!A191,"")</f>
        <v/>
      </c>
      <c r="AG191" s="26" t="str">
        <f>_xlfn.IFNA(VLOOKUP(AF191,Kopā!$A$4:$G$203,7,),"")</f>
        <v/>
      </c>
      <c r="AH191" s="26" t="str">
        <f t="shared" si="46"/>
        <v/>
      </c>
      <c r="AI191" s="26" t="e" cm="1">
        <f t="array" ref="AI191">IFERROR(SMALL(IF((COUNTIF($AI$3:AI190, $AH$4:$AH$203)=0)*ISNUMBER($AH$4:$AH$203), $AH$4:$AH$203, "A"), 1),INDEX($AH$4:$AH$203, MATCH(SMALL(IF(ISTEXT($AH$4:$AH$203)*(COUNTIF(AI$3:$AI190,$AH$4:$AH$203)=0), COUNTIF($AH$4:$AH$203, "&lt;"&amp;$AH$4:$AH$203), ""),1),IF(ISTEXT($AH$4:$AH$203), COUNTIF($AH$4:$AH$203, "&lt;"&amp;$AH$4:$AH$203), ""), 0)))</f>
        <v>#NUM!</v>
      </c>
      <c r="AJ191" s="26"/>
      <c r="AK191" s="26"/>
      <c r="AL191" s="26" t="e">
        <f>#REF!</f>
        <v>#REF!</v>
      </c>
      <c r="AM191" s="26"/>
      <c r="AN191" s="26"/>
      <c r="AO191" s="26"/>
      <c r="AP191" s="26"/>
      <c r="AQ191" s="26"/>
      <c r="AR191" s="79" t="str">
        <f>_xlfn.IFNA(VLOOKUP(AM191,Kopā!$A$4:$Q$203,8,),"")</f>
        <v/>
      </c>
      <c r="AS191" s="80" t="str">
        <f>_xlfn.IFNA(VLOOKUP(AM191,Kopā!$A$4:$Q$203,9,),"")</f>
        <v/>
      </c>
      <c r="AT191" s="79" t="str">
        <f>_xlfn.IFNA(VLOOKUP(AM191,Kopā!$A$4:$Q$203,10,),"")</f>
        <v/>
      </c>
      <c r="AU191" s="80" t="str">
        <f>_xlfn.IFNA(VLOOKUP(AM191,Kopā!$A$4:$Q$203,11,),"")</f>
        <v/>
      </c>
      <c r="AV191" s="79" t="str">
        <f>_xlfn.IFNA(VLOOKUP(AM191,Kopā!$A$4:$Q$203,12,),"")</f>
        <v/>
      </c>
      <c r="AW191" s="80" t="str">
        <f>_xlfn.IFNA(VLOOKUP(AM191,Kopā!$A$4:$Q$203,13,),"")</f>
        <v/>
      </c>
      <c r="AX191" s="79" t="str">
        <f>_xlfn.IFNA(VLOOKUP(AM191,Kopā!$A$4:$Q$203,14,),"")</f>
        <v/>
      </c>
      <c r="AY191" s="80" t="str">
        <f>_xlfn.IFNA(VLOOKUP(AM191,Kopā!$A$4:$Q$203,15,),"")</f>
        <v/>
      </c>
      <c r="AZ191" s="26"/>
      <c r="BA191" s="26"/>
      <c r="BB191" s="26"/>
      <c r="BC191" s="26"/>
      <c r="BD191" s="26"/>
      <c r="BE191" s="26" t="e">
        <f>_xlfn.RANK.EQ(BB191,$BB$4:$BB$93,)+COUNTIF($BB$4:BB191,BB191)-1</f>
        <v>#N/A</v>
      </c>
    </row>
    <row r="192" spans="1:57" x14ac:dyDescent="0.25">
      <c r="A192" s="4"/>
      <c r="B192" s="4"/>
      <c r="C192" s="4"/>
      <c r="D192" s="4"/>
      <c r="E192" s="37"/>
      <c r="F192" s="37"/>
      <c r="G192" s="37"/>
      <c r="H192" s="37"/>
      <c r="I192" s="37"/>
      <c r="J192" s="37"/>
      <c r="K192" s="37"/>
      <c r="L192" s="37"/>
      <c r="M192" s="4"/>
      <c r="N192" s="4"/>
      <c r="O192" s="36"/>
      <c r="P192" s="4"/>
      <c r="Q192" s="4"/>
      <c r="AD192" s="26">
        <v>191</v>
      </c>
      <c r="AE192" s="26"/>
      <c r="AF192" s="26" t="str">
        <f>IF(Kopā!F192=$R$3,Kopā!A192,"")</f>
        <v/>
      </c>
      <c r="AG192" s="26" t="str">
        <f>_xlfn.IFNA(VLOOKUP(AF192,Kopā!$A$4:$G$203,7,),"")</f>
        <v/>
      </c>
      <c r="AH192" s="26" t="str">
        <f t="shared" si="46"/>
        <v/>
      </c>
      <c r="AI192" s="26" t="e" cm="1">
        <f t="array" ref="AI192">IFERROR(SMALL(IF((COUNTIF($AI$3:AI191, $AH$4:$AH$203)=0)*ISNUMBER($AH$4:$AH$203), $AH$4:$AH$203, "A"), 1),INDEX($AH$4:$AH$203, MATCH(SMALL(IF(ISTEXT($AH$4:$AH$203)*(COUNTIF(AI$3:$AI191,$AH$4:$AH$203)=0), COUNTIF($AH$4:$AH$203, "&lt;"&amp;$AH$4:$AH$203), ""),1),IF(ISTEXT($AH$4:$AH$203), COUNTIF($AH$4:$AH$203, "&lt;"&amp;$AH$4:$AH$203), ""), 0)))</f>
        <v>#NUM!</v>
      </c>
      <c r="AJ192" s="26"/>
      <c r="AK192" s="26"/>
      <c r="AL192" s="26" t="e">
        <f>#REF!</f>
        <v>#REF!</v>
      </c>
      <c r="AM192" s="26"/>
      <c r="AN192" s="26"/>
      <c r="AO192" s="26"/>
      <c r="AP192" s="26"/>
      <c r="AQ192" s="26"/>
      <c r="AR192" s="79" t="str">
        <f>_xlfn.IFNA(VLOOKUP(AM192,Kopā!$A$4:$Q$203,8,),"")</f>
        <v/>
      </c>
      <c r="AS192" s="80" t="str">
        <f>_xlfn.IFNA(VLOOKUP(AM192,Kopā!$A$4:$Q$203,9,),"")</f>
        <v/>
      </c>
      <c r="AT192" s="79" t="str">
        <f>_xlfn.IFNA(VLOOKUP(AM192,Kopā!$A$4:$Q$203,10,),"")</f>
        <v/>
      </c>
      <c r="AU192" s="80" t="str">
        <f>_xlfn.IFNA(VLOOKUP(AM192,Kopā!$A$4:$Q$203,11,),"")</f>
        <v/>
      </c>
      <c r="AV192" s="79" t="str">
        <f>_xlfn.IFNA(VLOOKUP(AM192,Kopā!$A$4:$Q$203,12,),"")</f>
        <v/>
      </c>
      <c r="AW192" s="80" t="str">
        <f>_xlfn.IFNA(VLOOKUP(AM192,Kopā!$A$4:$Q$203,13,),"")</f>
        <v/>
      </c>
      <c r="AX192" s="79" t="str">
        <f>_xlfn.IFNA(VLOOKUP(AM192,Kopā!$A$4:$Q$203,14,),"")</f>
        <v/>
      </c>
      <c r="AY192" s="80" t="str">
        <f>_xlfn.IFNA(VLOOKUP(AM192,Kopā!$A$4:$Q$203,15,),"")</f>
        <v/>
      </c>
      <c r="AZ192" s="26"/>
      <c r="BA192" s="26"/>
      <c r="BB192" s="26"/>
      <c r="BC192" s="26"/>
      <c r="BD192" s="26"/>
      <c r="BE192" s="26" t="e">
        <f>_xlfn.RANK.EQ(BB192,$BB$4:$BB$93,)+COUNTIF($BB$4:BB192,BB192)-1</f>
        <v>#N/A</v>
      </c>
    </row>
    <row r="193" spans="1:57" x14ac:dyDescent="0.25">
      <c r="A193" s="4"/>
      <c r="B193" s="4"/>
      <c r="C193" s="4"/>
      <c r="D193" s="4"/>
      <c r="E193" s="37"/>
      <c r="F193" s="37"/>
      <c r="G193" s="37"/>
      <c r="H193" s="37"/>
      <c r="I193" s="37"/>
      <c r="J193" s="37"/>
      <c r="K193" s="37"/>
      <c r="L193" s="37"/>
      <c r="M193" s="4"/>
      <c r="N193" s="4"/>
      <c r="O193" s="36"/>
      <c r="P193" s="4"/>
      <c r="Q193" s="4"/>
      <c r="AD193" s="26">
        <v>192</v>
      </c>
      <c r="AE193" s="26"/>
      <c r="AF193" s="26" t="str">
        <f>IF(Kopā!F193=$R$3,Kopā!A193,"")</f>
        <v/>
      </c>
      <c r="AG193" s="26" t="str">
        <f>_xlfn.IFNA(VLOOKUP(AF193,Kopā!$A$4:$G$203,7,),"")</f>
        <v/>
      </c>
      <c r="AH193" s="26" t="str">
        <f t="shared" si="46"/>
        <v/>
      </c>
      <c r="AI193" s="26" t="e" cm="1">
        <f t="array" ref="AI193">IFERROR(SMALL(IF((COUNTIF($AI$3:AI192, $AH$4:$AH$203)=0)*ISNUMBER($AH$4:$AH$203), $AH$4:$AH$203, "A"), 1),INDEX($AH$4:$AH$203, MATCH(SMALL(IF(ISTEXT($AH$4:$AH$203)*(COUNTIF(AI$3:$AI192,$AH$4:$AH$203)=0), COUNTIF($AH$4:$AH$203, "&lt;"&amp;$AH$4:$AH$203), ""),1),IF(ISTEXT($AH$4:$AH$203), COUNTIF($AH$4:$AH$203, "&lt;"&amp;$AH$4:$AH$203), ""), 0)))</f>
        <v>#NUM!</v>
      </c>
      <c r="AJ193" s="26"/>
      <c r="AK193" s="26"/>
      <c r="AL193" s="26" t="e">
        <f>#REF!</f>
        <v>#REF!</v>
      </c>
      <c r="AM193" s="26"/>
      <c r="AN193" s="26"/>
      <c r="AO193" s="26"/>
      <c r="AP193" s="26"/>
      <c r="AQ193" s="26"/>
      <c r="AR193" s="79" t="str">
        <f>_xlfn.IFNA(VLOOKUP(AM193,Kopā!$A$4:$Q$203,8,),"")</f>
        <v/>
      </c>
      <c r="AS193" s="80" t="str">
        <f>_xlfn.IFNA(VLOOKUP(AM193,Kopā!$A$4:$Q$203,9,),"")</f>
        <v/>
      </c>
      <c r="AT193" s="79" t="str">
        <f>_xlfn.IFNA(VLOOKUP(AM193,Kopā!$A$4:$Q$203,10,),"")</f>
        <v/>
      </c>
      <c r="AU193" s="80" t="str">
        <f>_xlfn.IFNA(VLOOKUP(AM193,Kopā!$A$4:$Q$203,11,),"")</f>
        <v/>
      </c>
      <c r="AV193" s="79" t="str">
        <f>_xlfn.IFNA(VLOOKUP(AM193,Kopā!$A$4:$Q$203,12,),"")</f>
        <v/>
      </c>
      <c r="AW193" s="80" t="str">
        <f>_xlfn.IFNA(VLOOKUP(AM193,Kopā!$A$4:$Q$203,13,),"")</f>
        <v/>
      </c>
      <c r="AX193" s="79" t="str">
        <f>_xlfn.IFNA(VLOOKUP(AM193,Kopā!$A$4:$Q$203,14,),"")</f>
        <v/>
      </c>
      <c r="AY193" s="80" t="str">
        <f>_xlfn.IFNA(VLOOKUP(AM193,Kopā!$A$4:$Q$203,15,),"")</f>
        <v/>
      </c>
      <c r="AZ193" s="26"/>
      <c r="BA193" s="26"/>
      <c r="BB193" s="26"/>
      <c r="BC193" s="26"/>
      <c r="BD193" s="26"/>
      <c r="BE193" s="26" t="e">
        <f>_xlfn.RANK.EQ(BB193,$BB$4:$BB$93,)+COUNTIF($BB$4:BB193,BB193)-1</f>
        <v>#N/A</v>
      </c>
    </row>
    <row r="194" spans="1:57" x14ac:dyDescent="0.25">
      <c r="A194" s="4"/>
      <c r="B194" s="4"/>
      <c r="C194" s="4"/>
      <c r="D194" s="4"/>
      <c r="E194" s="37"/>
      <c r="F194" s="37"/>
      <c r="G194" s="37"/>
      <c r="H194" s="37"/>
      <c r="I194" s="37"/>
      <c r="J194" s="37"/>
      <c r="K194" s="37"/>
      <c r="L194" s="37"/>
      <c r="M194" s="4"/>
      <c r="N194" s="4"/>
      <c r="O194" s="36"/>
      <c r="P194" s="4"/>
      <c r="Q194" s="4"/>
      <c r="AD194" s="26">
        <v>193</v>
      </c>
      <c r="AE194" s="26"/>
      <c r="AF194" s="26" t="str">
        <f>IF(Kopā!F194=$R$3,Kopā!A194,"")</f>
        <v/>
      </c>
      <c r="AG194" s="26" t="str">
        <f>_xlfn.IFNA(VLOOKUP(AF194,Kopā!$A$4:$G$203,7,),"")</f>
        <v/>
      </c>
      <c r="AH194" s="26" t="str">
        <f t="shared" si="46"/>
        <v/>
      </c>
      <c r="AI194" s="26" t="e" cm="1">
        <f t="array" ref="AI194">IFERROR(SMALL(IF((COUNTIF($AI$3:AI193, $AH$4:$AH$203)=0)*ISNUMBER($AH$4:$AH$203), $AH$4:$AH$203, "A"), 1),INDEX($AH$4:$AH$203, MATCH(SMALL(IF(ISTEXT($AH$4:$AH$203)*(COUNTIF(AI$3:$AI193,$AH$4:$AH$203)=0), COUNTIF($AH$4:$AH$203, "&lt;"&amp;$AH$4:$AH$203), ""),1),IF(ISTEXT($AH$4:$AH$203), COUNTIF($AH$4:$AH$203, "&lt;"&amp;$AH$4:$AH$203), ""), 0)))</f>
        <v>#NUM!</v>
      </c>
      <c r="AJ194" s="26"/>
      <c r="AK194" s="26"/>
      <c r="AL194" s="26" t="e">
        <f>#REF!</f>
        <v>#REF!</v>
      </c>
      <c r="AM194" s="26"/>
      <c r="AN194" s="26"/>
      <c r="AO194" s="26"/>
      <c r="AP194" s="26"/>
      <c r="AQ194" s="26"/>
      <c r="AR194" s="79" t="str">
        <f>_xlfn.IFNA(VLOOKUP(AM194,Kopā!$A$4:$Q$203,8,),"")</f>
        <v/>
      </c>
      <c r="AS194" s="80" t="str">
        <f>_xlfn.IFNA(VLOOKUP(AM194,Kopā!$A$4:$Q$203,9,),"")</f>
        <v/>
      </c>
      <c r="AT194" s="79" t="str">
        <f>_xlfn.IFNA(VLOOKUP(AM194,Kopā!$A$4:$Q$203,10,),"")</f>
        <v/>
      </c>
      <c r="AU194" s="80" t="str">
        <f>_xlfn.IFNA(VLOOKUP(AM194,Kopā!$A$4:$Q$203,11,),"")</f>
        <v/>
      </c>
      <c r="AV194" s="79" t="str">
        <f>_xlfn.IFNA(VLOOKUP(AM194,Kopā!$A$4:$Q$203,12,),"")</f>
        <v/>
      </c>
      <c r="AW194" s="80" t="str">
        <f>_xlfn.IFNA(VLOOKUP(AM194,Kopā!$A$4:$Q$203,13,),"")</f>
        <v/>
      </c>
      <c r="AX194" s="79" t="str">
        <f>_xlfn.IFNA(VLOOKUP(AM194,Kopā!$A$4:$Q$203,14,),"")</f>
        <v/>
      </c>
      <c r="AY194" s="80" t="str">
        <f>_xlfn.IFNA(VLOOKUP(AM194,Kopā!$A$4:$Q$203,15,),"")</f>
        <v/>
      </c>
      <c r="AZ194" s="26"/>
      <c r="BA194" s="26"/>
      <c r="BB194" s="26"/>
      <c r="BC194" s="26"/>
      <c r="BD194" s="26"/>
      <c r="BE194" s="26" t="e">
        <f>_xlfn.RANK.EQ(BB194,$BB$4:$BB$93,)+COUNTIF($BB$4:BB194,BB194)-1</f>
        <v>#N/A</v>
      </c>
    </row>
    <row r="195" spans="1:57" x14ac:dyDescent="0.25">
      <c r="A195" s="4"/>
      <c r="B195" s="4"/>
      <c r="C195" s="4"/>
      <c r="D195" s="4"/>
      <c r="E195" s="37"/>
      <c r="F195" s="37"/>
      <c r="G195" s="37"/>
      <c r="H195" s="37"/>
      <c r="I195" s="37"/>
      <c r="J195" s="37"/>
      <c r="K195" s="37"/>
      <c r="L195" s="37"/>
      <c r="M195" s="4"/>
      <c r="N195" s="4"/>
      <c r="O195" s="36"/>
      <c r="P195" s="4"/>
      <c r="Q195" s="4"/>
      <c r="AD195" s="26">
        <v>194</v>
      </c>
      <c r="AE195" s="26"/>
      <c r="AF195" s="26" t="str">
        <f>IF(Kopā!F195=$R$3,Kopā!A195,"")</f>
        <v/>
      </c>
      <c r="AG195" s="26" t="str">
        <f>_xlfn.IFNA(VLOOKUP(AF195,Kopā!$A$4:$G$203,7,),"")</f>
        <v/>
      </c>
      <c r="AH195" s="26" t="str">
        <f t="shared" si="46"/>
        <v/>
      </c>
      <c r="AI195" s="26" t="e" cm="1">
        <f t="array" ref="AI195">IFERROR(SMALL(IF((COUNTIF($AI$3:AI194, $AH$4:$AH$203)=0)*ISNUMBER($AH$4:$AH$203), $AH$4:$AH$203, "A"), 1),INDEX($AH$4:$AH$203, MATCH(SMALL(IF(ISTEXT($AH$4:$AH$203)*(COUNTIF(AI$3:$AI194,$AH$4:$AH$203)=0), COUNTIF($AH$4:$AH$203, "&lt;"&amp;$AH$4:$AH$203), ""),1),IF(ISTEXT($AH$4:$AH$203), COUNTIF($AH$4:$AH$203, "&lt;"&amp;$AH$4:$AH$203), ""), 0)))</f>
        <v>#NUM!</v>
      </c>
      <c r="AJ195" s="26"/>
      <c r="AK195" s="26"/>
      <c r="AL195" s="26" t="e">
        <f>#REF!</f>
        <v>#REF!</v>
      </c>
      <c r="AM195" s="26"/>
      <c r="AN195" s="26"/>
      <c r="AO195" s="26"/>
      <c r="AP195" s="26"/>
      <c r="AQ195" s="26"/>
      <c r="AR195" s="79" t="str">
        <f>_xlfn.IFNA(VLOOKUP(AM195,Kopā!$A$4:$Q$203,8,),"")</f>
        <v/>
      </c>
      <c r="AS195" s="80" t="str">
        <f>_xlfn.IFNA(VLOOKUP(AM195,Kopā!$A$4:$Q$203,9,),"")</f>
        <v/>
      </c>
      <c r="AT195" s="79" t="str">
        <f>_xlfn.IFNA(VLOOKUP(AM195,Kopā!$A$4:$Q$203,10,),"")</f>
        <v/>
      </c>
      <c r="AU195" s="80" t="str">
        <f>_xlfn.IFNA(VLOOKUP(AM195,Kopā!$A$4:$Q$203,11,),"")</f>
        <v/>
      </c>
      <c r="AV195" s="79" t="str">
        <f>_xlfn.IFNA(VLOOKUP(AM195,Kopā!$A$4:$Q$203,12,),"")</f>
        <v/>
      </c>
      <c r="AW195" s="80" t="str">
        <f>_xlfn.IFNA(VLOOKUP(AM195,Kopā!$A$4:$Q$203,13,),"")</f>
        <v/>
      </c>
      <c r="AX195" s="79" t="str">
        <f>_xlfn.IFNA(VLOOKUP(AM195,Kopā!$A$4:$Q$203,14,),"")</f>
        <v/>
      </c>
      <c r="AY195" s="80" t="str">
        <f>_xlfn.IFNA(VLOOKUP(AM195,Kopā!$A$4:$Q$203,15,),"")</f>
        <v/>
      </c>
      <c r="AZ195" s="26"/>
      <c r="BA195" s="26"/>
      <c r="BB195" s="26"/>
      <c r="BC195" s="26"/>
      <c r="BD195" s="26"/>
      <c r="BE195" s="26" t="e">
        <f>_xlfn.RANK.EQ(BB195,$BB$4:$BB$93,)+COUNTIF($BB$4:BB195,BB195)-1</f>
        <v>#N/A</v>
      </c>
    </row>
    <row r="196" spans="1:57" x14ac:dyDescent="0.25">
      <c r="A196" s="4"/>
      <c r="B196" s="4"/>
      <c r="C196" s="4"/>
      <c r="D196" s="4"/>
      <c r="E196" s="37"/>
      <c r="F196" s="37"/>
      <c r="G196" s="37"/>
      <c r="H196" s="37"/>
      <c r="I196" s="37"/>
      <c r="J196" s="37"/>
      <c r="K196" s="37"/>
      <c r="L196" s="37"/>
      <c r="M196" s="4"/>
      <c r="N196" s="4"/>
      <c r="O196" s="36"/>
      <c r="P196" s="4"/>
      <c r="Q196" s="4"/>
      <c r="AD196" s="26">
        <v>195</v>
      </c>
      <c r="AE196" s="26"/>
      <c r="AF196" s="26" t="str">
        <f>IF(Kopā!F196=$R$3,Kopā!A196,"")</f>
        <v/>
      </c>
      <c r="AG196" s="26" t="str">
        <f>_xlfn.IFNA(VLOOKUP(AF196,Kopā!$A$4:$G$203,7,),"")</f>
        <v/>
      </c>
      <c r="AH196" s="26" t="str">
        <f t="shared" ref="AH196:AH203" si="47">IF(AG196=$S$3,AF196,"")</f>
        <v/>
      </c>
      <c r="AI196" s="26" t="e" cm="1">
        <f t="array" ref="AI196">IFERROR(SMALL(IF((COUNTIF($AI$3:AI195, $AH$4:$AH$203)=0)*ISNUMBER($AH$4:$AH$203), $AH$4:$AH$203, "A"), 1),INDEX($AH$4:$AH$203, MATCH(SMALL(IF(ISTEXT($AH$4:$AH$203)*(COUNTIF(AI$3:$AI195,$AH$4:$AH$203)=0), COUNTIF($AH$4:$AH$203, "&lt;"&amp;$AH$4:$AH$203), ""),1),IF(ISTEXT($AH$4:$AH$203), COUNTIF($AH$4:$AH$203, "&lt;"&amp;$AH$4:$AH$203), ""), 0)))</f>
        <v>#NUM!</v>
      </c>
      <c r="AJ196" s="26"/>
      <c r="AK196" s="26"/>
      <c r="AL196" s="26" t="e">
        <f>#REF!</f>
        <v>#REF!</v>
      </c>
      <c r="AM196" s="26"/>
      <c r="AN196" s="26"/>
      <c r="AO196" s="26"/>
      <c r="AP196" s="26"/>
      <c r="AQ196" s="26"/>
      <c r="AR196" s="79" t="str">
        <f>_xlfn.IFNA(VLOOKUP(AM196,Kopā!$A$4:$Q$203,8,),"")</f>
        <v/>
      </c>
      <c r="AS196" s="80" t="str">
        <f>_xlfn.IFNA(VLOOKUP(AM196,Kopā!$A$4:$Q$203,9,),"")</f>
        <v/>
      </c>
      <c r="AT196" s="79" t="str">
        <f>_xlfn.IFNA(VLOOKUP(AM196,Kopā!$A$4:$Q$203,10,),"")</f>
        <v/>
      </c>
      <c r="AU196" s="80" t="str">
        <f>_xlfn.IFNA(VLOOKUP(AM196,Kopā!$A$4:$Q$203,11,),"")</f>
        <v/>
      </c>
      <c r="AV196" s="79" t="str">
        <f>_xlfn.IFNA(VLOOKUP(AM196,Kopā!$A$4:$Q$203,12,),"")</f>
        <v/>
      </c>
      <c r="AW196" s="80" t="str">
        <f>_xlfn.IFNA(VLOOKUP(AM196,Kopā!$A$4:$Q$203,13,),"")</f>
        <v/>
      </c>
      <c r="AX196" s="79" t="str">
        <f>_xlfn.IFNA(VLOOKUP(AM196,Kopā!$A$4:$Q$203,14,),"")</f>
        <v/>
      </c>
      <c r="AY196" s="80" t="str">
        <f>_xlfn.IFNA(VLOOKUP(AM196,Kopā!$A$4:$Q$203,15,),"")</f>
        <v/>
      </c>
      <c r="AZ196" s="26"/>
      <c r="BA196" s="26"/>
      <c r="BB196" s="26"/>
      <c r="BC196" s="26"/>
      <c r="BD196" s="26"/>
      <c r="BE196" s="26" t="e">
        <f>_xlfn.RANK.EQ(BB196,$BB$4:$BB$93,)+COUNTIF($BB$4:BB196,BB196)-1</f>
        <v>#N/A</v>
      </c>
    </row>
    <row r="197" spans="1:57" x14ac:dyDescent="0.25">
      <c r="A197" s="4"/>
      <c r="B197" s="4"/>
      <c r="C197" s="4"/>
      <c r="D197" s="4"/>
      <c r="E197" s="37"/>
      <c r="F197" s="37"/>
      <c r="G197" s="37"/>
      <c r="H197" s="37"/>
      <c r="I197" s="37"/>
      <c r="J197" s="37"/>
      <c r="K197" s="37"/>
      <c r="L197" s="37"/>
      <c r="M197" s="4"/>
      <c r="N197" s="4"/>
      <c r="O197" s="36"/>
      <c r="P197" s="4"/>
      <c r="Q197" s="4"/>
      <c r="AD197" s="26">
        <v>196</v>
      </c>
      <c r="AE197" s="26"/>
      <c r="AF197" s="26" t="str">
        <f>IF(Kopā!F197=$R$3,Kopā!A197,"")</f>
        <v/>
      </c>
      <c r="AG197" s="26" t="str">
        <f>_xlfn.IFNA(VLOOKUP(AF197,Kopā!$A$4:$G$203,7,),"")</f>
        <v/>
      </c>
      <c r="AH197" s="26" t="str">
        <f t="shared" si="47"/>
        <v/>
      </c>
      <c r="AI197" s="26" t="e" cm="1">
        <f t="array" ref="AI197">IFERROR(SMALL(IF((COUNTIF($AI$3:AI196, $AH$4:$AH$203)=0)*ISNUMBER($AH$4:$AH$203), $AH$4:$AH$203, "A"), 1),INDEX($AH$4:$AH$203, MATCH(SMALL(IF(ISTEXT($AH$4:$AH$203)*(COUNTIF(AI$3:$AI196,$AH$4:$AH$203)=0), COUNTIF($AH$4:$AH$203, "&lt;"&amp;$AH$4:$AH$203), ""),1),IF(ISTEXT($AH$4:$AH$203), COUNTIF($AH$4:$AH$203, "&lt;"&amp;$AH$4:$AH$203), ""), 0)))</f>
        <v>#NUM!</v>
      </c>
      <c r="AJ197" s="26"/>
      <c r="AK197" s="26"/>
      <c r="AL197" s="26" t="e">
        <f>#REF!</f>
        <v>#REF!</v>
      </c>
      <c r="AM197" s="26"/>
      <c r="AN197" s="26"/>
      <c r="AO197" s="26"/>
      <c r="AP197" s="26"/>
      <c r="AQ197" s="26"/>
      <c r="AR197" s="79" t="str">
        <f>_xlfn.IFNA(VLOOKUP(AM197,Kopā!$A$4:$Q$203,8,),"")</f>
        <v/>
      </c>
      <c r="AS197" s="80" t="str">
        <f>_xlfn.IFNA(VLOOKUP(AM197,Kopā!$A$4:$Q$203,9,),"")</f>
        <v/>
      </c>
      <c r="AT197" s="79" t="str">
        <f>_xlfn.IFNA(VLOOKUP(AM197,Kopā!$A$4:$Q$203,10,),"")</f>
        <v/>
      </c>
      <c r="AU197" s="80" t="str">
        <f>_xlfn.IFNA(VLOOKUP(AM197,Kopā!$A$4:$Q$203,11,),"")</f>
        <v/>
      </c>
      <c r="AV197" s="79" t="str">
        <f>_xlfn.IFNA(VLOOKUP(AM197,Kopā!$A$4:$Q$203,12,),"")</f>
        <v/>
      </c>
      <c r="AW197" s="80" t="str">
        <f>_xlfn.IFNA(VLOOKUP(AM197,Kopā!$A$4:$Q$203,13,),"")</f>
        <v/>
      </c>
      <c r="AX197" s="79" t="str">
        <f>_xlfn.IFNA(VLOOKUP(AM197,Kopā!$A$4:$Q$203,14,),"")</f>
        <v/>
      </c>
      <c r="AY197" s="80" t="str">
        <f>_xlfn.IFNA(VLOOKUP(AM197,Kopā!$A$4:$Q$203,15,),"")</f>
        <v/>
      </c>
      <c r="AZ197" s="26"/>
      <c r="BA197" s="26"/>
      <c r="BB197" s="26"/>
      <c r="BC197" s="26"/>
      <c r="BD197" s="26"/>
      <c r="BE197" s="26" t="e">
        <f>_xlfn.RANK.EQ(BB197,$BB$4:$BB$93,)+COUNTIF($BB$4:BB197,BB197)-1</f>
        <v>#N/A</v>
      </c>
    </row>
    <row r="198" spans="1:57" x14ac:dyDescent="0.25">
      <c r="A198" s="4"/>
      <c r="B198" s="4"/>
      <c r="C198" s="4"/>
      <c r="D198" s="4"/>
      <c r="E198" s="37"/>
      <c r="F198" s="37"/>
      <c r="G198" s="37"/>
      <c r="H198" s="37"/>
      <c r="I198" s="37"/>
      <c r="J198" s="37"/>
      <c r="K198" s="37"/>
      <c r="L198" s="37"/>
      <c r="M198" s="4"/>
      <c r="N198" s="4"/>
      <c r="O198" s="36"/>
      <c r="P198" s="4"/>
      <c r="Q198" s="4"/>
      <c r="AD198" s="26">
        <v>197</v>
      </c>
      <c r="AE198" s="26"/>
      <c r="AF198" s="26" t="str">
        <f>IF(Kopā!F198=$R$3,Kopā!A198,"")</f>
        <v/>
      </c>
      <c r="AG198" s="26" t="str">
        <f>_xlfn.IFNA(VLOOKUP(AF198,Kopā!$A$4:$G$203,7,),"")</f>
        <v/>
      </c>
      <c r="AH198" s="26" t="str">
        <f t="shared" si="47"/>
        <v/>
      </c>
      <c r="AI198" s="26" t="e" cm="1">
        <f t="array" ref="AI198">IFERROR(SMALL(IF((COUNTIF($AI$3:AI197, $AH$4:$AH$203)=0)*ISNUMBER($AH$4:$AH$203), $AH$4:$AH$203, "A"), 1),INDEX($AH$4:$AH$203, MATCH(SMALL(IF(ISTEXT($AH$4:$AH$203)*(COUNTIF(AI$3:$AI197,$AH$4:$AH$203)=0), COUNTIF($AH$4:$AH$203, "&lt;"&amp;$AH$4:$AH$203), ""),1),IF(ISTEXT($AH$4:$AH$203), COUNTIF($AH$4:$AH$203, "&lt;"&amp;$AH$4:$AH$203), ""), 0)))</f>
        <v>#NUM!</v>
      </c>
      <c r="AJ198" s="26"/>
      <c r="AK198" s="26"/>
      <c r="AL198" s="26" t="e">
        <f>#REF!</f>
        <v>#REF!</v>
      </c>
      <c r="AM198" s="26"/>
      <c r="AN198" s="26"/>
      <c r="AO198" s="26"/>
      <c r="AP198" s="26"/>
      <c r="AQ198" s="26"/>
      <c r="AR198" s="79" t="str">
        <f>_xlfn.IFNA(VLOOKUP(AM198,Kopā!$A$4:$Q$203,8,),"")</f>
        <v/>
      </c>
      <c r="AS198" s="80" t="str">
        <f>_xlfn.IFNA(VLOOKUP(AM198,Kopā!$A$4:$Q$203,9,),"")</f>
        <v/>
      </c>
      <c r="AT198" s="79" t="str">
        <f>_xlfn.IFNA(VLOOKUP(AM198,Kopā!$A$4:$Q$203,10,),"")</f>
        <v/>
      </c>
      <c r="AU198" s="80" t="str">
        <f>_xlfn.IFNA(VLOOKUP(AM198,Kopā!$A$4:$Q$203,11,),"")</f>
        <v/>
      </c>
      <c r="AV198" s="79" t="str">
        <f>_xlfn.IFNA(VLOOKUP(AM198,Kopā!$A$4:$Q$203,12,),"")</f>
        <v/>
      </c>
      <c r="AW198" s="80" t="str">
        <f>_xlfn.IFNA(VLOOKUP(AM198,Kopā!$A$4:$Q$203,13,),"")</f>
        <v/>
      </c>
      <c r="AX198" s="79" t="str">
        <f>_xlfn.IFNA(VLOOKUP(AM198,Kopā!$A$4:$Q$203,14,),"")</f>
        <v/>
      </c>
      <c r="AY198" s="80" t="str">
        <f>_xlfn.IFNA(VLOOKUP(AM198,Kopā!$A$4:$Q$203,15,),"")</f>
        <v/>
      </c>
      <c r="AZ198" s="26"/>
      <c r="BA198" s="26"/>
      <c r="BB198" s="26"/>
      <c r="BC198" s="26"/>
      <c r="BD198" s="26"/>
      <c r="BE198" s="26" t="e">
        <f>_xlfn.RANK.EQ(BB198,$BB$4:$BB$93,)+COUNTIF($BB$4:BB198,BB198)-1</f>
        <v>#N/A</v>
      </c>
    </row>
    <row r="199" spans="1:57" x14ac:dyDescent="0.25">
      <c r="A199" s="4"/>
      <c r="B199" s="4"/>
      <c r="C199" s="4"/>
      <c r="D199" s="4"/>
      <c r="E199" s="37"/>
      <c r="F199" s="37"/>
      <c r="G199" s="37"/>
      <c r="H199" s="37"/>
      <c r="I199" s="37"/>
      <c r="J199" s="37"/>
      <c r="K199" s="37"/>
      <c r="L199" s="37"/>
      <c r="M199" s="4"/>
      <c r="N199" s="4"/>
      <c r="O199" s="36"/>
      <c r="P199" s="4"/>
      <c r="Q199" s="4"/>
      <c r="AD199" s="26">
        <v>198</v>
      </c>
      <c r="AE199" s="26"/>
      <c r="AF199" s="26" t="str">
        <f>IF(Kopā!F199=$R$3,Kopā!A199,"")</f>
        <v/>
      </c>
      <c r="AG199" s="26" t="str">
        <f>_xlfn.IFNA(VLOOKUP(AF199,Kopā!$A$4:$G$203,7,),"")</f>
        <v/>
      </c>
      <c r="AH199" s="26" t="str">
        <f t="shared" si="47"/>
        <v/>
      </c>
      <c r="AI199" s="26" t="e" cm="1">
        <f t="array" ref="AI199">IFERROR(SMALL(IF((COUNTIF($AI$3:AI198, $AH$4:$AH$203)=0)*ISNUMBER($AH$4:$AH$203), $AH$4:$AH$203, "A"), 1),INDEX($AH$4:$AH$203, MATCH(SMALL(IF(ISTEXT($AH$4:$AH$203)*(COUNTIF(AI$3:$AI198,$AH$4:$AH$203)=0), COUNTIF($AH$4:$AH$203, "&lt;"&amp;$AH$4:$AH$203), ""),1),IF(ISTEXT($AH$4:$AH$203), COUNTIF($AH$4:$AH$203, "&lt;"&amp;$AH$4:$AH$203), ""), 0)))</f>
        <v>#NUM!</v>
      </c>
      <c r="AJ199" s="26"/>
      <c r="AK199" s="26"/>
      <c r="AL199" s="26" t="e">
        <f>#REF!</f>
        <v>#REF!</v>
      </c>
      <c r="AM199" s="26"/>
      <c r="AN199" s="26"/>
      <c r="AO199" s="26"/>
      <c r="AP199" s="26"/>
      <c r="AQ199" s="26"/>
      <c r="AR199" s="79" t="str">
        <f>_xlfn.IFNA(VLOOKUP(AM199,Kopā!$A$4:$Q$203,8,),"")</f>
        <v/>
      </c>
      <c r="AS199" s="80" t="str">
        <f>_xlfn.IFNA(VLOOKUP(AM199,Kopā!$A$4:$Q$203,9,),"")</f>
        <v/>
      </c>
      <c r="AT199" s="79" t="str">
        <f>_xlfn.IFNA(VLOOKUP(AM199,Kopā!$A$4:$Q$203,10,),"")</f>
        <v/>
      </c>
      <c r="AU199" s="80" t="str">
        <f>_xlfn.IFNA(VLOOKUP(AM199,Kopā!$A$4:$Q$203,11,),"")</f>
        <v/>
      </c>
      <c r="AV199" s="79" t="str">
        <f>_xlfn.IFNA(VLOOKUP(AM199,Kopā!$A$4:$Q$203,12,),"")</f>
        <v/>
      </c>
      <c r="AW199" s="80" t="str">
        <f>_xlfn.IFNA(VLOOKUP(AM199,Kopā!$A$4:$Q$203,13,),"")</f>
        <v/>
      </c>
      <c r="AX199" s="79" t="str">
        <f>_xlfn.IFNA(VLOOKUP(AM199,Kopā!$A$4:$Q$203,14,),"")</f>
        <v/>
      </c>
      <c r="AY199" s="80" t="str">
        <f>_xlfn.IFNA(VLOOKUP(AM199,Kopā!$A$4:$Q$203,15,),"")</f>
        <v/>
      </c>
      <c r="AZ199" s="26"/>
      <c r="BA199" s="26"/>
      <c r="BB199" s="26"/>
      <c r="BC199" s="26"/>
      <c r="BD199" s="26"/>
      <c r="BE199" s="26" t="e">
        <f>_xlfn.RANK.EQ(BB199,$BB$4:$BB$93,)+COUNTIF($BB$4:BB199,BB199)-1</f>
        <v>#N/A</v>
      </c>
    </row>
    <row r="200" spans="1:57" x14ac:dyDescent="0.25">
      <c r="A200" s="4"/>
      <c r="B200" s="4"/>
      <c r="C200" s="4"/>
      <c r="D200" s="4"/>
      <c r="E200" s="37"/>
      <c r="F200" s="37"/>
      <c r="G200" s="37"/>
      <c r="H200" s="37"/>
      <c r="I200" s="37"/>
      <c r="J200" s="37"/>
      <c r="K200" s="37"/>
      <c r="L200" s="37"/>
      <c r="M200" s="4"/>
      <c r="N200" s="4"/>
      <c r="O200" s="36"/>
      <c r="P200" s="4"/>
      <c r="Q200" s="4"/>
      <c r="AD200" s="26">
        <v>199</v>
      </c>
      <c r="AE200" s="26"/>
      <c r="AF200" s="26" t="str">
        <f>IF(Kopā!F200=$R$3,Kopā!A200,"")</f>
        <v/>
      </c>
      <c r="AG200" s="26" t="str">
        <f>_xlfn.IFNA(VLOOKUP(AF200,Kopā!$A$4:$G$203,7,),"")</f>
        <v/>
      </c>
      <c r="AH200" s="26" t="str">
        <f t="shared" si="47"/>
        <v/>
      </c>
      <c r="AI200" s="26" t="e" cm="1">
        <f t="array" ref="AI200">IFERROR(SMALL(IF((COUNTIF($AI$3:AI199, $AH$4:$AH$203)=0)*ISNUMBER($AH$4:$AH$203), $AH$4:$AH$203, "A"), 1),INDEX($AH$4:$AH$203, MATCH(SMALL(IF(ISTEXT($AH$4:$AH$203)*(COUNTIF(AI$3:$AI199,$AH$4:$AH$203)=0), COUNTIF($AH$4:$AH$203, "&lt;"&amp;$AH$4:$AH$203), ""),1),IF(ISTEXT($AH$4:$AH$203), COUNTIF($AH$4:$AH$203, "&lt;"&amp;$AH$4:$AH$203), ""), 0)))</f>
        <v>#NUM!</v>
      </c>
      <c r="AJ200" s="26"/>
      <c r="AK200" s="26"/>
      <c r="AL200" s="26" t="e">
        <f>#REF!</f>
        <v>#REF!</v>
      </c>
      <c r="AM200" s="26"/>
      <c r="AN200" s="26"/>
      <c r="AO200" s="26"/>
      <c r="AP200" s="26"/>
      <c r="AQ200" s="26"/>
      <c r="AR200" s="79" t="str">
        <f>_xlfn.IFNA(VLOOKUP(AM200,Kopā!$A$4:$Q$203,8,),"")</f>
        <v/>
      </c>
      <c r="AS200" s="80" t="str">
        <f>_xlfn.IFNA(VLOOKUP(AM200,Kopā!$A$4:$Q$203,9,),"")</f>
        <v/>
      </c>
      <c r="AT200" s="79" t="str">
        <f>_xlfn.IFNA(VLOOKUP(AM200,Kopā!$A$4:$Q$203,10,),"")</f>
        <v/>
      </c>
      <c r="AU200" s="80" t="str">
        <f>_xlfn.IFNA(VLOOKUP(AM200,Kopā!$A$4:$Q$203,11,),"")</f>
        <v/>
      </c>
      <c r="AV200" s="79" t="str">
        <f>_xlfn.IFNA(VLOOKUP(AM200,Kopā!$A$4:$Q$203,12,),"")</f>
        <v/>
      </c>
      <c r="AW200" s="80" t="str">
        <f>_xlfn.IFNA(VLOOKUP(AM200,Kopā!$A$4:$Q$203,13,),"")</f>
        <v/>
      </c>
      <c r="AX200" s="79" t="str">
        <f>_xlfn.IFNA(VLOOKUP(AM200,Kopā!$A$4:$Q$203,14,),"")</f>
        <v/>
      </c>
      <c r="AY200" s="80" t="str">
        <f>_xlfn.IFNA(VLOOKUP(AM200,Kopā!$A$4:$Q$203,15,),"")</f>
        <v/>
      </c>
      <c r="AZ200" s="26"/>
      <c r="BA200" s="26"/>
      <c r="BB200" s="26"/>
      <c r="BC200" s="26"/>
      <c r="BD200" s="26"/>
      <c r="BE200" s="26" t="e">
        <f>_xlfn.RANK.EQ(BB200,$BB$4:$BB$93,)+COUNTIF($BB$4:BB200,BB200)-1</f>
        <v>#N/A</v>
      </c>
    </row>
    <row r="201" spans="1:57" x14ac:dyDescent="0.25">
      <c r="A201" s="4"/>
      <c r="B201" s="4"/>
      <c r="C201" s="4"/>
      <c r="D201" s="4"/>
      <c r="E201" s="37"/>
      <c r="F201" s="37"/>
      <c r="G201" s="37"/>
      <c r="H201" s="37"/>
      <c r="I201" s="37"/>
      <c r="J201" s="37"/>
      <c r="K201" s="37"/>
      <c r="L201" s="37"/>
      <c r="M201" s="4"/>
      <c r="N201" s="4"/>
      <c r="O201" s="36"/>
      <c r="P201" s="4"/>
      <c r="Q201" s="4"/>
      <c r="AD201" s="26">
        <v>200</v>
      </c>
      <c r="AE201" s="26"/>
      <c r="AF201" s="26" t="str">
        <f>IF(Kopā!F201=$R$3,Kopā!A201,"")</f>
        <v/>
      </c>
      <c r="AG201" s="26" t="str">
        <f>_xlfn.IFNA(VLOOKUP(AF201,Kopā!$A$4:$G$203,7,),"")</f>
        <v/>
      </c>
      <c r="AH201" s="26" t="str">
        <f t="shared" si="47"/>
        <v/>
      </c>
      <c r="AI201" s="26" t="e" cm="1">
        <f t="array" ref="AI201">IFERROR(SMALL(IF((COUNTIF($AI$3:AI200, $AH$4:$AH$203)=0)*ISNUMBER($AH$4:$AH$203), $AH$4:$AH$203, "A"), 1),INDEX($AH$4:$AH$203, MATCH(SMALL(IF(ISTEXT($AH$4:$AH$203)*(COUNTIF(AI$3:$AI200,$AH$4:$AH$203)=0), COUNTIF($AH$4:$AH$203, "&lt;"&amp;$AH$4:$AH$203), ""),1),IF(ISTEXT($AH$4:$AH$203), COUNTIF($AH$4:$AH$203, "&lt;"&amp;$AH$4:$AH$203), ""), 0)))</f>
        <v>#NUM!</v>
      </c>
      <c r="AJ201" s="26"/>
      <c r="AK201" s="26"/>
      <c r="AL201" s="26" t="e">
        <f>#REF!</f>
        <v>#REF!</v>
      </c>
      <c r="AM201" s="26"/>
      <c r="AN201" s="26"/>
      <c r="AO201" s="26"/>
      <c r="AP201" s="26"/>
      <c r="AQ201" s="26"/>
      <c r="AR201" s="79" t="str">
        <f>_xlfn.IFNA(VLOOKUP(AM201,Kopā!$A$4:$Q$203,8,),"")</f>
        <v/>
      </c>
      <c r="AS201" s="80" t="str">
        <f>_xlfn.IFNA(VLOOKUP(AM201,Kopā!$A$4:$Q$203,9,),"")</f>
        <v/>
      </c>
      <c r="AT201" s="79" t="str">
        <f>_xlfn.IFNA(VLOOKUP(AM201,Kopā!$A$4:$Q$203,10,),"")</f>
        <v/>
      </c>
      <c r="AU201" s="80" t="str">
        <f>_xlfn.IFNA(VLOOKUP(AM201,Kopā!$A$4:$Q$203,11,),"")</f>
        <v/>
      </c>
      <c r="AV201" s="79" t="str">
        <f>_xlfn.IFNA(VLOOKUP(AM201,Kopā!$A$4:$Q$203,12,),"")</f>
        <v/>
      </c>
      <c r="AW201" s="80" t="str">
        <f>_xlfn.IFNA(VLOOKUP(AM201,Kopā!$A$4:$Q$203,13,),"")</f>
        <v/>
      </c>
      <c r="AX201" s="79" t="str">
        <f>_xlfn.IFNA(VLOOKUP(AM201,Kopā!$A$4:$Q$203,14,),"")</f>
        <v/>
      </c>
      <c r="AY201" s="80" t="str">
        <f>_xlfn.IFNA(VLOOKUP(AM201,Kopā!$A$4:$Q$203,15,),"")</f>
        <v/>
      </c>
      <c r="AZ201" s="26"/>
      <c r="BA201" s="26"/>
      <c r="BB201" s="26"/>
      <c r="BC201" s="26"/>
      <c r="BD201" s="26"/>
      <c r="BE201" s="26" t="e">
        <f>_xlfn.RANK.EQ(BB201,$BB$4:$BB$93,)+COUNTIF($BB$4:BB201,BB201)-1</f>
        <v>#N/A</v>
      </c>
    </row>
    <row r="202" spans="1:57" x14ac:dyDescent="0.25">
      <c r="A202" s="4"/>
      <c r="B202" s="4"/>
      <c r="C202" s="4"/>
      <c r="D202" s="4"/>
      <c r="E202" s="37"/>
      <c r="F202" s="37"/>
      <c r="G202" s="37"/>
      <c r="H202" s="37"/>
      <c r="I202" s="37"/>
      <c r="J202" s="37"/>
      <c r="K202" s="37"/>
      <c r="L202" s="37"/>
      <c r="M202" s="4"/>
      <c r="N202" s="4"/>
      <c r="O202" s="36"/>
      <c r="P202" s="4"/>
      <c r="Q202" s="4"/>
      <c r="AD202" s="26">
        <v>201</v>
      </c>
      <c r="AE202" s="26"/>
      <c r="AF202" s="26" t="str">
        <f>IF(Kopā!F202=$R$3,Kopā!A202,"")</f>
        <v/>
      </c>
      <c r="AG202" s="26" t="str">
        <f>_xlfn.IFNA(VLOOKUP(AF202,Kopā!$A$4:$G$203,7,),"")</f>
        <v/>
      </c>
      <c r="AH202" s="26" t="str">
        <f t="shared" si="47"/>
        <v/>
      </c>
      <c r="AI202" s="26" t="e" cm="1">
        <f t="array" ref="AI202">IFERROR(SMALL(IF((COUNTIF($AI$3:AI201, $AH$4:$AH$203)=0)*ISNUMBER($AH$4:$AH$203), $AH$4:$AH$203, "A"), 1),INDEX($AH$4:$AH$203, MATCH(SMALL(IF(ISTEXT($AH$4:$AH$203)*(COUNTIF(AI$3:$AI201,$AH$4:$AH$203)=0), COUNTIF($AH$4:$AH$203, "&lt;"&amp;$AH$4:$AH$203), ""),1),IF(ISTEXT($AH$4:$AH$203), COUNTIF($AH$4:$AH$203, "&lt;"&amp;$AH$4:$AH$203), ""), 0)))</f>
        <v>#NUM!</v>
      </c>
      <c r="AJ202" s="26"/>
      <c r="AK202" s="26"/>
      <c r="AL202" s="26" t="e">
        <f>#REF!</f>
        <v>#REF!</v>
      </c>
      <c r="AM202" s="26"/>
      <c r="AN202" s="26"/>
      <c r="AO202" s="26"/>
      <c r="AP202" s="26"/>
      <c r="AQ202" s="26"/>
      <c r="AR202" s="79" t="str">
        <f>_xlfn.IFNA(VLOOKUP(AM202,Kopā!$A$4:$Q$203,8,),"")</f>
        <v/>
      </c>
      <c r="AS202" s="80" t="str">
        <f>_xlfn.IFNA(VLOOKUP(AM202,Kopā!$A$4:$Q$203,9,),"")</f>
        <v/>
      </c>
      <c r="AT202" s="79" t="str">
        <f>_xlfn.IFNA(VLOOKUP(AM202,Kopā!$A$4:$Q$203,10,),"")</f>
        <v/>
      </c>
      <c r="AU202" s="80" t="str">
        <f>_xlfn.IFNA(VLOOKUP(AM202,Kopā!$A$4:$Q$203,11,),"")</f>
        <v/>
      </c>
      <c r="AV202" s="79" t="str">
        <f>_xlfn.IFNA(VLOOKUP(AM202,Kopā!$A$4:$Q$203,12,),"")</f>
        <v/>
      </c>
      <c r="AW202" s="80" t="str">
        <f>_xlfn.IFNA(VLOOKUP(AM202,Kopā!$A$4:$Q$203,13,),"")</f>
        <v/>
      </c>
      <c r="AX202" s="79" t="str">
        <f>_xlfn.IFNA(VLOOKUP(AM202,Kopā!$A$4:$Q$203,14,),"")</f>
        <v/>
      </c>
      <c r="AY202" s="80" t="str">
        <f>_xlfn.IFNA(VLOOKUP(AM202,Kopā!$A$4:$Q$203,15,),"")</f>
        <v/>
      </c>
      <c r="AZ202" s="26"/>
      <c r="BA202" s="26"/>
      <c r="BB202" s="26"/>
      <c r="BC202" s="26"/>
      <c r="BD202" s="26"/>
      <c r="BE202" s="26" t="e">
        <f>_xlfn.RANK.EQ(BB202,$BB$4:$BB$93,)+COUNTIF($BB$4:BB202,BB202)-1</f>
        <v>#N/A</v>
      </c>
    </row>
    <row r="203" spans="1:57" x14ac:dyDescent="0.25">
      <c r="A203" s="4"/>
      <c r="B203" s="4"/>
      <c r="C203" s="4"/>
      <c r="D203" s="4"/>
      <c r="E203" s="37"/>
      <c r="F203" s="37"/>
      <c r="G203" s="37"/>
      <c r="H203" s="37"/>
      <c r="I203" s="37"/>
      <c r="J203" s="37"/>
      <c r="K203" s="37"/>
      <c r="L203" s="37"/>
      <c r="M203" s="4"/>
      <c r="N203" s="4"/>
      <c r="O203" s="36"/>
      <c r="P203" s="4"/>
      <c r="Q203" s="4"/>
      <c r="AD203" s="25">
        <v>202</v>
      </c>
      <c r="AE203" s="26"/>
      <c r="AF203" s="26" t="str">
        <f>IF(Kopā!F203=$R$3,Kopā!A203,"")</f>
        <v/>
      </c>
      <c r="AG203" s="26" t="str">
        <f>_xlfn.IFNA(VLOOKUP(AF203,Kopā!$A$4:$G$203,7,),"")</f>
        <v/>
      </c>
      <c r="AH203" s="26" t="str">
        <f t="shared" si="47"/>
        <v/>
      </c>
      <c r="AI203" s="26" t="e" cm="1">
        <f t="array" ref="AI203">IFERROR(SMALL(IF((COUNTIF($AI$3:AI202, $AH$4:$AH$203)=0)*ISNUMBER($AH$4:$AH$203), $AH$4:$AH$203, "A"), 1),INDEX($AH$4:$AH$203, MATCH(SMALL(IF(ISTEXT($AH$4:$AH$203)*(COUNTIF(AI$3:$AI202,$AH$4:$AH$203)=0), COUNTIF($AH$4:$AH$203, "&lt;"&amp;$AH$4:$AH$203), ""),1),IF(ISTEXT($AH$4:$AH$203), COUNTIF($AH$4:$AH$203, "&lt;"&amp;$AH$4:$AH$203), ""), 0)))</f>
        <v>#NUM!</v>
      </c>
      <c r="AJ203" s="26"/>
      <c r="AK203" s="26"/>
      <c r="AL203" s="26" t="e">
        <f>#REF!</f>
        <v>#REF!</v>
      </c>
      <c r="AM203" s="26"/>
      <c r="AN203" s="26"/>
      <c r="AO203" s="26"/>
      <c r="AP203" s="26"/>
      <c r="AQ203" s="26"/>
      <c r="AR203" s="79" t="str">
        <f>_xlfn.IFNA(VLOOKUP(AM203,Kopā!$A$4:$Q$203,8,),"")</f>
        <v/>
      </c>
      <c r="AS203" s="80" t="str">
        <f>_xlfn.IFNA(VLOOKUP(AM203,Kopā!$A$4:$Q$203,9,),"")</f>
        <v/>
      </c>
      <c r="AT203" s="79" t="str">
        <f>_xlfn.IFNA(VLOOKUP(AM203,Kopā!$A$4:$Q$203,10,),"")</f>
        <v/>
      </c>
      <c r="AU203" s="80" t="str">
        <f>_xlfn.IFNA(VLOOKUP(AM203,Kopā!$A$4:$Q$203,11,),"")</f>
        <v/>
      </c>
      <c r="AV203" s="79" t="str">
        <f>_xlfn.IFNA(VLOOKUP(AM203,Kopā!$A$4:$Q$203,12,),"")</f>
        <v/>
      </c>
      <c r="AW203" s="80" t="str">
        <f>_xlfn.IFNA(VLOOKUP(AM203,Kopā!$A$4:$Q$203,13,),"")</f>
        <v/>
      </c>
      <c r="AX203" s="79" t="str">
        <f>_xlfn.IFNA(VLOOKUP(AM203,Kopā!$A$4:$Q$203,14,),"")</f>
        <v/>
      </c>
      <c r="AY203" s="80" t="str">
        <f>_xlfn.IFNA(VLOOKUP(AM203,Kopā!$A$4:$Q$203,15,),"")</f>
        <v/>
      </c>
      <c r="AZ203" s="26"/>
      <c r="BA203" s="26"/>
      <c r="BB203" s="26"/>
      <c r="BC203" s="25"/>
      <c r="BD203" s="26"/>
      <c r="BE203" s="25" t="e">
        <f>_xlfn.RANK.EQ(BB203,$BB$4:$BB$93,)+COUNTIF($BB$4:BB203,BB203)-1</f>
        <v>#N/A</v>
      </c>
    </row>
  </sheetData>
  <sheetProtection sheet="1" objects="1" scenarios="1"/>
  <mergeCells count="8">
    <mergeCell ref="AV2:AW2"/>
    <mergeCell ref="AX2:AY2"/>
    <mergeCell ref="E2:F2"/>
    <mergeCell ref="G2:H2"/>
    <mergeCell ref="I2:J2"/>
    <mergeCell ref="K2:L2"/>
    <mergeCell ref="AR2:AS2"/>
    <mergeCell ref="AT2:AU2"/>
  </mergeCells>
  <dataValidations count="1">
    <dataValidation type="list" allowBlank="1" showInputMessage="1" showErrorMessage="1" sqref="R3">
      <formula1>$AE$5:$AE$6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4294967293" verticalDpi="0" r:id="rId1"/>
  <headerFooter>
    <oddHeader>&amp;L
&amp;"Times New Roman,Bold"&amp;A&amp;C&amp;"Times New Roman,Bold"Latvijas kauss grūtajā kāpšanā
 ar augšējo drošināšanu bērniem un jauniešiem</oddHeader>
    <oddFooter>&amp;L&amp;"Times New Roman,Regular"Galvenais tiesnesis:    Vladimirs Stepanovs
Sacensību sekretāre:   Inna Portnova</oddFooter>
  </headerFooter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Kopā!$S$4:$S$11</xm:f>
          </x14:formula1>
          <xm:sqref>S3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3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85546875" defaultRowHeight="15.75" x14ac:dyDescent="0.25"/>
  <cols>
    <col min="1" max="1" width="1.140625" style="11" customWidth="1"/>
    <col min="2" max="2" width="5.28515625" style="11" customWidth="1"/>
    <col min="3" max="3" width="22.28515625" style="11" bestFit="1" customWidth="1"/>
    <col min="4" max="4" width="21.85546875" style="11" customWidth="1"/>
    <col min="5" max="5" width="3.28515625" style="12" customWidth="1"/>
    <col min="6" max="6" width="6.140625" style="12" customWidth="1"/>
    <col min="7" max="7" width="3.28515625" style="12" customWidth="1"/>
    <col min="8" max="8" width="6.140625" style="12" customWidth="1"/>
    <col min="9" max="9" width="3.28515625" style="12" customWidth="1"/>
    <col min="10" max="10" width="6.140625" style="12" customWidth="1"/>
    <col min="11" max="11" width="3.28515625" style="12" customWidth="1"/>
    <col min="12" max="12" width="6.140625" style="12" customWidth="1"/>
    <col min="13" max="14" width="10" style="11" customWidth="1"/>
    <col min="15" max="15" width="15.7109375" style="13" customWidth="1"/>
    <col min="16" max="16" width="9.28515625" style="11" customWidth="1"/>
    <col min="17" max="17" width="9.42578125" style="11" bestFit="1" customWidth="1"/>
    <col min="18" max="18" width="8.28515625" style="11" customWidth="1"/>
    <col min="19" max="19" width="8.5703125" style="11" customWidth="1"/>
    <col min="20" max="28" width="8.85546875" style="11"/>
    <col min="29" max="29" width="9.7109375" style="11" customWidth="1"/>
    <col min="30" max="30" width="9" style="11" bestFit="1" customWidth="1"/>
    <col min="31" max="31" width="8.85546875" style="11"/>
    <col min="32" max="32" width="9" style="11" bestFit="1" customWidth="1"/>
    <col min="33" max="33" width="8.85546875" style="11"/>
    <col min="34" max="35" width="9" style="11" bestFit="1" customWidth="1"/>
    <col min="36" max="37" width="8.85546875" style="11"/>
    <col min="38" max="41" width="9" style="11" bestFit="1" customWidth="1"/>
    <col min="42" max="42" width="20.28515625" style="11" bestFit="1" customWidth="1"/>
    <col min="43" max="43" width="12.7109375" style="11" bestFit="1" customWidth="1"/>
    <col min="44" max="53" width="8.85546875" style="11"/>
    <col min="54" max="55" width="9" style="11" bestFit="1" customWidth="1"/>
    <col min="56" max="56" width="8.85546875" style="11"/>
    <col min="57" max="57" width="10.140625" style="11" bestFit="1" customWidth="1"/>
    <col min="58" max="16384" width="8.85546875" style="11"/>
  </cols>
  <sheetData>
    <row r="1" spans="1:57" ht="16.5" thickBot="1" x14ac:dyDescent="0.3">
      <c r="A1" s="4"/>
      <c r="B1" s="36"/>
      <c r="C1" s="4"/>
      <c r="D1" s="4"/>
      <c r="E1" s="37"/>
      <c r="F1" s="37"/>
      <c r="G1" s="37"/>
      <c r="H1" s="37"/>
      <c r="I1" s="37"/>
      <c r="J1" s="37"/>
      <c r="K1" s="37"/>
      <c r="L1" s="37"/>
      <c r="M1" s="4"/>
      <c r="N1" s="4"/>
      <c r="O1" s="36"/>
      <c r="P1" s="4"/>
      <c r="Q1" s="4"/>
    </row>
    <row r="2" spans="1:57" ht="16.5" thickBot="1" x14ac:dyDescent="0.3">
      <c r="A2" s="4"/>
      <c r="B2" s="4"/>
      <c r="C2" s="4"/>
      <c r="D2" s="37"/>
      <c r="E2" s="140">
        <v>1</v>
      </c>
      <c r="F2" s="141"/>
      <c r="G2" s="140">
        <v>2</v>
      </c>
      <c r="H2" s="142"/>
      <c r="I2" s="140">
        <v>3</v>
      </c>
      <c r="J2" s="141"/>
      <c r="K2" s="140">
        <v>4</v>
      </c>
      <c r="L2" s="141"/>
      <c r="M2" s="4"/>
      <c r="N2" s="4"/>
      <c r="O2" s="36"/>
      <c r="P2" s="4"/>
      <c r="Q2" s="4"/>
      <c r="R2" s="14" t="s">
        <v>117</v>
      </c>
      <c r="S2" s="15" t="s">
        <v>4</v>
      </c>
      <c r="AD2" s="25"/>
      <c r="AE2" s="26"/>
      <c r="AF2" s="26"/>
      <c r="AG2" s="26"/>
      <c r="AH2" s="26"/>
      <c r="AI2" s="26"/>
      <c r="AJ2" s="26"/>
      <c r="AK2" s="25"/>
      <c r="AL2" s="26"/>
      <c r="AM2" s="26"/>
      <c r="AN2" s="26"/>
      <c r="AO2" s="26"/>
      <c r="AP2" s="26"/>
      <c r="AQ2" s="67"/>
      <c r="AR2" s="139">
        <v>1</v>
      </c>
      <c r="AS2" s="139"/>
      <c r="AT2" s="139">
        <v>2</v>
      </c>
      <c r="AU2" s="139"/>
      <c r="AV2" s="139">
        <v>3</v>
      </c>
      <c r="AW2" s="139"/>
      <c r="AX2" s="139">
        <v>4</v>
      </c>
      <c r="AY2" s="139"/>
      <c r="AZ2" s="26"/>
      <c r="BA2" s="26"/>
      <c r="BB2" s="76"/>
      <c r="BC2" s="26"/>
      <c r="BD2" s="26"/>
      <c r="BE2" s="25"/>
    </row>
    <row r="3" spans="1:57" ht="33" thickTop="1" thickBot="1" x14ac:dyDescent="0.3">
      <c r="A3" s="4"/>
      <c r="B3" s="5" t="s">
        <v>0</v>
      </c>
      <c r="C3" s="2" t="s">
        <v>1</v>
      </c>
      <c r="D3" s="6" t="s">
        <v>2</v>
      </c>
      <c r="E3" s="5" t="s">
        <v>120</v>
      </c>
      <c r="F3" s="6" t="s">
        <v>121</v>
      </c>
      <c r="G3" s="1" t="s">
        <v>120</v>
      </c>
      <c r="H3" s="3" t="s">
        <v>121</v>
      </c>
      <c r="I3" s="5" t="s">
        <v>120</v>
      </c>
      <c r="J3" s="6" t="s">
        <v>121</v>
      </c>
      <c r="K3" s="5" t="s">
        <v>120</v>
      </c>
      <c r="L3" s="3" t="s">
        <v>121</v>
      </c>
      <c r="M3" s="9" t="s">
        <v>119</v>
      </c>
      <c r="N3" s="7" t="s">
        <v>118</v>
      </c>
      <c r="O3" s="10" t="s">
        <v>115</v>
      </c>
      <c r="P3" s="8" t="s">
        <v>116</v>
      </c>
      <c r="Q3" s="4"/>
      <c r="R3" s="63" t="s">
        <v>123</v>
      </c>
      <c r="S3" s="64" t="s">
        <v>113</v>
      </c>
      <c r="AD3" s="26"/>
      <c r="AE3" s="27"/>
      <c r="AF3" s="26"/>
      <c r="AG3" s="26"/>
      <c r="AH3" s="26"/>
      <c r="AI3" s="67"/>
      <c r="AJ3" s="26"/>
      <c r="AK3" s="26"/>
      <c r="AL3" s="67" t="s">
        <v>145</v>
      </c>
      <c r="AM3" s="26"/>
      <c r="AN3" s="26"/>
      <c r="AO3" s="27" t="s">
        <v>0</v>
      </c>
      <c r="AP3" s="27" t="s">
        <v>1</v>
      </c>
      <c r="AQ3" s="27" t="s">
        <v>2</v>
      </c>
      <c r="AR3" s="27" t="s">
        <v>120</v>
      </c>
      <c r="AS3" s="27" t="s">
        <v>121</v>
      </c>
      <c r="AT3" s="27" t="s">
        <v>120</v>
      </c>
      <c r="AU3" s="27" t="s">
        <v>121</v>
      </c>
      <c r="AV3" s="27" t="s">
        <v>120</v>
      </c>
      <c r="AW3" s="27" t="s">
        <v>121</v>
      </c>
      <c r="AX3" s="27" t="s">
        <v>120</v>
      </c>
      <c r="AY3" s="27" t="s">
        <v>121</v>
      </c>
      <c r="AZ3" s="77" t="s">
        <v>119</v>
      </c>
      <c r="BA3" s="78" t="s">
        <v>118</v>
      </c>
      <c r="BB3" s="67" t="s">
        <v>124</v>
      </c>
      <c r="BC3" s="67" t="s">
        <v>125</v>
      </c>
      <c r="BD3" s="27" t="s">
        <v>115</v>
      </c>
      <c r="BE3" s="78" t="s">
        <v>146</v>
      </c>
    </row>
    <row r="4" spans="1:57" ht="15.6" customHeight="1" x14ac:dyDescent="0.25">
      <c r="A4" s="26">
        <v>1</v>
      </c>
      <c r="B4" s="59">
        <f>IF(C4=$C$2,"",A4)</f>
        <v>1</v>
      </c>
      <c r="C4" s="101" t="str">
        <f t="shared" ref="C4:C67" si="0">_xlfn.IFNA(VLOOKUP(O4,$AL$4:$BA$93,5,0),"")</f>
        <v>Daniils Nurgaļejevs</v>
      </c>
      <c r="D4" s="28" t="str">
        <f>_xlfn.IFNA(VLOOKUP(O4,$AL$4:$BA$93,6,0),"")</f>
        <v>Traverss</v>
      </c>
      <c r="E4" s="60">
        <f>_xlfn.IFNA(VLOOKUP(O4,$AL$4:$BA$93,7,0),"")</f>
        <v>10</v>
      </c>
      <c r="F4" s="61">
        <f>_xlfn.IFNA(VLOOKUP(O4,$AL$4:$BA$93,8,0),"")</f>
        <v>4.3981481481481481E-4</v>
      </c>
      <c r="G4" s="62">
        <f>_xlfn.IFNA(VLOOKUP(O4,$AL$4:$BA$93,9,0),"")</f>
        <v>10</v>
      </c>
      <c r="H4" s="61">
        <f>_xlfn.IFNA(VLOOKUP(O4,$AL$4:$BA$93,10,0),"")</f>
        <v>7.175925925925927E-4</v>
      </c>
      <c r="I4" s="60">
        <f>_xlfn.IFNA(VLOOKUP(O4,$AL$4:$BA$93,11,0),"")</f>
        <v>10</v>
      </c>
      <c r="J4" s="61">
        <f>_xlfn.IFNA(VLOOKUP(O4,$AL$4:$BA$93,12,0),"")</f>
        <v>7.175925925925927E-4</v>
      </c>
      <c r="K4" s="60">
        <f>_xlfn.IFNA(VLOOKUP(O4,$AL$4:$BA$93,13,0),"")</f>
        <v>10</v>
      </c>
      <c r="L4" s="61">
        <f>_xlfn.IFNA(VLOOKUP(O4,$AL$4:$BA$93,14,0),"")</f>
        <v>9.4907407407407408E-4</v>
      </c>
      <c r="M4" s="72">
        <f>IFERROR(IF((E4+G4+I4+K4)=VLOOKUP(O4,$AL$4:$BA$93,15,0),VLOOKUP(O4,$AL$4:$BA$93,15,0),""),"")</f>
        <v>40</v>
      </c>
      <c r="N4" s="73">
        <f>_xlfn.IFNA(VLOOKUP(O4,$AL$4:$BA$93,16,0),"")</f>
        <v>2.8240740740740743E-3</v>
      </c>
      <c r="O4" s="24">
        <f>IF(AP4=$AP$2,"",A4)</f>
        <v>1</v>
      </c>
      <c r="P4" s="16"/>
      <c r="Q4" s="74"/>
      <c r="AD4" s="26">
        <v>3</v>
      </c>
      <c r="AE4" s="26"/>
      <c r="AF4" s="26">
        <f>IF(Kopā!F4=$R$3,Kopā!A4,"")</f>
        <v>1</v>
      </c>
      <c r="AG4" s="26" t="str">
        <f>_xlfn.IFNA(VLOOKUP(AF4,Kopā!$A$4:$G$203,7,),"")</f>
        <v>E</v>
      </c>
      <c r="AH4" s="26" t="str">
        <f t="shared" ref="AH4:AH35" si="1">IF(AG4=$S$3,AF4,"")</f>
        <v/>
      </c>
      <c r="AI4" s="26" cm="1">
        <f t="array" ref="AI4">IFERROR(SMALL(IF((COUNTIF($AI$3:AI3, $AH$4:$AH$203)=0)*ISNUMBER($AH$4:$AH$203), $AH$4:$AH$203, "A"), 1),INDEX($AH$4:$AH$203, MATCH(SMALL(IF(ISTEXT($AH$4:$AH$203)*(COUNTIF(AI3:$AI$3,$AH$4:$AH$203)=0), COUNTIF($AH$4:$AH$203, "&lt;"&amp;$AH$4:$AH$203), ""),1),IF(ISTEXT($AH$4:$AH$203), COUNTIF($AH$4:$AH$203, "&lt;"&amp;$AH$4:$AH$203), ""), 0)))</f>
        <v>19</v>
      </c>
      <c r="AJ4" s="26"/>
      <c r="AK4" s="26"/>
      <c r="AL4" s="26">
        <f>BD4</f>
        <v>2</v>
      </c>
      <c r="AM4" s="26">
        <f>IFERROR(AI4,"")</f>
        <v>19</v>
      </c>
      <c r="AN4" s="26">
        <v>1</v>
      </c>
      <c r="AO4" s="67">
        <f>IF(AP4=$C$2,"",AN4)</f>
        <v>1</v>
      </c>
      <c r="AP4" s="26" t="str">
        <f>_xlfn.IFNA(VLOOKUP(AM4,Kopā!$A$4:$Q$203,2,),"")</f>
        <v>Bruno Kigitovičs</v>
      </c>
      <c r="AQ4" s="68" t="str">
        <f>_xlfn.IFNA(VLOOKUP(AM4,Kopā!$A$4:$Q$203,3,),"")</f>
        <v>Virsotne</v>
      </c>
      <c r="AR4" s="79">
        <f>_xlfn.IFNA(VLOOKUP(AM4,Kopā!$A$4:$Q$203,8,),"")</f>
        <v>10</v>
      </c>
      <c r="AS4" s="80">
        <f>_xlfn.IFNA(VLOOKUP(AM4,Kopā!$A$4:$Q$203,9,),"")</f>
        <v>6.9444444444444447E-4</v>
      </c>
      <c r="AT4" s="79">
        <f>_xlfn.IFNA(VLOOKUP(AM4,Kopā!$A$4:$Q$203,10,),"")</f>
        <v>10</v>
      </c>
      <c r="AU4" s="80">
        <f>_xlfn.IFNA(VLOOKUP(AM4,Kopā!$A$4:$Q$203,11,),"")</f>
        <v>1.25E-3</v>
      </c>
      <c r="AV4" s="79">
        <f>_xlfn.IFNA(VLOOKUP(AM4,Kopā!$A$4:$Q$203,12,),"")</f>
        <v>10</v>
      </c>
      <c r="AW4" s="80">
        <f>_xlfn.IFNA(VLOOKUP(AM4,Kopā!$A$4:$Q$203,13,),"")</f>
        <v>1.0763888888888889E-3</v>
      </c>
      <c r="AX4" s="79">
        <f>_xlfn.IFNA(VLOOKUP(AM4,Kopā!$A$4:$Q$203,14,),"")</f>
        <v>10</v>
      </c>
      <c r="AY4" s="80">
        <f>_xlfn.IFNA(VLOOKUP(AM4,Kopā!$A$4:$Q$203,15,),"")</f>
        <v>6.9444444444444447E-4</v>
      </c>
      <c r="AZ4" s="81">
        <f>_xlfn.IFNA(VLOOKUP(AM4,Kopā!$A$4:$Q$203,16,),"")</f>
        <v>40</v>
      </c>
      <c r="BA4" s="80">
        <f>_xlfn.IFNA(VLOOKUP(AM4,Kopā!$A$4:$Q$203,17,),"")</f>
        <v>3.7152777777777778E-3</v>
      </c>
      <c r="BB4" s="26">
        <f>IFERROR(_xlfn.RANK.EQ(AZ4,$AZ$4:$AZ$93,1),"")</f>
        <v>9</v>
      </c>
      <c r="BC4" s="26">
        <f>IFERROR(_xlfn.RANK.EQ(BA4,$BA$4:$BA$93),"")</f>
        <v>2</v>
      </c>
      <c r="BD4" s="69">
        <f>IFERROR(IF(BA4=AZ4,BE4,_xlfn.RANK.EQ($BB4,$BB$4:$BB$93)+COUNTIFS($BB$4:$BB$93,$BB4,$BC$4:$BC$93,"&gt;"&amp;$BC4)),"")</f>
        <v>2</v>
      </c>
      <c r="BE4" s="26">
        <f>_xlfn.RANK.EQ(BB4,$BB$4:$BB$93,)+COUNTIF($BB$4:BB4,BB4)-1</f>
        <v>1</v>
      </c>
    </row>
    <row r="5" spans="1:57" x14ac:dyDescent="0.25">
      <c r="A5" s="26">
        <v>2</v>
      </c>
      <c r="B5" s="82">
        <f t="shared" ref="B5:B68" si="2">IF(C5=$C$2,"",A5)</f>
        <v>2</v>
      </c>
      <c r="C5" s="102" t="str">
        <f t="shared" si="0"/>
        <v>Bruno Kigitovičs</v>
      </c>
      <c r="D5" s="83" t="str">
        <f t="shared" ref="D5:D6" si="3">_xlfn.IFNA(VLOOKUP(O5,$AL$4:$BA$93,6,0),"")</f>
        <v>Virsotne</v>
      </c>
      <c r="E5" s="84">
        <f t="shared" ref="E5:E68" si="4">_xlfn.IFNA(VLOOKUP(O5,$AL$4:$BA$93,7,0),"")</f>
        <v>10</v>
      </c>
      <c r="F5" s="85">
        <f t="shared" ref="F5:F68" si="5">_xlfn.IFNA(VLOOKUP(O5,$AL$4:$BA$93,8,0),"")</f>
        <v>6.9444444444444447E-4</v>
      </c>
      <c r="G5" s="86">
        <f t="shared" ref="G5:G68" si="6">_xlfn.IFNA(VLOOKUP(O5,$AL$4:$BA$93,9,0),"")</f>
        <v>10</v>
      </c>
      <c r="H5" s="85">
        <f t="shared" ref="H5:H68" si="7">_xlfn.IFNA(VLOOKUP(O5,$AL$4:$BA$93,10,0),"")</f>
        <v>1.25E-3</v>
      </c>
      <c r="I5" s="84">
        <f t="shared" ref="I5:I68" si="8">_xlfn.IFNA(VLOOKUP(O5,$AL$4:$BA$93,11,0),"")</f>
        <v>10</v>
      </c>
      <c r="J5" s="85">
        <f t="shared" ref="J5:J68" si="9">_xlfn.IFNA(VLOOKUP(O5,$AL$4:$BA$93,12,0),"")</f>
        <v>1.0763888888888889E-3</v>
      </c>
      <c r="K5" s="84">
        <f t="shared" ref="K5:K68" si="10">_xlfn.IFNA(VLOOKUP(O5,$AL$4:$BA$93,13,0),"")</f>
        <v>10</v>
      </c>
      <c r="L5" s="85">
        <f t="shared" ref="L5:L68" si="11">_xlfn.IFNA(VLOOKUP(O5,$AL$4:$BA$93,14,0),"")</f>
        <v>6.9444444444444447E-4</v>
      </c>
      <c r="M5" s="87">
        <f t="shared" ref="M5:M68" si="12">IFERROR(IF((E5+G5+I5+K5)=VLOOKUP(O5,$AL$4:$BA$93,15,0),VLOOKUP(O5,$AL$4:$BA$93,15,0),""),"")</f>
        <v>40</v>
      </c>
      <c r="N5" s="88">
        <f t="shared" ref="N5:N68" si="13">_xlfn.IFNA(VLOOKUP(O5,$AL$4:$BA$93,16,0),"")</f>
        <v>3.7152777777777778E-3</v>
      </c>
      <c r="O5" s="89">
        <f t="shared" ref="O5:O68" si="14">IF(AP5=$AP$2,"",A5)</f>
        <v>2</v>
      </c>
      <c r="P5" s="90"/>
      <c r="Q5" s="74"/>
      <c r="AD5" s="26">
        <v>4</v>
      </c>
      <c r="AE5" s="26" t="s">
        <v>123</v>
      </c>
      <c r="AF5" s="26" t="str">
        <f>IF(Kopā!F5=$R$3,Kopā!A5,"")</f>
        <v/>
      </c>
      <c r="AG5" s="26" t="str">
        <f>_xlfn.IFNA(VLOOKUP(AF5,Kopā!$A$4:$G$203,7,),"")</f>
        <v/>
      </c>
      <c r="AH5" s="26" t="str">
        <f t="shared" si="1"/>
        <v/>
      </c>
      <c r="AI5" s="26" cm="1">
        <f t="array" ref="AI5">IFERROR(SMALL(IF((COUNTIF($AI$3:AI4, $AH$4:$AH$203)=0)*ISNUMBER($AH$4:$AH$203), $AH$4:$AH$203, "A"), 1),INDEX($AH$4:$AH$203, MATCH(SMALL(IF(ISTEXT($AH$4:$AH$203)*(COUNTIF(AI$3:$AI4,$AH$4:$AH$203)=0), COUNTIF($AH$4:$AH$203, "&lt;"&amp;$AH$4:$AH$203), ""),1),IF(ISTEXT($AH$4:$AH$203), COUNTIF($AH$4:$AH$203, "&lt;"&amp;$AH$4:$AH$203), ""), 0)))</f>
        <v>23</v>
      </c>
      <c r="AJ5" s="26"/>
      <c r="AK5" s="26"/>
      <c r="AL5" s="26">
        <f t="shared" ref="AL5:AL68" si="15">BD5</f>
        <v>1</v>
      </c>
      <c r="AM5" s="26">
        <f t="shared" ref="AM5:AM68" si="16">IFERROR(AI5,"")</f>
        <v>23</v>
      </c>
      <c r="AN5" s="26">
        <v>2</v>
      </c>
      <c r="AO5" s="67">
        <f t="shared" ref="AO5:AO68" si="17">IF(AP5=$C$2,"",AN5)</f>
        <v>2</v>
      </c>
      <c r="AP5" s="26" t="str">
        <f>_xlfn.IFNA(VLOOKUP(AM5,Kopā!$A$4:$Q$203,2,),"")</f>
        <v>Daniils Nurgaļejevs</v>
      </c>
      <c r="AQ5" s="68" t="str">
        <f>_xlfn.IFNA(VLOOKUP(AM5,Kopā!$A$4:$Q$203,3,),"")</f>
        <v>Traverss</v>
      </c>
      <c r="AR5" s="79">
        <f>_xlfn.IFNA(VLOOKUP(AM5,Kopā!$A$4:$Q$203,8,),"")</f>
        <v>10</v>
      </c>
      <c r="AS5" s="80">
        <f>_xlfn.IFNA(VLOOKUP(AM5,Kopā!$A$4:$Q$203,9,),"")</f>
        <v>4.3981481481481481E-4</v>
      </c>
      <c r="AT5" s="79">
        <f>_xlfn.IFNA(VLOOKUP(AM5,Kopā!$A$4:$Q$203,10,),"")</f>
        <v>10</v>
      </c>
      <c r="AU5" s="80">
        <f>_xlfn.IFNA(VLOOKUP(AM5,Kopā!$A$4:$Q$203,11,),"")</f>
        <v>7.175925925925927E-4</v>
      </c>
      <c r="AV5" s="79">
        <f>_xlfn.IFNA(VLOOKUP(AM5,Kopā!$A$4:$Q$203,12,),"")</f>
        <v>10</v>
      </c>
      <c r="AW5" s="80">
        <f>_xlfn.IFNA(VLOOKUP(AM5,Kopā!$A$4:$Q$203,13,),"")</f>
        <v>7.175925925925927E-4</v>
      </c>
      <c r="AX5" s="79">
        <f>_xlfn.IFNA(VLOOKUP(AM5,Kopā!$A$4:$Q$203,14,),"")</f>
        <v>10</v>
      </c>
      <c r="AY5" s="80">
        <f>_xlfn.IFNA(VLOOKUP(AM5,Kopā!$A$4:$Q$203,15,),"")</f>
        <v>9.4907407407407408E-4</v>
      </c>
      <c r="AZ5" s="81">
        <f>_xlfn.IFNA(VLOOKUP(AM5,Kopā!$A$4:$Q$203,16,),"")</f>
        <v>40</v>
      </c>
      <c r="BA5" s="80">
        <f>_xlfn.IFNA(VLOOKUP(AM5,Kopā!$A$4:$Q$203,17,),"")</f>
        <v>2.8240740740740743E-3</v>
      </c>
      <c r="BB5" s="26">
        <f t="shared" ref="BB5:BB68" si="18">IFERROR(_xlfn.RANK.EQ(AZ5,$AZ$4:$AZ$93,1),"")</f>
        <v>9</v>
      </c>
      <c r="BC5" s="26">
        <f t="shared" ref="BC5:BC68" si="19">IFERROR(_xlfn.RANK.EQ(BA5,$BA$4:$BA$93),"")</f>
        <v>4</v>
      </c>
      <c r="BD5" s="69">
        <f t="shared" ref="BD5:BD68" si="20">IFERROR(IF(BA5=AZ5,BE5,_xlfn.RANK.EQ($BB5,$BB$4:$BB$93)+COUNTIFS($BB$4:$BB$93,$BB5,$BC$4:$BC$93,"&gt;"&amp;$BC5)),"")</f>
        <v>1</v>
      </c>
      <c r="BE5" s="26">
        <f>_xlfn.RANK.EQ(BB5,$BB$4:$BB$93,)+COUNTIF($BB$4:BB5,BB5)-1</f>
        <v>2</v>
      </c>
    </row>
    <row r="6" spans="1:57" x14ac:dyDescent="0.25">
      <c r="A6" s="26">
        <v>3</v>
      </c>
      <c r="B6" s="17">
        <f t="shared" si="2"/>
        <v>3</v>
      </c>
      <c r="C6" s="101" t="str">
        <f t="shared" si="0"/>
        <v>Pavels Borisoglebskis</v>
      </c>
      <c r="D6" s="28" t="str">
        <f t="shared" si="3"/>
        <v>Traverss</v>
      </c>
      <c r="E6" s="60">
        <f t="shared" si="4"/>
        <v>10</v>
      </c>
      <c r="F6" s="61">
        <f t="shared" si="5"/>
        <v>0</v>
      </c>
      <c r="G6" s="62">
        <f t="shared" si="6"/>
        <v>6</v>
      </c>
      <c r="H6" s="61">
        <f t="shared" si="7"/>
        <v>1.5277777777777779E-3</v>
      </c>
      <c r="I6" s="60">
        <f t="shared" si="8"/>
        <v>10</v>
      </c>
      <c r="J6" s="61">
        <f t="shared" si="9"/>
        <v>0</v>
      </c>
      <c r="K6" s="60">
        <f t="shared" si="10"/>
        <v>10</v>
      </c>
      <c r="L6" s="61">
        <f t="shared" si="11"/>
        <v>1.261574074074074E-3</v>
      </c>
      <c r="M6" s="72">
        <f t="shared" si="12"/>
        <v>36</v>
      </c>
      <c r="N6" s="73">
        <f t="shared" si="13"/>
        <v>2.7893518518518519E-3</v>
      </c>
      <c r="O6" s="24">
        <f t="shared" si="14"/>
        <v>3</v>
      </c>
      <c r="P6" s="18"/>
      <c r="Q6" s="74"/>
      <c r="AD6" s="26">
        <v>5</v>
      </c>
      <c r="AE6" s="26" t="s">
        <v>122</v>
      </c>
      <c r="AF6" s="26">
        <f>IF(Kopā!F6=$R$3,Kopā!A6,"")</f>
        <v>3</v>
      </c>
      <c r="AG6" s="26" t="str">
        <f>_xlfn.IFNA(VLOOKUP(AF6,Kopā!$A$4:$G$203,7,),"")</f>
        <v>E</v>
      </c>
      <c r="AH6" s="26" t="str">
        <f t="shared" si="1"/>
        <v/>
      </c>
      <c r="AI6" s="26" cm="1">
        <f t="array" ref="AI6">IFERROR(SMALL(IF((COUNTIF($AI$3:AI5, $AH$4:$AH$203)=0)*ISNUMBER($AH$4:$AH$203), $AH$4:$AH$203, "A"), 1),INDEX($AH$4:$AH$203, MATCH(SMALL(IF(ISTEXT($AH$4:$AH$203)*(COUNTIF(AI$3:$AI5,$AH$4:$AH$203)=0), COUNTIF($AH$4:$AH$203, "&lt;"&amp;$AH$4:$AH$203), ""),1),IF(ISTEXT($AH$4:$AH$203), COUNTIF($AH$4:$AH$203, "&lt;"&amp;$AH$4:$AH$203), ""), 0)))</f>
        <v>28</v>
      </c>
      <c r="AJ6" s="26"/>
      <c r="AK6" s="26"/>
      <c r="AL6" s="26">
        <f t="shared" si="15"/>
        <v>5</v>
      </c>
      <c r="AM6" s="26">
        <f t="shared" si="16"/>
        <v>28</v>
      </c>
      <c r="AN6" s="26">
        <v>3</v>
      </c>
      <c r="AO6" s="67">
        <f t="shared" si="17"/>
        <v>3</v>
      </c>
      <c r="AP6" s="26" t="str">
        <f>_xlfn.IFNA(VLOOKUP(AM6,Kopā!$A$4:$Q$203,2,),"")</f>
        <v>Edvards Vilks</v>
      </c>
      <c r="AQ6" s="68" t="str">
        <f>_xlfn.IFNA(VLOOKUP(AM6,Kopā!$A$4:$Q$203,3,),"")</f>
        <v>BJC Daugmale</v>
      </c>
      <c r="AR6" s="79">
        <f>_xlfn.IFNA(VLOOKUP(AM6,Kopā!$A$4:$Q$203,8,),"")</f>
        <v>10</v>
      </c>
      <c r="AS6" s="80">
        <f>_xlfn.IFNA(VLOOKUP(AM6,Kopā!$A$4:$Q$203,9,),"")</f>
        <v>0</v>
      </c>
      <c r="AT6" s="79">
        <f>_xlfn.IFNA(VLOOKUP(AM6,Kopā!$A$4:$Q$203,10,),"")</f>
        <v>1</v>
      </c>
      <c r="AU6" s="80">
        <f>_xlfn.IFNA(VLOOKUP(AM6,Kopā!$A$4:$Q$203,11,),"")</f>
        <v>1.6203703703703703E-3</v>
      </c>
      <c r="AV6" s="79">
        <f>_xlfn.IFNA(VLOOKUP(AM6,Kopā!$A$4:$Q$203,12,),"")</f>
        <v>10</v>
      </c>
      <c r="AW6" s="80">
        <f>_xlfn.IFNA(VLOOKUP(AM6,Kopā!$A$4:$Q$203,13,),"")</f>
        <v>0</v>
      </c>
      <c r="AX6" s="79">
        <f>_xlfn.IFNA(VLOOKUP(AM6,Kopā!$A$4:$Q$203,14,),"")</f>
        <v>10</v>
      </c>
      <c r="AY6" s="80">
        <f>_xlfn.IFNA(VLOOKUP(AM6,Kopā!$A$4:$Q$203,15,),"")</f>
        <v>1.1226851851851851E-3</v>
      </c>
      <c r="AZ6" s="81">
        <f>_xlfn.IFNA(VLOOKUP(AM6,Kopā!$A$4:$Q$203,16,),"")</f>
        <v>31</v>
      </c>
      <c r="BA6" s="80">
        <f>_xlfn.IFNA(VLOOKUP(AM6,Kopā!$A$4:$Q$203,17,),"")</f>
        <v>2.7430555555555554E-3</v>
      </c>
      <c r="BB6" s="26">
        <f t="shared" si="18"/>
        <v>5</v>
      </c>
      <c r="BC6" s="26">
        <f t="shared" si="19"/>
        <v>6</v>
      </c>
      <c r="BD6" s="69">
        <f t="shared" si="20"/>
        <v>5</v>
      </c>
      <c r="BE6" s="26">
        <f>_xlfn.RANK.EQ(BB6,$BB$4:$BB$93,)+COUNTIF($BB$4:BB6,BB6)-1</f>
        <v>4</v>
      </c>
    </row>
    <row r="7" spans="1:57" x14ac:dyDescent="0.25">
      <c r="A7" s="26">
        <v>4</v>
      </c>
      <c r="B7" s="82">
        <f t="shared" si="2"/>
        <v>4</v>
      </c>
      <c r="C7" s="102" t="str">
        <f t="shared" si="0"/>
        <v>Matvejs Murinovs</v>
      </c>
      <c r="D7" s="83" t="str">
        <f>_xlfn.IFNA(VLOOKUP(O7,$AL$4:$BA$93,6,0),"")</f>
        <v>Traverss</v>
      </c>
      <c r="E7" s="84">
        <f t="shared" si="4"/>
        <v>10</v>
      </c>
      <c r="F7" s="85">
        <f t="shared" si="5"/>
        <v>0</v>
      </c>
      <c r="G7" s="86">
        <f t="shared" si="6"/>
        <v>1</v>
      </c>
      <c r="H7" s="85">
        <f t="shared" si="7"/>
        <v>1.5277777777777779E-3</v>
      </c>
      <c r="I7" s="84">
        <f t="shared" si="8"/>
        <v>10</v>
      </c>
      <c r="J7" s="85">
        <f t="shared" si="9"/>
        <v>0</v>
      </c>
      <c r="K7" s="84">
        <f t="shared" si="10"/>
        <v>10</v>
      </c>
      <c r="L7" s="85">
        <f t="shared" si="11"/>
        <v>1.2037037037037038E-3</v>
      </c>
      <c r="M7" s="87">
        <f t="shared" si="12"/>
        <v>31</v>
      </c>
      <c r="N7" s="88">
        <f t="shared" si="13"/>
        <v>2.7314814814814814E-3</v>
      </c>
      <c r="O7" s="89">
        <f t="shared" si="14"/>
        <v>4</v>
      </c>
      <c r="P7" s="90"/>
      <c r="Q7" s="74"/>
      <c r="AD7" s="26">
        <v>6</v>
      </c>
      <c r="AE7" s="26"/>
      <c r="AF7" s="26" t="str">
        <f>IF(Kopā!F7=$R$3,Kopā!A7,"")</f>
        <v/>
      </c>
      <c r="AG7" s="26" t="str">
        <f>_xlfn.IFNA(VLOOKUP(AF7,Kopā!$A$4:$G$203,7,),"")</f>
        <v/>
      </c>
      <c r="AH7" s="26" t="str">
        <f t="shared" si="1"/>
        <v/>
      </c>
      <c r="AI7" s="26" cm="1">
        <f t="array" ref="AI7">IFERROR(SMALL(IF((COUNTIF($AI$3:AI6, $AH$4:$AH$203)=0)*ISNUMBER($AH$4:$AH$203), $AH$4:$AH$203, "A"), 1),INDEX($AH$4:$AH$203, MATCH(SMALL(IF(ISTEXT($AH$4:$AH$203)*(COUNTIF(AI$3:$AI6,$AH$4:$AH$203)=0), COUNTIF($AH$4:$AH$203, "&lt;"&amp;$AH$4:$AH$203), ""),1),IF(ISTEXT($AH$4:$AH$203), COUNTIF($AH$4:$AH$203, "&lt;"&amp;$AH$4:$AH$203), ""), 0)))</f>
        <v>59</v>
      </c>
      <c r="AJ7" s="26"/>
      <c r="AK7" s="26"/>
      <c r="AL7" s="26">
        <f t="shared" si="15"/>
        <v>8</v>
      </c>
      <c r="AM7" s="26">
        <f t="shared" si="16"/>
        <v>59</v>
      </c>
      <c r="AN7" s="26">
        <v>4</v>
      </c>
      <c r="AO7" s="67">
        <f t="shared" si="17"/>
        <v>4</v>
      </c>
      <c r="AP7" s="26" t="str">
        <f>_xlfn.IFNA(VLOOKUP(AM7,Kopā!$A$4:$Q$203,2,),"")</f>
        <v>Krišjānis Strods</v>
      </c>
      <c r="AQ7" s="68" t="str">
        <f>_xlfn.IFNA(VLOOKUP(AM7,Kopā!$A$4:$Q$203,3,),"")</f>
        <v>BJC Daugmale</v>
      </c>
      <c r="AR7" s="79">
        <f>_xlfn.IFNA(VLOOKUP(AM7,Kopā!$A$4:$Q$203,8,),"")</f>
        <v>10</v>
      </c>
      <c r="AS7" s="80">
        <f>_xlfn.IFNA(VLOOKUP(AM7,Kopā!$A$4:$Q$203,9,),"")</f>
        <v>0</v>
      </c>
      <c r="AT7" s="79">
        <f>_xlfn.IFNA(VLOOKUP(AM7,Kopā!$A$4:$Q$203,10,),"")</f>
        <v>1</v>
      </c>
      <c r="AU7" s="80">
        <f>_xlfn.IFNA(VLOOKUP(AM7,Kopā!$A$4:$Q$203,11,),"")</f>
        <v>2.7777777777777779E-3</v>
      </c>
      <c r="AV7" s="79">
        <f>_xlfn.IFNA(VLOOKUP(AM7,Kopā!$A$4:$Q$203,12,),"")</f>
        <v>10</v>
      </c>
      <c r="AW7" s="80">
        <f>_xlfn.IFNA(VLOOKUP(AM7,Kopā!$A$4:$Q$203,13,),"")</f>
        <v>0</v>
      </c>
      <c r="AX7" s="79">
        <f>_xlfn.IFNA(VLOOKUP(AM7,Kopā!$A$4:$Q$203,14,),"")</f>
        <v>8</v>
      </c>
      <c r="AY7" s="80">
        <f>_xlfn.IFNA(VLOOKUP(AM7,Kopā!$A$4:$Q$203,15,),"")</f>
        <v>1.8865740740740742E-3</v>
      </c>
      <c r="AZ7" s="81">
        <f>_xlfn.IFNA(VLOOKUP(AM7,Kopā!$A$4:$Q$203,16,),"")</f>
        <v>29</v>
      </c>
      <c r="BA7" s="80">
        <f>_xlfn.IFNA(VLOOKUP(AM7,Kopā!$A$4:$Q$203,17,),"")</f>
        <v>4.6643518518518518E-3</v>
      </c>
      <c r="BB7" s="26">
        <f t="shared" si="18"/>
        <v>3</v>
      </c>
      <c r="BC7" s="26">
        <f t="shared" si="19"/>
        <v>1</v>
      </c>
      <c r="BD7" s="69">
        <f t="shared" si="20"/>
        <v>8</v>
      </c>
      <c r="BE7" s="26">
        <f>_xlfn.RANK.EQ(BB7,$BB$4:$BB$93,)+COUNTIF($BB$4:BB7,BB7)-1</f>
        <v>7</v>
      </c>
    </row>
    <row r="8" spans="1:57" x14ac:dyDescent="0.25">
      <c r="A8" s="26">
        <v>5</v>
      </c>
      <c r="B8" s="17">
        <f t="shared" si="2"/>
        <v>5</v>
      </c>
      <c r="C8" s="101" t="str">
        <f t="shared" si="0"/>
        <v>Edvards Vilks</v>
      </c>
      <c r="D8" s="28" t="str">
        <f t="shared" ref="D8:D71" si="21">_xlfn.IFNA(VLOOKUP(O8,$AL$4:$BA$93,6,0),"")</f>
        <v>BJC Daugmale</v>
      </c>
      <c r="E8" s="60">
        <f t="shared" si="4"/>
        <v>10</v>
      </c>
      <c r="F8" s="61">
        <f t="shared" si="5"/>
        <v>0</v>
      </c>
      <c r="G8" s="62">
        <f t="shared" si="6"/>
        <v>1</v>
      </c>
      <c r="H8" s="61">
        <f t="shared" si="7"/>
        <v>1.6203703703703703E-3</v>
      </c>
      <c r="I8" s="60">
        <f t="shared" si="8"/>
        <v>10</v>
      </c>
      <c r="J8" s="61">
        <f t="shared" si="9"/>
        <v>0</v>
      </c>
      <c r="K8" s="60">
        <f t="shared" si="10"/>
        <v>10</v>
      </c>
      <c r="L8" s="61">
        <f t="shared" si="11"/>
        <v>1.1226851851851851E-3</v>
      </c>
      <c r="M8" s="72">
        <f t="shared" si="12"/>
        <v>31</v>
      </c>
      <c r="N8" s="73">
        <f t="shared" si="13"/>
        <v>2.7430555555555554E-3</v>
      </c>
      <c r="O8" s="24">
        <f t="shared" si="14"/>
        <v>5</v>
      </c>
      <c r="P8" s="18"/>
      <c r="Q8" s="74"/>
      <c r="AD8" s="26">
        <v>7</v>
      </c>
      <c r="AE8" s="26"/>
      <c r="AF8" s="26" t="str">
        <f>IF(Kopā!F8=$R$3,Kopā!A8,"")</f>
        <v/>
      </c>
      <c r="AG8" s="26" t="str">
        <f>_xlfn.IFNA(VLOOKUP(AF8,Kopā!$A$4:$G$203,7,),"")</f>
        <v/>
      </c>
      <c r="AH8" s="26" t="str">
        <f t="shared" si="1"/>
        <v/>
      </c>
      <c r="AI8" s="26" cm="1">
        <f t="array" ref="AI8">IFERROR(SMALL(IF((COUNTIF($AI$3:AI7, $AH$4:$AH$203)=0)*ISNUMBER($AH$4:$AH$203), $AH$4:$AH$203, "A"), 1),INDEX($AH$4:$AH$203, MATCH(SMALL(IF(ISTEXT($AH$4:$AH$203)*(COUNTIF(AI$3:$AI7,$AH$4:$AH$203)=0), COUNTIF($AH$4:$AH$203, "&lt;"&amp;$AH$4:$AH$203), ""),1),IF(ISTEXT($AH$4:$AH$203), COUNTIF($AH$4:$AH$203, "&lt;"&amp;$AH$4:$AH$203), ""), 0)))</f>
        <v>65</v>
      </c>
      <c r="AJ8" s="26"/>
      <c r="AK8" s="26"/>
      <c r="AL8" s="26">
        <f t="shared" si="15"/>
        <v>4</v>
      </c>
      <c r="AM8" s="26">
        <f t="shared" si="16"/>
        <v>65</v>
      </c>
      <c r="AN8" s="26">
        <v>5</v>
      </c>
      <c r="AO8" s="67">
        <f t="shared" si="17"/>
        <v>5</v>
      </c>
      <c r="AP8" s="26" t="str">
        <f>_xlfn.IFNA(VLOOKUP(AM8,Kopā!$A$4:$Q$203,2,),"")</f>
        <v>Matvejs Murinovs</v>
      </c>
      <c r="AQ8" s="68" t="str">
        <f>_xlfn.IFNA(VLOOKUP(AM8,Kopā!$A$4:$Q$203,3,),"")</f>
        <v>Traverss</v>
      </c>
      <c r="AR8" s="79">
        <f>_xlfn.IFNA(VLOOKUP(AM8,Kopā!$A$4:$Q$203,8,),"")</f>
        <v>10</v>
      </c>
      <c r="AS8" s="80">
        <f>_xlfn.IFNA(VLOOKUP(AM8,Kopā!$A$4:$Q$203,9,),"")</f>
        <v>0</v>
      </c>
      <c r="AT8" s="79">
        <f>_xlfn.IFNA(VLOOKUP(AM8,Kopā!$A$4:$Q$203,10,),"")</f>
        <v>1</v>
      </c>
      <c r="AU8" s="80">
        <f>_xlfn.IFNA(VLOOKUP(AM8,Kopā!$A$4:$Q$203,11,),"")</f>
        <v>1.5277777777777779E-3</v>
      </c>
      <c r="AV8" s="79">
        <f>_xlfn.IFNA(VLOOKUP(AM8,Kopā!$A$4:$Q$203,12,),"")</f>
        <v>10</v>
      </c>
      <c r="AW8" s="80">
        <f>_xlfn.IFNA(VLOOKUP(AM8,Kopā!$A$4:$Q$203,13,),"")</f>
        <v>0</v>
      </c>
      <c r="AX8" s="79">
        <f>_xlfn.IFNA(VLOOKUP(AM8,Kopā!$A$4:$Q$203,14,),"")</f>
        <v>10</v>
      </c>
      <c r="AY8" s="80">
        <f>_xlfn.IFNA(VLOOKUP(AM8,Kopā!$A$4:$Q$203,15,),"")</f>
        <v>1.2037037037037038E-3</v>
      </c>
      <c r="AZ8" s="81">
        <f>_xlfn.IFNA(VLOOKUP(AM8,Kopā!$A$4:$Q$203,16,),"")</f>
        <v>31</v>
      </c>
      <c r="BA8" s="80">
        <f>_xlfn.IFNA(VLOOKUP(AM8,Kopā!$A$4:$Q$203,17,),"")</f>
        <v>2.7314814814814814E-3</v>
      </c>
      <c r="BB8" s="26">
        <f t="shared" si="18"/>
        <v>5</v>
      </c>
      <c r="BC8" s="26">
        <f t="shared" si="19"/>
        <v>7</v>
      </c>
      <c r="BD8" s="69">
        <f t="shared" si="20"/>
        <v>4</v>
      </c>
      <c r="BE8" s="26">
        <f>_xlfn.RANK.EQ(BB8,$BB$4:$BB$93,)+COUNTIF($BB$4:BB8,BB8)-1</f>
        <v>5</v>
      </c>
    </row>
    <row r="9" spans="1:57" x14ac:dyDescent="0.25">
      <c r="A9" s="26">
        <v>6</v>
      </c>
      <c r="B9" s="82">
        <f t="shared" si="2"/>
        <v>6</v>
      </c>
      <c r="C9" s="102" t="str">
        <f t="shared" si="0"/>
        <v>Roberts Krasikovs</v>
      </c>
      <c r="D9" s="83" t="str">
        <f t="shared" si="21"/>
        <v>BJC "Laimīte"</v>
      </c>
      <c r="E9" s="84">
        <f t="shared" si="4"/>
        <v>10</v>
      </c>
      <c r="F9" s="85">
        <f t="shared" si="5"/>
        <v>4.9768518518518521E-4</v>
      </c>
      <c r="G9" s="86">
        <f t="shared" si="6"/>
        <v>1</v>
      </c>
      <c r="H9" s="85">
        <f t="shared" si="7"/>
        <v>4.7453703703703704E-4</v>
      </c>
      <c r="I9" s="84">
        <f t="shared" si="8"/>
        <v>10</v>
      </c>
      <c r="J9" s="85">
        <f t="shared" si="9"/>
        <v>1.0532407407407407E-3</v>
      </c>
      <c r="K9" s="84">
        <f t="shared" si="10"/>
        <v>10</v>
      </c>
      <c r="L9" s="85">
        <f t="shared" si="11"/>
        <v>1.6550925925925926E-3</v>
      </c>
      <c r="M9" s="87">
        <f t="shared" si="12"/>
        <v>31</v>
      </c>
      <c r="N9" s="88">
        <f t="shared" si="13"/>
        <v>3.6805555555555554E-3</v>
      </c>
      <c r="O9" s="89">
        <f t="shared" si="14"/>
        <v>6</v>
      </c>
      <c r="P9" s="90"/>
      <c r="Q9" s="74"/>
      <c r="AD9" s="26">
        <v>8</v>
      </c>
      <c r="AE9" s="26"/>
      <c r="AF9" s="26" t="str">
        <f>IF(Kopā!F9=$R$3,Kopā!A9,"")</f>
        <v/>
      </c>
      <c r="AG9" s="26" t="str">
        <f>_xlfn.IFNA(VLOOKUP(AF9,Kopā!$A$4:$G$203,7,),"")</f>
        <v/>
      </c>
      <c r="AH9" s="26" t="str">
        <f t="shared" si="1"/>
        <v/>
      </c>
      <c r="AI9" s="26" cm="1">
        <f t="array" ref="AI9">IFERROR(SMALL(IF((COUNTIF($AI$3:AI8, $AH$4:$AH$203)=0)*ISNUMBER($AH$4:$AH$203), $AH$4:$AH$203, "A"), 1),INDEX($AH$4:$AH$203, MATCH(SMALL(IF(ISTEXT($AH$4:$AH$203)*(COUNTIF(AI$3:$AI8,$AH$4:$AH$203)=0), COUNTIF($AH$4:$AH$203, "&lt;"&amp;$AH$4:$AH$203), ""),1),IF(ISTEXT($AH$4:$AH$203), COUNTIF($AH$4:$AH$203, "&lt;"&amp;$AH$4:$AH$203), ""), 0)))</f>
        <v>72</v>
      </c>
      <c r="AJ9" s="26"/>
      <c r="AK9" s="26"/>
      <c r="AL9" s="26">
        <f t="shared" si="15"/>
        <v>9</v>
      </c>
      <c r="AM9" s="26">
        <f t="shared" si="16"/>
        <v>72</v>
      </c>
      <c r="AN9" s="26">
        <v>6</v>
      </c>
      <c r="AO9" s="67">
        <f t="shared" si="17"/>
        <v>6</v>
      </c>
      <c r="AP9" s="26" t="str">
        <f>_xlfn.IFNA(VLOOKUP(AM9,Kopā!$A$4:$Q$203,2,),"")</f>
        <v>Olivers Novickis</v>
      </c>
      <c r="AQ9" s="68" t="str">
        <f>_xlfn.IFNA(VLOOKUP(AM9,Kopā!$A$4:$Q$203,3,),"")</f>
        <v>BJC Daugmale</v>
      </c>
      <c r="AR9" s="79">
        <f>_xlfn.IFNA(VLOOKUP(AM9,Kopā!$A$4:$Q$203,8,),"")</f>
        <v>0</v>
      </c>
      <c r="AS9" s="80">
        <f>_xlfn.IFNA(VLOOKUP(AM9,Kopā!$A$4:$Q$203,9,),"")</f>
        <v>0</v>
      </c>
      <c r="AT9" s="79">
        <f>_xlfn.IFNA(VLOOKUP(AM9,Kopā!$A$4:$Q$203,10,),"")</f>
        <v>0</v>
      </c>
      <c r="AU9" s="80">
        <f>_xlfn.IFNA(VLOOKUP(AM9,Kopā!$A$4:$Q$203,11,),"")</f>
        <v>0</v>
      </c>
      <c r="AV9" s="79">
        <f>_xlfn.IFNA(VLOOKUP(AM9,Kopā!$A$4:$Q$203,12,),"")</f>
        <v>0</v>
      </c>
      <c r="AW9" s="80">
        <f>_xlfn.IFNA(VLOOKUP(AM9,Kopā!$A$4:$Q$203,13,),"")</f>
        <v>0</v>
      </c>
      <c r="AX9" s="79">
        <f>_xlfn.IFNA(VLOOKUP(AM9,Kopā!$A$4:$Q$203,14,),"")</f>
        <v>0</v>
      </c>
      <c r="AY9" s="80">
        <f>_xlfn.IFNA(VLOOKUP(AM9,Kopā!$A$4:$Q$203,15,),"")</f>
        <v>0</v>
      </c>
      <c r="AZ9" s="81">
        <f>_xlfn.IFNA(VLOOKUP(AM9,Kopā!$A$4:$Q$203,16,),"")</f>
        <v>0</v>
      </c>
      <c r="BA9" s="80">
        <f>_xlfn.IFNA(VLOOKUP(AM9,Kopā!$A$4:$Q$203,17,),"")</f>
        <v>0</v>
      </c>
      <c r="BB9" s="26">
        <f t="shared" si="18"/>
        <v>1</v>
      </c>
      <c r="BC9" s="26">
        <f t="shared" si="19"/>
        <v>9</v>
      </c>
      <c r="BD9" s="69">
        <f t="shared" si="20"/>
        <v>9</v>
      </c>
      <c r="BE9" s="26">
        <f>_xlfn.RANK.EQ(BB9,$BB$4:$BB$93,)+COUNTIF($BB$4:BB9,BB9)-1</f>
        <v>9</v>
      </c>
    </row>
    <row r="10" spans="1:57" x14ac:dyDescent="0.25">
      <c r="A10" s="26">
        <v>7</v>
      </c>
      <c r="B10" s="17">
        <f t="shared" si="2"/>
        <v>7</v>
      </c>
      <c r="C10" s="101" t="str">
        <f t="shared" si="0"/>
        <v>Oskars Kigitovičs</v>
      </c>
      <c r="D10" s="28" t="str">
        <f t="shared" si="21"/>
        <v>Virsotne</v>
      </c>
      <c r="E10" s="60">
        <f t="shared" si="4"/>
        <v>10</v>
      </c>
      <c r="F10" s="61">
        <f t="shared" si="5"/>
        <v>0</v>
      </c>
      <c r="G10" s="62">
        <f t="shared" si="6"/>
        <v>1</v>
      </c>
      <c r="H10" s="61">
        <f t="shared" si="7"/>
        <v>3.2407407407407406E-4</v>
      </c>
      <c r="I10" s="60">
        <f t="shared" si="8"/>
        <v>10</v>
      </c>
      <c r="J10" s="61">
        <f t="shared" si="9"/>
        <v>0</v>
      </c>
      <c r="K10" s="60">
        <f t="shared" si="10"/>
        <v>8</v>
      </c>
      <c r="L10" s="61">
        <f t="shared" si="11"/>
        <v>1.25E-3</v>
      </c>
      <c r="M10" s="72">
        <f t="shared" si="12"/>
        <v>29</v>
      </c>
      <c r="N10" s="73">
        <f t="shared" si="13"/>
        <v>1.5740740740740741E-3</v>
      </c>
      <c r="O10" s="24">
        <f t="shared" si="14"/>
        <v>7</v>
      </c>
      <c r="P10" s="18"/>
      <c r="Q10" s="74"/>
      <c r="AD10" s="26">
        <v>9</v>
      </c>
      <c r="AE10" s="26"/>
      <c r="AF10" s="26">
        <f>IF(Kopā!F10=$R$3,Kopā!A10,"")</f>
        <v>7</v>
      </c>
      <c r="AG10" s="26" t="str">
        <f>_xlfn.IFNA(VLOOKUP(AF10,Kopā!$A$4:$G$203,7,),"")</f>
        <v>E</v>
      </c>
      <c r="AH10" s="26" t="str">
        <f t="shared" si="1"/>
        <v/>
      </c>
      <c r="AI10" s="26" cm="1">
        <f t="array" ref="AI10">IFERROR(SMALL(IF((COUNTIF($AI$3:AI9, $AH$4:$AH$203)=0)*ISNUMBER($AH$4:$AH$203), $AH$4:$AH$203, "A"), 1),INDEX($AH$4:$AH$203, MATCH(SMALL(IF(ISTEXT($AH$4:$AH$203)*(COUNTIF(AI$3:$AI9,$AH$4:$AH$203)=0), COUNTIF($AH$4:$AH$203, "&lt;"&amp;$AH$4:$AH$203), ""),1),IF(ISTEXT($AH$4:$AH$203), COUNTIF($AH$4:$AH$203, "&lt;"&amp;$AH$4:$AH$203), ""), 0)))</f>
        <v>73</v>
      </c>
      <c r="AJ10" s="26"/>
      <c r="AK10" s="26"/>
      <c r="AL10" s="26">
        <f t="shared" si="15"/>
        <v>7</v>
      </c>
      <c r="AM10" s="26">
        <f t="shared" si="16"/>
        <v>73</v>
      </c>
      <c r="AN10" s="26">
        <v>7</v>
      </c>
      <c r="AO10" s="67">
        <f t="shared" si="17"/>
        <v>7</v>
      </c>
      <c r="AP10" s="26" t="str">
        <f>_xlfn.IFNA(VLOOKUP(AM10,Kopā!$A$4:$Q$203,2,),"")</f>
        <v>Oskars Kigitovičs</v>
      </c>
      <c r="AQ10" s="68" t="str">
        <f>_xlfn.IFNA(VLOOKUP(AM10,Kopā!$A$4:$Q$203,3,),"")</f>
        <v>Virsotne</v>
      </c>
      <c r="AR10" s="79">
        <f>_xlfn.IFNA(VLOOKUP(AM10,Kopā!$A$4:$Q$203,8,),"")</f>
        <v>10</v>
      </c>
      <c r="AS10" s="80">
        <f>_xlfn.IFNA(VLOOKUP(AM10,Kopā!$A$4:$Q$203,9,),"")</f>
        <v>0</v>
      </c>
      <c r="AT10" s="79">
        <f>_xlfn.IFNA(VLOOKUP(AM10,Kopā!$A$4:$Q$203,10,),"")</f>
        <v>1</v>
      </c>
      <c r="AU10" s="80">
        <f>_xlfn.IFNA(VLOOKUP(AM10,Kopā!$A$4:$Q$203,11,),"")</f>
        <v>3.2407407407407406E-4</v>
      </c>
      <c r="AV10" s="79">
        <f>_xlfn.IFNA(VLOOKUP(AM10,Kopā!$A$4:$Q$203,12,),"")</f>
        <v>10</v>
      </c>
      <c r="AW10" s="80">
        <f>_xlfn.IFNA(VLOOKUP(AM10,Kopā!$A$4:$Q$203,13,),"")</f>
        <v>0</v>
      </c>
      <c r="AX10" s="79">
        <f>_xlfn.IFNA(VLOOKUP(AM10,Kopā!$A$4:$Q$203,14,),"")</f>
        <v>8</v>
      </c>
      <c r="AY10" s="80">
        <f>_xlfn.IFNA(VLOOKUP(AM10,Kopā!$A$4:$Q$203,15,),"")</f>
        <v>1.25E-3</v>
      </c>
      <c r="AZ10" s="81">
        <f>_xlfn.IFNA(VLOOKUP(AM10,Kopā!$A$4:$Q$203,16,),"")</f>
        <v>29</v>
      </c>
      <c r="BA10" s="80">
        <f>_xlfn.IFNA(VLOOKUP(AM10,Kopā!$A$4:$Q$203,17,),"")</f>
        <v>1.5740740740740741E-3</v>
      </c>
      <c r="BB10" s="26">
        <f t="shared" si="18"/>
        <v>3</v>
      </c>
      <c r="BC10" s="26">
        <f t="shared" si="19"/>
        <v>8</v>
      </c>
      <c r="BD10" s="69">
        <f t="shared" si="20"/>
        <v>7</v>
      </c>
      <c r="BE10" s="26">
        <f>_xlfn.RANK.EQ(BB10,$BB$4:$BB$93,)+COUNTIF($BB$4:BB10,BB10)-1</f>
        <v>8</v>
      </c>
    </row>
    <row r="11" spans="1:57" x14ac:dyDescent="0.25">
      <c r="A11" s="26">
        <v>8</v>
      </c>
      <c r="B11" s="82">
        <f t="shared" si="2"/>
        <v>8</v>
      </c>
      <c r="C11" s="102" t="str">
        <f t="shared" si="0"/>
        <v>Krišjānis Strods</v>
      </c>
      <c r="D11" s="83" t="str">
        <f t="shared" si="21"/>
        <v>BJC Daugmale</v>
      </c>
      <c r="E11" s="84">
        <f t="shared" si="4"/>
        <v>10</v>
      </c>
      <c r="F11" s="85">
        <f t="shared" si="5"/>
        <v>0</v>
      </c>
      <c r="G11" s="86">
        <f t="shared" si="6"/>
        <v>1</v>
      </c>
      <c r="H11" s="85">
        <f t="shared" si="7"/>
        <v>2.7777777777777779E-3</v>
      </c>
      <c r="I11" s="84">
        <f t="shared" si="8"/>
        <v>10</v>
      </c>
      <c r="J11" s="85">
        <f t="shared" si="9"/>
        <v>0</v>
      </c>
      <c r="K11" s="84">
        <f t="shared" si="10"/>
        <v>8</v>
      </c>
      <c r="L11" s="85">
        <f t="shared" si="11"/>
        <v>1.8865740740740742E-3</v>
      </c>
      <c r="M11" s="87">
        <f t="shared" si="12"/>
        <v>29</v>
      </c>
      <c r="N11" s="88">
        <f t="shared" si="13"/>
        <v>4.6643518518518518E-3</v>
      </c>
      <c r="O11" s="89">
        <f t="shared" si="14"/>
        <v>8</v>
      </c>
      <c r="P11" s="90"/>
      <c r="Q11" s="74"/>
      <c r="AD11" s="26">
        <v>10</v>
      </c>
      <c r="AE11" s="26"/>
      <c r="AF11" s="26" t="str">
        <f>IF(Kopā!F11=$R$3,Kopā!A11,"")</f>
        <v/>
      </c>
      <c r="AG11" s="26" t="str">
        <f>_xlfn.IFNA(VLOOKUP(AF11,Kopā!$A$4:$G$203,7,),"")</f>
        <v/>
      </c>
      <c r="AH11" s="26" t="str">
        <f t="shared" si="1"/>
        <v/>
      </c>
      <c r="AI11" s="26" cm="1">
        <f t="array" ref="AI11">IFERROR(SMALL(IF((COUNTIF($AI$3:AI10, $AH$4:$AH$203)=0)*ISNUMBER($AH$4:$AH$203), $AH$4:$AH$203, "A"), 1),INDEX($AH$4:$AH$203, MATCH(SMALL(IF(ISTEXT($AH$4:$AH$203)*(COUNTIF(AI$3:$AI10,$AH$4:$AH$203)=0), COUNTIF($AH$4:$AH$203, "&lt;"&amp;$AH$4:$AH$203), ""),1),IF(ISTEXT($AH$4:$AH$203), COUNTIF($AH$4:$AH$203, "&lt;"&amp;$AH$4:$AH$203), ""), 0)))</f>
        <v>74</v>
      </c>
      <c r="AJ11" s="26"/>
      <c r="AK11" s="26"/>
      <c r="AL11" s="26">
        <f t="shared" si="15"/>
        <v>3</v>
      </c>
      <c r="AM11" s="26">
        <f t="shared" si="16"/>
        <v>74</v>
      </c>
      <c r="AN11" s="26">
        <v>8</v>
      </c>
      <c r="AO11" s="67">
        <f t="shared" si="17"/>
        <v>8</v>
      </c>
      <c r="AP11" s="26" t="str">
        <f>_xlfn.IFNA(VLOOKUP(AM11,Kopā!$A$4:$Q$203,2,),"")</f>
        <v>Pavels Borisoglebskis</v>
      </c>
      <c r="AQ11" s="68" t="str">
        <f>_xlfn.IFNA(VLOOKUP(AM11,Kopā!$A$4:$Q$203,3,),"")</f>
        <v>Traverss</v>
      </c>
      <c r="AR11" s="79">
        <f>_xlfn.IFNA(VLOOKUP(AM11,Kopā!$A$4:$Q$203,8,),"")</f>
        <v>10</v>
      </c>
      <c r="AS11" s="80">
        <f>_xlfn.IFNA(VLOOKUP(AM11,Kopā!$A$4:$Q$203,9,),"")</f>
        <v>0</v>
      </c>
      <c r="AT11" s="79">
        <f>_xlfn.IFNA(VLOOKUP(AM11,Kopā!$A$4:$Q$203,10,),"")</f>
        <v>6</v>
      </c>
      <c r="AU11" s="80">
        <f>_xlfn.IFNA(VLOOKUP(AM11,Kopā!$A$4:$Q$203,11,),"")</f>
        <v>1.5277777777777779E-3</v>
      </c>
      <c r="AV11" s="79">
        <f>_xlfn.IFNA(VLOOKUP(AM11,Kopā!$A$4:$Q$203,12,),"")</f>
        <v>10</v>
      </c>
      <c r="AW11" s="80">
        <f>_xlfn.IFNA(VLOOKUP(AM11,Kopā!$A$4:$Q$203,13,),"")</f>
        <v>0</v>
      </c>
      <c r="AX11" s="79">
        <f>_xlfn.IFNA(VLOOKUP(AM11,Kopā!$A$4:$Q$203,14,),"")</f>
        <v>10</v>
      </c>
      <c r="AY11" s="80">
        <f>_xlfn.IFNA(VLOOKUP(AM11,Kopā!$A$4:$Q$203,15,),"")</f>
        <v>1.261574074074074E-3</v>
      </c>
      <c r="AZ11" s="81">
        <f>_xlfn.IFNA(VLOOKUP(AM11,Kopā!$A$4:$Q$203,16,),"")</f>
        <v>36</v>
      </c>
      <c r="BA11" s="80">
        <f>_xlfn.IFNA(VLOOKUP(AM11,Kopā!$A$4:$Q$203,17,),"")</f>
        <v>2.7893518518518519E-3</v>
      </c>
      <c r="BB11" s="26">
        <f t="shared" si="18"/>
        <v>8</v>
      </c>
      <c r="BC11" s="26">
        <f t="shared" si="19"/>
        <v>5</v>
      </c>
      <c r="BD11" s="69">
        <f t="shared" si="20"/>
        <v>3</v>
      </c>
      <c r="BE11" s="26">
        <f>_xlfn.RANK.EQ(BB11,$BB$4:$BB$93,)+COUNTIF($BB$4:BB11,BB11)-1</f>
        <v>3</v>
      </c>
    </row>
    <row r="12" spans="1:57" x14ac:dyDescent="0.25">
      <c r="A12" s="26">
        <v>9</v>
      </c>
      <c r="B12" s="17">
        <f t="shared" si="2"/>
        <v>9</v>
      </c>
      <c r="C12" s="101" t="str">
        <f t="shared" si="0"/>
        <v>Olivers Novickis</v>
      </c>
      <c r="D12" s="28" t="str">
        <f t="shared" si="21"/>
        <v>BJC Daugmale</v>
      </c>
      <c r="E12" s="60">
        <f t="shared" si="4"/>
        <v>0</v>
      </c>
      <c r="F12" s="61">
        <f t="shared" si="5"/>
        <v>0</v>
      </c>
      <c r="G12" s="62">
        <f t="shared" si="6"/>
        <v>0</v>
      </c>
      <c r="H12" s="61">
        <f t="shared" si="7"/>
        <v>0</v>
      </c>
      <c r="I12" s="60">
        <f t="shared" si="8"/>
        <v>0</v>
      </c>
      <c r="J12" s="61">
        <f t="shared" si="9"/>
        <v>0</v>
      </c>
      <c r="K12" s="60">
        <f t="shared" si="10"/>
        <v>0</v>
      </c>
      <c r="L12" s="61">
        <f t="shared" si="11"/>
        <v>0</v>
      </c>
      <c r="M12" s="72">
        <f t="shared" si="12"/>
        <v>0</v>
      </c>
      <c r="N12" s="73">
        <f t="shared" si="13"/>
        <v>0</v>
      </c>
      <c r="O12" s="24">
        <f t="shared" si="14"/>
        <v>9</v>
      </c>
      <c r="P12" s="18"/>
      <c r="Q12" s="74"/>
      <c r="AD12" s="26">
        <v>11</v>
      </c>
      <c r="AE12" s="26"/>
      <c r="AF12" s="26" t="str">
        <f>IF(Kopā!F12=$R$3,Kopā!A12,"")</f>
        <v/>
      </c>
      <c r="AG12" s="26" t="str">
        <f>_xlfn.IFNA(VLOOKUP(AF12,Kopā!$A$4:$G$203,7,),"")</f>
        <v/>
      </c>
      <c r="AH12" s="26" t="str">
        <f t="shared" si="1"/>
        <v/>
      </c>
      <c r="AI12" s="26" cm="1">
        <f t="array" ref="AI12">IFERROR(SMALL(IF((COUNTIF($AI$3:AI11, $AH$4:$AH$203)=0)*ISNUMBER($AH$4:$AH$203), $AH$4:$AH$203, "A"), 1),INDEX($AH$4:$AH$203, MATCH(SMALL(IF(ISTEXT($AH$4:$AH$203)*(COUNTIF(AI$3:$AI11,$AH$4:$AH$203)=0), COUNTIF($AH$4:$AH$203, "&lt;"&amp;$AH$4:$AH$203), ""),1),IF(ISTEXT($AH$4:$AH$203), COUNTIF($AH$4:$AH$203, "&lt;"&amp;$AH$4:$AH$203), ""), 0)))</f>
        <v>81</v>
      </c>
      <c r="AJ12" s="26"/>
      <c r="AK12" s="26"/>
      <c r="AL12" s="26">
        <f t="shared" si="15"/>
        <v>6</v>
      </c>
      <c r="AM12" s="26">
        <f t="shared" si="16"/>
        <v>81</v>
      </c>
      <c r="AN12" s="26">
        <v>9</v>
      </c>
      <c r="AO12" s="67">
        <f t="shared" si="17"/>
        <v>9</v>
      </c>
      <c r="AP12" s="26" t="str">
        <f>_xlfn.IFNA(VLOOKUP(AM12,Kopā!$A$4:$Q$203,2,),"")</f>
        <v>Roberts Krasikovs</v>
      </c>
      <c r="AQ12" s="68" t="str">
        <f>_xlfn.IFNA(VLOOKUP(AM12,Kopā!$A$4:$Q$203,3,),"")</f>
        <v>BJC "Laimīte"</v>
      </c>
      <c r="AR12" s="79">
        <f>_xlfn.IFNA(VLOOKUP(AM12,Kopā!$A$4:$Q$203,8,),"")</f>
        <v>10</v>
      </c>
      <c r="AS12" s="80">
        <f>_xlfn.IFNA(VLOOKUP(AM12,Kopā!$A$4:$Q$203,9,),"")</f>
        <v>4.9768518518518521E-4</v>
      </c>
      <c r="AT12" s="79">
        <f>_xlfn.IFNA(VLOOKUP(AM12,Kopā!$A$4:$Q$203,10,),"")</f>
        <v>1</v>
      </c>
      <c r="AU12" s="80">
        <f>_xlfn.IFNA(VLOOKUP(AM12,Kopā!$A$4:$Q$203,11,),"")</f>
        <v>4.7453703703703704E-4</v>
      </c>
      <c r="AV12" s="79">
        <f>_xlfn.IFNA(VLOOKUP(AM12,Kopā!$A$4:$Q$203,12,),"")</f>
        <v>10</v>
      </c>
      <c r="AW12" s="80">
        <f>_xlfn.IFNA(VLOOKUP(AM12,Kopā!$A$4:$Q$203,13,),"")</f>
        <v>1.0532407407407407E-3</v>
      </c>
      <c r="AX12" s="79">
        <f>_xlfn.IFNA(VLOOKUP(AM12,Kopā!$A$4:$Q$203,14,),"")</f>
        <v>10</v>
      </c>
      <c r="AY12" s="80">
        <f>_xlfn.IFNA(VLOOKUP(AM12,Kopā!$A$4:$Q$203,15,),"")</f>
        <v>1.6550925925925926E-3</v>
      </c>
      <c r="AZ12" s="81">
        <f>_xlfn.IFNA(VLOOKUP(AM12,Kopā!$A$4:$Q$203,16,),"")</f>
        <v>31</v>
      </c>
      <c r="BA12" s="80">
        <f>_xlfn.IFNA(VLOOKUP(AM12,Kopā!$A$4:$Q$203,17,),"")</f>
        <v>3.6805555555555554E-3</v>
      </c>
      <c r="BB12" s="26">
        <f t="shared" si="18"/>
        <v>5</v>
      </c>
      <c r="BC12" s="26">
        <f t="shared" si="19"/>
        <v>3</v>
      </c>
      <c r="BD12" s="69">
        <f t="shared" si="20"/>
        <v>6</v>
      </c>
      <c r="BE12" s="26">
        <f>_xlfn.RANK.EQ(BB12,$BB$4:$BB$93,)+COUNTIF($BB$4:BB12,BB12)-1</f>
        <v>6</v>
      </c>
    </row>
    <row r="13" spans="1:57" x14ac:dyDescent="0.25">
      <c r="A13" s="26">
        <v>10</v>
      </c>
      <c r="B13" s="82">
        <f t="shared" si="2"/>
        <v>10</v>
      </c>
      <c r="C13" s="102" t="str">
        <f t="shared" si="0"/>
        <v xml:space="preserve">Gustavs Puriņš </v>
      </c>
      <c r="D13" s="83" t="str">
        <f t="shared" si="21"/>
        <v>BJC Daugmale</v>
      </c>
      <c r="E13" s="84">
        <f t="shared" si="4"/>
        <v>0</v>
      </c>
      <c r="F13" s="85">
        <f t="shared" si="5"/>
        <v>0</v>
      </c>
      <c r="G13" s="86">
        <f t="shared" si="6"/>
        <v>0</v>
      </c>
      <c r="H13" s="85">
        <f t="shared" si="7"/>
        <v>0</v>
      </c>
      <c r="I13" s="84">
        <f t="shared" si="8"/>
        <v>0</v>
      </c>
      <c r="J13" s="85">
        <f t="shared" si="9"/>
        <v>0</v>
      </c>
      <c r="K13" s="84">
        <f t="shared" si="10"/>
        <v>0</v>
      </c>
      <c r="L13" s="85">
        <f t="shared" si="11"/>
        <v>0</v>
      </c>
      <c r="M13" s="87">
        <f t="shared" si="12"/>
        <v>0</v>
      </c>
      <c r="N13" s="88">
        <f t="shared" si="13"/>
        <v>0</v>
      </c>
      <c r="O13" s="89">
        <f t="shared" si="14"/>
        <v>10</v>
      </c>
      <c r="P13" s="90"/>
      <c r="Q13" s="74"/>
      <c r="AD13" s="26">
        <v>12</v>
      </c>
      <c r="AE13" s="26"/>
      <c r="AF13" s="26" t="str">
        <f>IF(Kopā!F13=$R$3,Kopā!A13,"")</f>
        <v/>
      </c>
      <c r="AG13" s="26" t="str">
        <f>_xlfn.IFNA(VLOOKUP(AF13,Kopā!$A$4:$G$203,7,),"")</f>
        <v/>
      </c>
      <c r="AH13" s="26" t="str">
        <f t="shared" si="1"/>
        <v/>
      </c>
      <c r="AI13" s="26" cm="1">
        <f t="array" ref="AI13">IFERROR(SMALL(IF((COUNTIF($AI$3:AI12, $AH$4:$AH$203)=0)*ISNUMBER($AH$4:$AH$203), $AH$4:$AH$203, "A"), 1),INDEX($AH$4:$AH$203, MATCH(SMALL(IF(ISTEXT($AH$4:$AH$203)*(COUNTIF(AI$3:$AI12,$AH$4:$AH$203)=0), COUNTIF($AH$4:$AH$203, "&lt;"&amp;$AH$4:$AH$203), ""),1),IF(ISTEXT($AH$4:$AH$203), COUNTIF($AH$4:$AH$203, "&lt;"&amp;$AH$4:$AH$203), ""), 0)))</f>
        <v>93</v>
      </c>
      <c r="AJ13" s="26"/>
      <c r="AK13" s="26"/>
      <c r="AL13" s="26">
        <f t="shared" si="15"/>
        <v>10</v>
      </c>
      <c r="AM13" s="26">
        <f t="shared" si="16"/>
        <v>93</v>
      </c>
      <c r="AN13" s="26">
        <v>10</v>
      </c>
      <c r="AO13" s="67">
        <f t="shared" si="17"/>
        <v>10</v>
      </c>
      <c r="AP13" s="26" t="str">
        <f>_xlfn.IFNA(VLOOKUP(AM13,Kopā!$A$4:$Q$203,2,),"")</f>
        <v xml:space="preserve">Gustavs Puriņš </v>
      </c>
      <c r="AQ13" s="68" t="str">
        <f>_xlfn.IFNA(VLOOKUP(AM13,Kopā!$A$4:$Q$203,3,),"")</f>
        <v>BJC Daugmale</v>
      </c>
      <c r="AR13" s="79">
        <f>_xlfn.IFNA(VLOOKUP(AM13,Kopā!$A$4:$Q$203,8,),"")</f>
        <v>0</v>
      </c>
      <c r="AS13" s="80">
        <f>_xlfn.IFNA(VLOOKUP(AM13,Kopā!$A$4:$Q$203,9,),"")</f>
        <v>0</v>
      </c>
      <c r="AT13" s="79">
        <f>_xlfn.IFNA(VLOOKUP(AM13,Kopā!$A$4:$Q$203,10,),"")</f>
        <v>0</v>
      </c>
      <c r="AU13" s="80">
        <f>_xlfn.IFNA(VLOOKUP(AM13,Kopā!$A$4:$Q$203,11,),"")</f>
        <v>0</v>
      </c>
      <c r="AV13" s="79">
        <f>_xlfn.IFNA(VLOOKUP(AM13,Kopā!$A$4:$Q$203,12,),"")</f>
        <v>0</v>
      </c>
      <c r="AW13" s="80">
        <f>_xlfn.IFNA(VLOOKUP(AM13,Kopā!$A$4:$Q$203,13,),"")</f>
        <v>0</v>
      </c>
      <c r="AX13" s="79">
        <f>_xlfn.IFNA(VLOOKUP(AM13,Kopā!$A$4:$Q$203,14,),"")</f>
        <v>0</v>
      </c>
      <c r="AY13" s="80">
        <f>_xlfn.IFNA(VLOOKUP(AM13,Kopā!$A$4:$Q$203,15,),"")</f>
        <v>0</v>
      </c>
      <c r="AZ13" s="81">
        <f>_xlfn.IFNA(VLOOKUP(AM13,Kopā!$A$4:$Q$203,16,),"")</f>
        <v>0</v>
      </c>
      <c r="BA13" s="80">
        <f>_xlfn.IFNA(VLOOKUP(AM13,Kopā!$A$4:$Q$203,17,),"")</f>
        <v>0</v>
      </c>
      <c r="BB13" s="26">
        <f t="shared" si="18"/>
        <v>1</v>
      </c>
      <c r="BC13" s="26">
        <f t="shared" si="19"/>
        <v>9</v>
      </c>
      <c r="BD13" s="69">
        <f t="shared" si="20"/>
        <v>10</v>
      </c>
      <c r="BE13" s="26">
        <f>_xlfn.RANK.EQ(BB13,$BB$4:$BB$93,)+COUNTIF($BB$4:BB13,BB13)-1</f>
        <v>10</v>
      </c>
    </row>
    <row r="14" spans="1:57" x14ac:dyDescent="0.25">
      <c r="A14" s="26">
        <v>11</v>
      </c>
      <c r="B14" s="17" t="str">
        <f t="shared" si="2"/>
        <v/>
      </c>
      <c r="C14" s="101" t="str">
        <f t="shared" si="0"/>
        <v/>
      </c>
      <c r="D14" s="28" t="str">
        <f t="shared" si="21"/>
        <v/>
      </c>
      <c r="E14" s="60" t="str">
        <f t="shared" si="4"/>
        <v/>
      </c>
      <c r="F14" s="61" t="str">
        <f t="shared" si="5"/>
        <v/>
      </c>
      <c r="G14" s="62" t="str">
        <f t="shared" si="6"/>
        <v/>
      </c>
      <c r="H14" s="61" t="str">
        <f t="shared" si="7"/>
        <v/>
      </c>
      <c r="I14" s="60" t="str">
        <f t="shared" si="8"/>
        <v/>
      </c>
      <c r="J14" s="61" t="str">
        <f t="shared" si="9"/>
        <v/>
      </c>
      <c r="K14" s="60" t="str">
        <f t="shared" si="10"/>
        <v/>
      </c>
      <c r="L14" s="61" t="str">
        <f t="shared" si="11"/>
        <v/>
      </c>
      <c r="M14" s="72" t="str">
        <f t="shared" si="12"/>
        <v/>
      </c>
      <c r="N14" s="73" t="str">
        <f t="shared" si="13"/>
        <v/>
      </c>
      <c r="O14" s="24" t="str">
        <f t="shared" si="14"/>
        <v/>
      </c>
      <c r="P14" s="18"/>
      <c r="Q14" s="74"/>
      <c r="AD14" s="26">
        <v>13</v>
      </c>
      <c r="AE14" s="26"/>
      <c r="AF14" s="26" t="str">
        <f>IF(Kopā!F14=$R$3,Kopā!A14,"")</f>
        <v/>
      </c>
      <c r="AG14" s="26" t="str">
        <f>_xlfn.IFNA(VLOOKUP(AF14,Kopā!$A$4:$G$203,7,),"")</f>
        <v/>
      </c>
      <c r="AH14" s="26" t="str">
        <f t="shared" si="1"/>
        <v/>
      </c>
      <c r="AI14" s="26" t="e" cm="1">
        <f t="array" ref="AI14">IFERROR(SMALL(IF((COUNTIF($AI$3:AI13, $AH$4:$AH$203)=0)*ISNUMBER($AH$4:$AH$203), $AH$4:$AH$203, "A"), 1),INDEX($AH$4:$AH$203, MATCH(SMALL(IF(ISTEXT($AH$4:$AH$203)*(COUNTIF(AI$3:$AI13,$AH$4:$AH$203)=0), COUNTIF($AH$4:$AH$203, "&lt;"&amp;$AH$4:$AH$203), ""),1),IF(ISTEXT($AH$4:$AH$203), COUNTIF($AH$4:$AH$203, "&lt;"&amp;$AH$4:$AH$203), ""), 0)))</f>
        <v>#NUM!</v>
      </c>
      <c r="AJ14" s="26"/>
      <c r="AK14" s="26"/>
      <c r="AL14" s="26" t="str">
        <f t="shared" si="15"/>
        <v/>
      </c>
      <c r="AM14" s="26" t="str">
        <f t="shared" si="16"/>
        <v/>
      </c>
      <c r="AN14" s="26">
        <v>11</v>
      </c>
      <c r="AO14" s="67" t="str">
        <f t="shared" si="17"/>
        <v/>
      </c>
      <c r="AP14" s="26" t="str">
        <f>_xlfn.IFNA(VLOOKUP(AM14,Kopā!$A$4:$Q$203,2,),"")</f>
        <v/>
      </c>
      <c r="AQ14" s="68" t="str">
        <f>_xlfn.IFNA(VLOOKUP(AM14,Kopā!$A$4:$Q$203,3,),"")</f>
        <v/>
      </c>
      <c r="AR14" s="79" t="str">
        <f>_xlfn.IFNA(VLOOKUP(AM14,Kopā!$A$4:$Q$203,8,),"")</f>
        <v/>
      </c>
      <c r="AS14" s="80" t="str">
        <f>_xlfn.IFNA(VLOOKUP(AM14,Kopā!$A$4:$Q$203,9,),"")</f>
        <v/>
      </c>
      <c r="AT14" s="79" t="str">
        <f>_xlfn.IFNA(VLOOKUP(AM14,Kopā!$A$4:$Q$203,10,),"")</f>
        <v/>
      </c>
      <c r="AU14" s="80" t="str">
        <f>_xlfn.IFNA(VLOOKUP(AM14,Kopā!$A$4:$Q$203,11,),"")</f>
        <v/>
      </c>
      <c r="AV14" s="79" t="str">
        <f>_xlfn.IFNA(VLOOKUP(AM14,Kopā!$A$4:$Q$203,12,),"")</f>
        <v/>
      </c>
      <c r="AW14" s="80" t="str">
        <f>_xlfn.IFNA(VLOOKUP(AM14,Kopā!$A$4:$Q$203,13,),"")</f>
        <v/>
      </c>
      <c r="AX14" s="79" t="str">
        <f>_xlfn.IFNA(VLOOKUP(AM14,Kopā!$A$4:$Q$203,14,),"")</f>
        <v/>
      </c>
      <c r="AY14" s="80" t="str">
        <f>_xlfn.IFNA(VLOOKUP(AM14,Kopā!$A$4:$Q$203,15,),"")</f>
        <v/>
      </c>
      <c r="AZ14" s="81" t="str">
        <f>_xlfn.IFNA(VLOOKUP(AM14,Kopā!$A$4:$Q$203,16,),"")</f>
        <v/>
      </c>
      <c r="BA14" s="80" t="str">
        <f>_xlfn.IFNA(VLOOKUP(AM14,Kopā!$A$4:$Q$203,17,),"")</f>
        <v/>
      </c>
      <c r="BB14" s="26" t="str">
        <f t="shared" si="18"/>
        <v/>
      </c>
      <c r="BC14" s="26" t="str">
        <f t="shared" si="19"/>
        <v/>
      </c>
      <c r="BD14" s="69" t="str">
        <f t="shared" si="20"/>
        <v/>
      </c>
      <c r="BE14" s="26" t="e">
        <f>_xlfn.RANK.EQ(BB14,$BB$4:$BB$93,)+COUNTIF($BB$4:BB14,BB14)-1</f>
        <v>#VALUE!</v>
      </c>
    </row>
    <row r="15" spans="1:57" x14ac:dyDescent="0.25">
      <c r="A15" s="26">
        <v>12</v>
      </c>
      <c r="B15" s="82" t="str">
        <f t="shared" si="2"/>
        <v/>
      </c>
      <c r="C15" s="102" t="str">
        <f t="shared" si="0"/>
        <v/>
      </c>
      <c r="D15" s="83" t="str">
        <f t="shared" si="21"/>
        <v/>
      </c>
      <c r="E15" s="84" t="str">
        <f t="shared" si="4"/>
        <v/>
      </c>
      <c r="F15" s="85" t="str">
        <f t="shared" si="5"/>
        <v/>
      </c>
      <c r="G15" s="86" t="str">
        <f t="shared" si="6"/>
        <v/>
      </c>
      <c r="H15" s="85" t="str">
        <f t="shared" si="7"/>
        <v/>
      </c>
      <c r="I15" s="84" t="str">
        <f t="shared" si="8"/>
        <v/>
      </c>
      <c r="J15" s="85" t="str">
        <f t="shared" si="9"/>
        <v/>
      </c>
      <c r="K15" s="84" t="str">
        <f t="shared" si="10"/>
        <v/>
      </c>
      <c r="L15" s="85" t="str">
        <f t="shared" si="11"/>
        <v/>
      </c>
      <c r="M15" s="87" t="str">
        <f t="shared" si="12"/>
        <v/>
      </c>
      <c r="N15" s="88" t="str">
        <f t="shared" si="13"/>
        <v/>
      </c>
      <c r="O15" s="89" t="str">
        <f t="shared" si="14"/>
        <v/>
      </c>
      <c r="P15" s="90"/>
      <c r="Q15" s="74"/>
      <c r="AD15" s="26">
        <v>14</v>
      </c>
      <c r="AE15" s="26"/>
      <c r="AF15" s="26" t="str">
        <f>IF(Kopā!F15=$R$3,Kopā!A15,"")</f>
        <v/>
      </c>
      <c r="AG15" s="26" t="str">
        <f>_xlfn.IFNA(VLOOKUP(AF15,Kopā!$A$4:$G$203,7,),"")</f>
        <v/>
      </c>
      <c r="AH15" s="26" t="str">
        <f t="shared" si="1"/>
        <v/>
      </c>
      <c r="AI15" s="26" t="e" cm="1">
        <f t="array" ref="AI15">IFERROR(SMALL(IF((COUNTIF($AI$3:AI14, $AH$4:$AH$203)=0)*ISNUMBER($AH$4:$AH$203), $AH$4:$AH$203, "A"), 1),INDEX($AH$4:$AH$203, MATCH(SMALL(IF(ISTEXT($AH$4:$AH$203)*(COUNTIF(AI$3:$AI14,$AH$4:$AH$203)=0), COUNTIF($AH$4:$AH$203, "&lt;"&amp;$AH$4:$AH$203), ""),1),IF(ISTEXT($AH$4:$AH$203), COUNTIF($AH$4:$AH$203, "&lt;"&amp;$AH$4:$AH$203), ""), 0)))</f>
        <v>#NUM!</v>
      </c>
      <c r="AJ15" s="26"/>
      <c r="AK15" s="26"/>
      <c r="AL15" s="26" t="str">
        <f t="shared" si="15"/>
        <v/>
      </c>
      <c r="AM15" s="26" t="str">
        <f t="shared" si="16"/>
        <v/>
      </c>
      <c r="AN15" s="26">
        <v>12</v>
      </c>
      <c r="AO15" s="67" t="str">
        <f t="shared" si="17"/>
        <v/>
      </c>
      <c r="AP15" s="26" t="str">
        <f>_xlfn.IFNA(VLOOKUP(AM15,Kopā!$A$4:$Q$203,2,),"")</f>
        <v/>
      </c>
      <c r="AQ15" s="68" t="str">
        <f>_xlfn.IFNA(VLOOKUP(AM15,Kopā!$A$4:$Q$203,3,),"")</f>
        <v/>
      </c>
      <c r="AR15" s="79" t="str">
        <f>_xlfn.IFNA(VLOOKUP(AM15,Kopā!$A$4:$Q$203,8,),"")</f>
        <v/>
      </c>
      <c r="AS15" s="80" t="str">
        <f>_xlfn.IFNA(VLOOKUP(AM15,Kopā!$A$4:$Q$203,9,),"")</f>
        <v/>
      </c>
      <c r="AT15" s="79" t="str">
        <f>_xlfn.IFNA(VLOOKUP(AM15,Kopā!$A$4:$Q$203,10,),"")</f>
        <v/>
      </c>
      <c r="AU15" s="80" t="str">
        <f>_xlfn.IFNA(VLOOKUP(AM15,Kopā!$A$4:$Q$203,11,),"")</f>
        <v/>
      </c>
      <c r="AV15" s="79" t="str">
        <f>_xlfn.IFNA(VLOOKUP(AM15,Kopā!$A$4:$Q$203,12,),"")</f>
        <v/>
      </c>
      <c r="AW15" s="80" t="str">
        <f>_xlfn.IFNA(VLOOKUP(AM15,Kopā!$A$4:$Q$203,13,),"")</f>
        <v/>
      </c>
      <c r="AX15" s="79" t="str">
        <f>_xlfn.IFNA(VLOOKUP(AM15,Kopā!$A$4:$Q$203,14,),"")</f>
        <v/>
      </c>
      <c r="AY15" s="80" t="str">
        <f>_xlfn.IFNA(VLOOKUP(AM15,Kopā!$A$4:$Q$203,15,),"")</f>
        <v/>
      </c>
      <c r="AZ15" s="81" t="str">
        <f>_xlfn.IFNA(VLOOKUP(AM15,Kopā!$A$4:$Q$203,16,),"")</f>
        <v/>
      </c>
      <c r="BA15" s="80" t="str">
        <f>_xlfn.IFNA(VLOOKUP(AM15,Kopā!$A$4:$Q$203,17,),"")</f>
        <v/>
      </c>
      <c r="BB15" s="26" t="str">
        <f t="shared" si="18"/>
        <v/>
      </c>
      <c r="BC15" s="26" t="str">
        <f t="shared" si="19"/>
        <v/>
      </c>
      <c r="BD15" s="69" t="str">
        <f t="shared" si="20"/>
        <v/>
      </c>
      <c r="BE15" s="26" t="e">
        <f>_xlfn.RANK.EQ(BB15,$BB$4:$BB$93,)+COUNTIF($BB$4:BB15,BB15)-1</f>
        <v>#VALUE!</v>
      </c>
    </row>
    <row r="16" spans="1:57" x14ac:dyDescent="0.25">
      <c r="A16" s="26">
        <v>13</v>
      </c>
      <c r="B16" s="17" t="str">
        <f t="shared" si="2"/>
        <v/>
      </c>
      <c r="C16" s="101" t="str">
        <f t="shared" si="0"/>
        <v/>
      </c>
      <c r="D16" s="28" t="str">
        <f t="shared" si="21"/>
        <v/>
      </c>
      <c r="E16" s="60" t="str">
        <f t="shared" si="4"/>
        <v/>
      </c>
      <c r="F16" s="61" t="str">
        <f t="shared" si="5"/>
        <v/>
      </c>
      <c r="G16" s="62" t="str">
        <f t="shared" si="6"/>
        <v/>
      </c>
      <c r="H16" s="61" t="str">
        <f t="shared" si="7"/>
        <v/>
      </c>
      <c r="I16" s="60" t="str">
        <f t="shared" si="8"/>
        <v/>
      </c>
      <c r="J16" s="61" t="str">
        <f t="shared" si="9"/>
        <v/>
      </c>
      <c r="K16" s="60" t="str">
        <f t="shared" si="10"/>
        <v/>
      </c>
      <c r="L16" s="61" t="str">
        <f t="shared" si="11"/>
        <v/>
      </c>
      <c r="M16" s="72" t="str">
        <f t="shared" si="12"/>
        <v/>
      </c>
      <c r="N16" s="73" t="str">
        <f t="shared" si="13"/>
        <v/>
      </c>
      <c r="O16" s="24" t="str">
        <f t="shared" si="14"/>
        <v/>
      </c>
      <c r="P16" s="18"/>
      <c r="Q16" s="74"/>
      <c r="AD16" s="26">
        <v>15</v>
      </c>
      <c r="AE16" s="26"/>
      <c r="AF16" s="26" t="str">
        <f>IF(Kopā!F16=$R$3,Kopā!A16,"")</f>
        <v/>
      </c>
      <c r="AG16" s="26" t="str">
        <f>_xlfn.IFNA(VLOOKUP(AF16,Kopā!$A$4:$G$203,7,),"")</f>
        <v/>
      </c>
      <c r="AH16" s="26" t="str">
        <f t="shared" si="1"/>
        <v/>
      </c>
      <c r="AI16" s="26" t="e" cm="1">
        <f t="array" ref="AI16">IFERROR(SMALL(IF((COUNTIF($AI$3:AI15, $AH$4:$AH$203)=0)*ISNUMBER($AH$4:$AH$203), $AH$4:$AH$203, "A"), 1),INDEX($AH$4:$AH$203, MATCH(SMALL(IF(ISTEXT($AH$4:$AH$203)*(COUNTIF(AI$3:$AI15,$AH$4:$AH$203)=0), COUNTIF($AH$4:$AH$203, "&lt;"&amp;$AH$4:$AH$203), ""),1),IF(ISTEXT($AH$4:$AH$203), COUNTIF($AH$4:$AH$203, "&lt;"&amp;$AH$4:$AH$203), ""), 0)))</f>
        <v>#NUM!</v>
      </c>
      <c r="AJ16" s="26"/>
      <c r="AK16" s="26"/>
      <c r="AL16" s="26" t="str">
        <f t="shared" si="15"/>
        <v/>
      </c>
      <c r="AM16" s="26" t="str">
        <f t="shared" si="16"/>
        <v/>
      </c>
      <c r="AN16" s="26">
        <v>13</v>
      </c>
      <c r="AO16" s="67" t="str">
        <f t="shared" si="17"/>
        <v/>
      </c>
      <c r="AP16" s="26" t="str">
        <f>_xlfn.IFNA(VLOOKUP(AM16,Kopā!$A$4:$Q$203,2,),"")</f>
        <v/>
      </c>
      <c r="AQ16" s="68" t="str">
        <f>_xlfn.IFNA(VLOOKUP(AM16,Kopā!$A$4:$Q$203,3,),"")</f>
        <v/>
      </c>
      <c r="AR16" s="79" t="str">
        <f>_xlfn.IFNA(VLOOKUP(AM16,Kopā!$A$4:$Q$203,8,),"")</f>
        <v/>
      </c>
      <c r="AS16" s="80" t="str">
        <f>_xlfn.IFNA(VLOOKUP(AM16,Kopā!$A$4:$Q$203,9,),"")</f>
        <v/>
      </c>
      <c r="AT16" s="79" t="str">
        <f>_xlfn.IFNA(VLOOKUP(AM16,Kopā!$A$4:$Q$203,10,),"")</f>
        <v/>
      </c>
      <c r="AU16" s="80" t="str">
        <f>_xlfn.IFNA(VLOOKUP(AM16,Kopā!$A$4:$Q$203,11,),"")</f>
        <v/>
      </c>
      <c r="AV16" s="79" t="str">
        <f>_xlfn.IFNA(VLOOKUP(AM16,Kopā!$A$4:$Q$203,12,),"")</f>
        <v/>
      </c>
      <c r="AW16" s="80" t="str">
        <f>_xlfn.IFNA(VLOOKUP(AM16,Kopā!$A$4:$Q$203,13,),"")</f>
        <v/>
      </c>
      <c r="AX16" s="79" t="str">
        <f>_xlfn.IFNA(VLOOKUP(AM16,Kopā!$A$4:$Q$203,14,),"")</f>
        <v/>
      </c>
      <c r="AY16" s="80" t="str">
        <f>_xlfn.IFNA(VLOOKUP(AM16,Kopā!$A$4:$Q$203,15,),"")</f>
        <v/>
      </c>
      <c r="AZ16" s="81" t="str">
        <f>_xlfn.IFNA(VLOOKUP(AM16,Kopā!$A$4:$Q$203,16,),"")</f>
        <v/>
      </c>
      <c r="BA16" s="80" t="str">
        <f>_xlfn.IFNA(VLOOKUP(AM16,Kopā!$A$4:$Q$203,17,),"")</f>
        <v/>
      </c>
      <c r="BB16" s="26" t="str">
        <f t="shared" si="18"/>
        <v/>
      </c>
      <c r="BC16" s="26" t="str">
        <f t="shared" si="19"/>
        <v/>
      </c>
      <c r="BD16" s="69" t="str">
        <f t="shared" si="20"/>
        <v/>
      </c>
      <c r="BE16" s="26" t="e">
        <f>_xlfn.RANK.EQ(BB16,$BB$4:$BB$93,)+COUNTIF($BB$4:BB16,BB16)-1</f>
        <v>#VALUE!</v>
      </c>
    </row>
    <row r="17" spans="1:57" x14ac:dyDescent="0.25">
      <c r="A17" s="26">
        <v>14</v>
      </c>
      <c r="B17" s="82" t="str">
        <f t="shared" si="2"/>
        <v/>
      </c>
      <c r="C17" s="102" t="str">
        <f t="shared" si="0"/>
        <v/>
      </c>
      <c r="D17" s="83" t="str">
        <f t="shared" si="21"/>
        <v/>
      </c>
      <c r="E17" s="84" t="str">
        <f t="shared" si="4"/>
        <v/>
      </c>
      <c r="F17" s="85" t="str">
        <f t="shared" si="5"/>
        <v/>
      </c>
      <c r="G17" s="86" t="str">
        <f t="shared" si="6"/>
        <v/>
      </c>
      <c r="H17" s="85" t="str">
        <f t="shared" si="7"/>
        <v/>
      </c>
      <c r="I17" s="84" t="str">
        <f t="shared" si="8"/>
        <v/>
      </c>
      <c r="J17" s="85" t="str">
        <f t="shared" si="9"/>
        <v/>
      </c>
      <c r="K17" s="84" t="str">
        <f t="shared" si="10"/>
        <v/>
      </c>
      <c r="L17" s="85" t="str">
        <f t="shared" si="11"/>
        <v/>
      </c>
      <c r="M17" s="87" t="str">
        <f t="shared" si="12"/>
        <v/>
      </c>
      <c r="N17" s="88" t="str">
        <f t="shared" si="13"/>
        <v/>
      </c>
      <c r="O17" s="89" t="str">
        <f t="shared" si="14"/>
        <v/>
      </c>
      <c r="P17" s="90"/>
      <c r="Q17" s="74"/>
      <c r="AD17" s="26">
        <v>16</v>
      </c>
      <c r="AE17" s="26"/>
      <c r="AF17" s="26" t="str">
        <f>IF(Kopā!F17=$R$3,Kopā!A17,"")</f>
        <v/>
      </c>
      <c r="AG17" s="26" t="str">
        <f>_xlfn.IFNA(VLOOKUP(AF17,Kopā!$A$4:$G$203,7,),"")</f>
        <v/>
      </c>
      <c r="AH17" s="26" t="str">
        <f t="shared" si="1"/>
        <v/>
      </c>
      <c r="AI17" s="26" t="e" cm="1">
        <f t="array" ref="AI17">IFERROR(SMALL(IF((COUNTIF($AI$3:AI16, $AH$4:$AH$203)=0)*ISNUMBER($AH$4:$AH$203), $AH$4:$AH$203, "A"), 1),INDEX($AH$4:$AH$203, MATCH(SMALL(IF(ISTEXT($AH$4:$AH$203)*(COUNTIF(AI$3:$AI16,$AH$4:$AH$203)=0), COUNTIF($AH$4:$AH$203, "&lt;"&amp;$AH$4:$AH$203), ""),1),IF(ISTEXT($AH$4:$AH$203), COUNTIF($AH$4:$AH$203, "&lt;"&amp;$AH$4:$AH$203), ""), 0)))</f>
        <v>#NUM!</v>
      </c>
      <c r="AJ17" s="26"/>
      <c r="AK17" s="26"/>
      <c r="AL17" s="26" t="str">
        <f t="shared" si="15"/>
        <v/>
      </c>
      <c r="AM17" s="26" t="str">
        <f t="shared" si="16"/>
        <v/>
      </c>
      <c r="AN17" s="26">
        <v>14</v>
      </c>
      <c r="AO17" s="67" t="str">
        <f t="shared" si="17"/>
        <v/>
      </c>
      <c r="AP17" s="26" t="str">
        <f>_xlfn.IFNA(VLOOKUP(AM17,Kopā!$A$4:$Q$203,2,),"")</f>
        <v/>
      </c>
      <c r="AQ17" s="68" t="str">
        <f>_xlfn.IFNA(VLOOKUP(AM17,Kopā!$A$4:$Q$203,3,),"")</f>
        <v/>
      </c>
      <c r="AR17" s="79" t="str">
        <f>_xlfn.IFNA(VLOOKUP(AM17,Kopā!$A$4:$Q$203,8,),"")</f>
        <v/>
      </c>
      <c r="AS17" s="80" t="str">
        <f>_xlfn.IFNA(VLOOKUP(AM17,Kopā!$A$4:$Q$203,9,),"")</f>
        <v/>
      </c>
      <c r="AT17" s="79" t="str">
        <f>_xlfn.IFNA(VLOOKUP(AM17,Kopā!$A$4:$Q$203,10,),"")</f>
        <v/>
      </c>
      <c r="AU17" s="80" t="str">
        <f>_xlfn.IFNA(VLOOKUP(AM17,Kopā!$A$4:$Q$203,11,),"")</f>
        <v/>
      </c>
      <c r="AV17" s="79" t="str">
        <f>_xlfn.IFNA(VLOOKUP(AM17,Kopā!$A$4:$Q$203,12,),"")</f>
        <v/>
      </c>
      <c r="AW17" s="80" t="str">
        <f>_xlfn.IFNA(VLOOKUP(AM17,Kopā!$A$4:$Q$203,13,),"")</f>
        <v/>
      </c>
      <c r="AX17" s="79" t="str">
        <f>_xlfn.IFNA(VLOOKUP(AM17,Kopā!$A$4:$Q$203,14,),"")</f>
        <v/>
      </c>
      <c r="AY17" s="80" t="str">
        <f>_xlfn.IFNA(VLOOKUP(AM17,Kopā!$A$4:$Q$203,15,),"")</f>
        <v/>
      </c>
      <c r="AZ17" s="81" t="str">
        <f>_xlfn.IFNA(VLOOKUP(AM17,Kopā!$A$4:$Q$203,16,),"")</f>
        <v/>
      </c>
      <c r="BA17" s="80" t="str">
        <f>_xlfn.IFNA(VLOOKUP(AM17,Kopā!$A$4:$Q$203,17,),"")</f>
        <v/>
      </c>
      <c r="BB17" s="26" t="str">
        <f t="shared" si="18"/>
        <v/>
      </c>
      <c r="BC17" s="26" t="str">
        <f t="shared" si="19"/>
        <v/>
      </c>
      <c r="BD17" s="69" t="str">
        <f t="shared" si="20"/>
        <v/>
      </c>
      <c r="BE17" s="26" t="e">
        <f>_xlfn.RANK.EQ(BB17,$BB$4:$BB$93,)+COUNTIF($BB$4:BB17,BB17)-1</f>
        <v>#VALUE!</v>
      </c>
    </row>
    <row r="18" spans="1:57" x14ac:dyDescent="0.25">
      <c r="A18" s="26">
        <v>15</v>
      </c>
      <c r="B18" s="17" t="str">
        <f t="shared" si="2"/>
        <v/>
      </c>
      <c r="C18" s="101" t="str">
        <f t="shared" si="0"/>
        <v/>
      </c>
      <c r="D18" s="28" t="str">
        <f t="shared" si="21"/>
        <v/>
      </c>
      <c r="E18" s="60" t="str">
        <f t="shared" si="4"/>
        <v/>
      </c>
      <c r="F18" s="61" t="str">
        <f t="shared" si="5"/>
        <v/>
      </c>
      <c r="G18" s="62" t="str">
        <f t="shared" si="6"/>
        <v/>
      </c>
      <c r="H18" s="61" t="str">
        <f t="shared" si="7"/>
        <v/>
      </c>
      <c r="I18" s="60" t="str">
        <f t="shared" si="8"/>
        <v/>
      </c>
      <c r="J18" s="61" t="str">
        <f t="shared" si="9"/>
        <v/>
      </c>
      <c r="K18" s="60" t="str">
        <f t="shared" si="10"/>
        <v/>
      </c>
      <c r="L18" s="61" t="str">
        <f t="shared" si="11"/>
        <v/>
      </c>
      <c r="M18" s="72" t="str">
        <f t="shared" si="12"/>
        <v/>
      </c>
      <c r="N18" s="73" t="str">
        <f t="shared" si="13"/>
        <v/>
      </c>
      <c r="O18" s="24" t="str">
        <f t="shared" si="14"/>
        <v/>
      </c>
      <c r="P18" s="18"/>
      <c r="Q18" s="74"/>
      <c r="AD18" s="26">
        <v>17</v>
      </c>
      <c r="AE18" s="26"/>
      <c r="AF18" s="26" t="str">
        <f>IF(Kopā!F18=$R$3,Kopā!A18,"")</f>
        <v/>
      </c>
      <c r="AG18" s="26" t="str">
        <f>_xlfn.IFNA(VLOOKUP(AF18,Kopā!$A$4:$G$203,7,),"")</f>
        <v/>
      </c>
      <c r="AH18" s="26" t="str">
        <f t="shared" si="1"/>
        <v/>
      </c>
      <c r="AI18" s="26" t="e" cm="1">
        <f t="array" ref="AI18">IFERROR(SMALL(IF((COUNTIF($AI$3:AI17, $AH$4:$AH$203)=0)*ISNUMBER($AH$4:$AH$203), $AH$4:$AH$203, "A"), 1),INDEX($AH$4:$AH$203, MATCH(SMALL(IF(ISTEXT($AH$4:$AH$203)*(COUNTIF(AI$3:$AI17,$AH$4:$AH$203)=0), COUNTIF($AH$4:$AH$203, "&lt;"&amp;$AH$4:$AH$203), ""),1),IF(ISTEXT($AH$4:$AH$203), COUNTIF($AH$4:$AH$203, "&lt;"&amp;$AH$4:$AH$203), ""), 0)))</f>
        <v>#NUM!</v>
      </c>
      <c r="AJ18" s="26"/>
      <c r="AK18" s="26"/>
      <c r="AL18" s="26" t="str">
        <f t="shared" si="15"/>
        <v/>
      </c>
      <c r="AM18" s="26" t="str">
        <f t="shared" si="16"/>
        <v/>
      </c>
      <c r="AN18" s="26">
        <v>15</v>
      </c>
      <c r="AO18" s="67" t="str">
        <f t="shared" si="17"/>
        <v/>
      </c>
      <c r="AP18" s="26" t="str">
        <f>_xlfn.IFNA(VLOOKUP(AM18,Kopā!$A$4:$Q$203,2,),"")</f>
        <v/>
      </c>
      <c r="AQ18" s="68" t="str">
        <f>_xlfn.IFNA(VLOOKUP(AM18,Kopā!$A$4:$Q$203,3,),"")</f>
        <v/>
      </c>
      <c r="AR18" s="79" t="str">
        <f>_xlfn.IFNA(VLOOKUP(AM18,Kopā!$A$4:$Q$203,8,),"")</f>
        <v/>
      </c>
      <c r="AS18" s="80" t="str">
        <f>_xlfn.IFNA(VLOOKUP(AM18,Kopā!$A$4:$Q$203,9,),"")</f>
        <v/>
      </c>
      <c r="AT18" s="79" t="str">
        <f>_xlfn.IFNA(VLOOKUP(AM18,Kopā!$A$4:$Q$203,10,),"")</f>
        <v/>
      </c>
      <c r="AU18" s="80" t="str">
        <f>_xlfn.IFNA(VLOOKUP(AM18,Kopā!$A$4:$Q$203,11,),"")</f>
        <v/>
      </c>
      <c r="AV18" s="79" t="str">
        <f>_xlfn.IFNA(VLOOKUP(AM18,Kopā!$A$4:$Q$203,12,),"")</f>
        <v/>
      </c>
      <c r="AW18" s="80" t="str">
        <f>_xlfn.IFNA(VLOOKUP(AM18,Kopā!$A$4:$Q$203,13,),"")</f>
        <v/>
      </c>
      <c r="AX18" s="79" t="str">
        <f>_xlfn.IFNA(VLOOKUP(AM18,Kopā!$A$4:$Q$203,14,),"")</f>
        <v/>
      </c>
      <c r="AY18" s="80" t="str">
        <f>_xlfn.IFNA(VLOOKUP(AM18,Kopā!$A$4:$Q$203,15,),"")</f>
        <v/>
      </c>
      <c r="AZ18" s="81" t="str">
        <f>_xlfn.IFNA(VLOOKUP(AM18,Kopā!$A$4:$Q$203,16,),"")</f>
        <v/>
      </c>
      <c r="BA18" s="80" t="str">
        <f>_xlfn.IFNA(VLOOKUP(AM18,Kopā!$A$4:$Q$203,17,),"")</f>
        <v/>
      </c>
      <c r="BB18" s="26" t="str">
        <f t="shared" si="18"/>
        <v/>
      </c>
      <c r="BC18" s="26" t="str">
        <f t="shared" si="19"/>
        <v/>
      </c>
      <c r="BD18" s="69" t="str">
        <f t="shared" si="20"/>
        <v/>
      </c>
      <c r="BE18" s="26" t="e">
        <f>_xlfn.RANK.EQ(BB18,$BB$4:$BB$93,)+COUNTIF($BB$4:BB18,BB18)-1</f>
        <v>#VALUE!</v>
      </c>
    </row>
    <row r="19" spans="1:57" x14ac:dyDescent="0.25">
      <c r="A19" s="26">
        <v>16</v>
      </c>
      <c r="B19" s="82" t="str">
        <f t="shared" si="2"/>
        <v/>
      </c>
      <c r="C19" s="102" t="str">
        <f t="shared" si="0"/>
        <v/>
      </c>
      <c r="D19" s="83" t="str">
        <f t="shared" si="21"/>
        <v/>
      </c>
      <c r="E19" s="84" t="str">
        <f t="shared" si="4"/>
        <v/>
      </c>
      <c r="F19" s="85" t="str">
        <f t="shared" si="5"/>
        <v/>
      </c>
      <c r="G19" s="86" t="str">
        <f t="shared" si="6"/>
        <v/>
      </c>
      <c r="H19" s="85" t="str">
        <f t="shared" si="7"/>
        <v/>
      </c>
      <c r="I19" s="84" t="str">
        <f t="shared" si="8"/>
        <v/>
      </c>
      <c r="J19" s="85" t="str">
        <f t="shared" si="9"/>
        <v/>
      </c>
      <c r="K19" s="84" t="str">
        <f t="shared" si="10"/>
        <v/>
      </c>
      <c r="L19" s="85" t="str">
        <f t="shared" si="11"/>
        <v/>
      </c>
      <c r="M19" s="87" t="str">
        <f t="shared" si="12"/>
        <v/>
      </c>
      <c r="N19" s="88" t="str">
        <f t="shared" si="13"/>
        <v/>
      </c>
      <c r="O19" s="89" t="str">
        <f t="shared" si="14"/>
        <v/>
      </c>
      <c r="P19" s="90"/>
      <c r="Q19" s="74"/>
      <c r="AD19" s="26">
        <v>18</v>
      </c>
      <c r="AE19" s="26"/>
      <c r="AF19" s="26" t="str">
        <f>IF(Kopā!F19=$R$3,Kopā!A19,"")</f>
        <v/>
      </c>
      <c r="AG19" s="26" t="str">
        <f>_xlfn.IFNA(VLOOKUP(AF19,Kopā!$A$4:$G$203,7,),"")</f>
        <v/>
      </c>
      <c r="AH19" s="26" t="str">
        <f t="shared" si="1"/>
        <v/>
      </c>
      <c r="AI19" s="26" t="e" cm="1">
        <f t="array" ref="AI19">IFERROR(SMALL(IF((COUNTIF($AI$3:AI18, $AH$4:$AH$203)=0)*ISNUMBER($AH$4:$AH$203), $AH$4:$AH$203, "A"), 1),INDEX($AH$4:$AH$203, MATCH(SMALL(IF(ISTEXT($AH$4:$AH$203)*(COUNTIF(AI$3:$AI18,$AH$4:$AH$203)=0), COUNTIF($AH$4:$AH$203, "&lt;"&amp;$AH$4:$AH$203), ""),1),IF(ISTEXT($AH$4:$AH$203), COUNTIF($AH$4:$AH$203, "&lt;"&amp;$AH$4:$AH$203), ""), 0)))</f>
        <v>#NUM!</v>
      </c>
      <c r="AJ19" s="26"/>
      <c r="AK19" s="26"/>
      <c r="AL19" s="26" t="str">
        <f t="shared" si="15"/>
        <v/>
      </c>
      <c r="AM19" s="26" t="str">
        <f t="shared" si="16"/>
        <v/>
      </c>
      <c r="AN19" s="26">
        <v>16</v>
      </c>
      <c r="AO19" s="67" t="str">
        <f t="shared" si="17"/>
        <v/>
      </c>
      <c r="AP19" s="26" t="str">
        <f>_xlfn.IFNA(VLOOKUP(AM19,Kopā!$A$4:$Q$203,2,),"")</f>
        <v/>
      </c>
      <c r="AQ19" s="68" t="str">
        <f>_xlfn.IFNA(VLOOKUP(AM19,Kopā!$A$4:$Q$203,3,),"")</f>
        <v/>
      </c>
      <c r="AR19" s="79" t="str">
        <f>_xlfn.IFNA(VLOOKUP(AM19,Kopā!$A$4:$Q$203,8,),"")</f>
        <v/>
      </c>
      <c r="AS19" s="80" t="str">
        <f>_xlfn.IFNA(VLOOKUP(AM19,Kopā!$A$4:$Q$203,9,),"")</f>
        <v/>
      </c>
      <c r="AT19" s="79" t="str">
        <f>_xlfn.IFNA(VLOOKUP(AM19,Kopā!$A$4:$Q$203,10,),"")</f>
        <v/>
      </c>
      <c r="AU19" s="80" t="str">
        <f>_xlfn.IFNA(VLOOKUP(AM19,Kopā!$A$4:$Q$203,11,),"")</f>
        <v/>
      </c>
      <c r="AV19" s="79" t="str">
        <f>_xlfn.IFNA(VLOOKUP(AM19,Kopā!$A$4:$Q$203,12,),"")</f>
        <v/>
      </c>
      <c r="AW19" s="80" t="str">
        <f>_xlfn.IFNA(VLOOKUP(AM19,Kopā!$A$4:$Q$203,13,),"")</f>
        <v/>
      </c>
      <c r="AX19" s="79" t="str">
        <f>_xlfn.IFNA(VLOOKUP(AM19,Kopā!$A$4:$Q$203,14,),"")</f>
        <v/>
      </c>
      <c r="AY19" s="80" t="str">
        <f>_xlfn.IFNA(VLOOKUP(AM19,Kopā!$A$4:$Q$203,15,),"")</f>
        <v/>
      </c>
      <c r="AZ19" s="81" t="str">
        <f>_xlfn.IFNA(VLOOKUP(AM19,Kopā!$A$4:$Q$203,16,),"")</f>
        <v/>
      </c>
      <c r="BA19" s="80" t="str">
        <f>_xlfn.IFNA(VLOOKUP(AM19,Kopā!$A$4:$Q$203,17,),"")</f>
        <v/>
      </c>
      <c r="BB19" s="26" t="str">
        <f t="shared" si="18"/>
        <v/>
      </c>
      <c r="BC19" s="26" t="str">
        <f t="shared" si="19"/>
        <v/>
      </c>
      <c r="BD19" s="69" t="str">
        <f t="shared" si="20"/>
        <v/>
      </c>
      <c r="BE19" s="26" t="e">
        <f>_xlfn.RANK.EQ(BB19,$BB$4:$BB$93,)+COUNTIF($BB$4:BB19,BB19)-1</f>
        <v>#VALUE!</v>
      </c>
    </row>
    <row r="20" spans="1:57" x14ac:dyDescent="0.25">
      <c r="A20" s="26">
        <v>17</v>
      </c>
      <c r="B20" s="17" t="str">
        <f t="shared" si="2"/>
        <v/>
      </c>
      <c r="C20" s="101" t="str">
        <f t="shared" si="0"/>
        <v/>
      </c>
      <c r="D20" s="28" t="str">
        <f t="shared" si="21"/>
        <v/>
      </c>
      <c r="E20" s="60" t="str">
        <f t="shared" si="4"/>
        <v/>
      </c>
      <c r="F20" s="61" t="str">
        <f t="shared" si="5"/>
        <v/>
      </c>
      <c r="G20" s="62" t="str">
        <f t="shared" si="6"/>
        <v/>
      </c>
      <c r="H20" s="61" t="str">
        <f t="shared" si="7"/>
        <v/>
      </c>
      <c r="I20" s="60" t="str">
        <f t="shared" si="8"/>
        <v/>
      </c>
      <c r="J20" s="61" t="str">
        <f t="shared" si="9"/>
        <v/>
      </c>
      <c r="K20" s="60" t="str">
        <f t="shared" si="10"/>
        <v/>
      </c>
      <c r="L20" s="61" t="str">
        <f t="shared" si="11"/>
        <v/>
      </c>
      <c r="M20" s="72" t="str">
        <f t="shared" si="12"/>
        <v/>
      </c>
      <c r="N20" s="73" t="str">
        <f t="shared" si="13"/>
        <v/>
      </c>
      <c r="O20" s="24" t="str">
        <f t="shared" si="14"/>
        <v/>
      </c>
      <c r="P20" s="18"/>
      <c r="Q20" s="74"/>
      <c r="AD20" s="26">
        <v>19</v>
      </c>
      <c r="AE20" s="26"/>
      <c r="AF20" s="26" t="str">
        <f>IF(Kopā!F20=$R$3,Kopā!A20,"")</f>
        <v/>
      </c>
      <c r="AG20" s="26" t="str">
        <f>_xlfn.IFNA(VLOOKUP(AF20,Kopā!$A$4:$G$203,7,),"")</f>
        <v/>
      </c>
      <c r="AH20" s="26" t="str">
        <f t="shared" si="1"/>
        <v/>
      </c>
      <c r="AI20" s="26" t="e" cm="1">
        <f t="array" ref="AI20">IFERROR(SMALL(IF((COUNTIF($AI$3:AI19, $AH$4:$AH$203)=0)*ISNUMBER($AH$4:$AH$203), $AH$4:$AH$203, "A"), 1),INDEX($AH$4:$AH$203, MATCH(SMALL(IF(ISTEXT($AH$4:$AH$203)*(COUNTIF(AI$3:$AI19,$AH$4:$AH$203)=0), COUNTIF($AH$4:$AH$203, "&lt;"&amp;$AH$4:$AH$203), ""),1),IF(ISTEXT($AH$4:$AH$203), COUNTIF($AH$4:$AH$203, "&lt;"&amp;$AH$4:$AH$203), ""), 0)))</f>
        <v>#NUM!</v>
      </c>
      <c r="AJ20" s="26"/>
      <c r="AK20" s="26"/>
      <c r="AL20" s="26" t="str">
        <f t="shared" si="15"/>
        <v/>
      </c>
      <c r="AM20" s="26" t="str">
        <f t="shared" si="16"/>
        <v/>
      </c>
      <c r="AN20" s="26">
        <v>17</v>
      </c>
      <c r="AO20" s="67" t="str">
        <f t="shared" si="17"/>
        <v/>
      </c>
      <c r="AP20" s="26" t="str">
        <f>_xlfn.IFNA(VLOOKUP(AM20,Kopā!$A$4:$Q$203,2,),"")</f>
        <v/>
      </c>
      <c r="AQ20" s="68" t="str">
        <f>_xlfn.IFNA(VLOOKUP(AM20,Kopā!$A$4:$Q$203,3,),"")</f>
        <v/>
      </c>
      <c r="AR20" s="79" t="str">
        <f>_xlfn.IFNA(VLOOKUP(AM20,Kopā!$A$4:$Q$203,8,),"")</f>
        <v/>
      </c>
      <c r="AS20" s="80" t="str">
        <f>_xlfn.IFNA(VLOOKUP(AM20,Kopā!$A$4:$Q$203,9,),"")</f>
        <v/>
      </c>
      <c r="AT20" s="79" t="str">
        <f>_xlfn.IFNA(VLOOKUP(AM20,Kopā!$A$4:$Q$203,10,),"")</f>
        <v/>
      </c>
      <c r="AU20" s="80" t="str">
        <f>_xlfn.IFNA(VLOOKUP(AM20,Kopā!$A$4:$Q$203,11,),"")</f>
        <v/>
      </c>
      <c r="AV20" s="79" t="str">
        <f>_xlfn.IFNA(VLOOKUP(AM20,Kopā!$A$4:$Q$203,12,),"")</f>
        <v/>
      </c>
      <c r="AW20" s="80" t="str">
        <f>_xlfn.IFNA(VLOOKUP(AM20,Kopā!$A$4:$Q$203,13,),"")</f>
        <v/>
      </c>
      <c r="AX20" s="79" t="str">
        <f>_xlfn.IFNA(VLOOKUP(AM20,Kopā!$A$4:$Q$203,14,),"")</f>
        <v/>
      </c>
      <c r="AY20" s="80" t="str">
        <f>_xlfn.IFNA(VLOOKUP(AM20,Kopā!$A$4:$Q$203,15,),"")</f>
        <v/>
      </c>
      <c r="AZ20" s="81" t="str">
        <f>_xlfn.IFNA(VLOOKUP(AM20,Kopā!$A$4:$Q$203,16,),"")</f>
        <v/>
      </c>
      <c r="BA20" s="80" t="str">
        <f>_xlfn.IFNA(VLOOKUP(AM20,Kopā!$A$4:$Q$203,17,),"")</f>
        <v/>
      </c>
      <c r="BB20" s="26" t="str">
        <f t="shared" si="18"/>
        <v/>
      </c>
      <c r="BC20" s="26" t="str">
        <f t="shared" si="19"/>
        <v/>
      </c>
      <c r="BD20" s="69" t="str">
        <f t="shared" si="20"/>
        <v/>
      </c>
      <c r="BE20" s="26" t="e">
        <f>_xlfn.RANK.EQ(BB20,$BB$4:$BB$93,)+COUNTIF($BB$4:BB20,BB20)-1</f>
        <v>#VALUE!</v>
      </c>
    </row>
    <row r="21" spans="1:57" x14ac:dyDescent="0.25">
      <c r="A21" s="26">
        <v>18</v>
      </c>
      <c r="B21" s="82" t="str">
        <f t="shared" si="2"/>
        <v/>
      </c>
      <c r="C21" s="102" t="str">
        <f t="shared" si="0"/>
        <v/>
      </c>
      <c r="D21" s="83" t="str">
        <f t="shared" si="21"/>
        <v/>
      </c>
      <c r="E21" s="84" t="str">
        <f t="shared" si="4"/>
        <v/>
      </c>
      <c r="F21" s="85" t="str">
        <f t="shared" si="5"/>
        <v/>
      </c>
      <c r="G21" s="86" t="str">
        <f t="shared" si="6"/>
        <v/>
      </c>
      <c r="H21" s="85" t="str">
        <f t="shared" si="7"/>
        <v/>
      </c>
      <c r="I21" s="84" t="str">
        <f t="shared" si="8"/>
        <v/>
      </c>
      <c r="J21" s="85" t="str">
        <f t="shared" si="9"/>
        <v/>
      </c>
      <c r="K21" s="84" t="str">
        <f t="shared" si="10"/>
        <v/>
      </c>
      <c r="L21" s="85" t="str">
        <f t="shared" si="11"/>
        <v/>
      </c>
      <c r="M21" s="87" t="str">
        <f t="shared" si="12"/>
        <v/>
      </c>
      <c r="N21" s="88" t="str">
        <f t="shared" si="13"/>
        <v/>
      </c>
      <c r="O21" s="89" t="str">
        <f t="shared" si="14"/>
        <v/>
      </c>
      <c r="P21" s="90"/>
      <c r="Q21" s="74"/>
      <c r="AD21" s="26">
        <v>20</v>
      </c>
      <c r="AE21" s="26"/>
      <c r="AF21" s="26">
        <f>IF(Kopā!F21=$R$3,Kopā!A21,"")</f>
        <v>18</v>
      </c>
      <c r="AG21" s="26" t="str">
        <f>_xlfn.IFNA(VLOOKUP(AF21,Kopā!$A$4:$G$203,7,),"")</f>
        <v>D</v>
      </c>
      <c r="AH21" s="26" t="str">
        <f t="shared" si="1"/>
        <v/>
      </c>
      <c r="AI21" s="26" t="e" cm="1">
        <f t="array" ref="AI21">IFERROR(SMALL(IF((COUNTIF($AI$3:AI20, $AH$4:$AH$203)=0)*ISNUMBER($AH$4:$AH$203), $AH$4:$AH$203, "A"), 1),INDEX($AH$4:$AH$203, MATCH(SMALL(IF(ISTEXT($AH$4:$AH$203)*(COUNTIF(AI$3:$AI20,$AH$4:$AH$203)=0), COUNTIF($AH$4:$AH$203, "&lt;"&amp;$AH$4:$AH$203), ""),1),IF(ISTEXT($AH$4:$AH$203), COUNTIF($AH$4:$AH$203, "&lt;"&amp;$AH$4:$AH$203), ""), 0)))</f>
        <v>#NUM!</v>
      </c>
      <c r="AJ21" s="26"/>
      <c r="AK21" s="26"/>
      <c r="AL21" s="26" t="str">
        <f t="shared" si="15"/>
        <v/>
      </c>
      <c r="AM21" s="26" t="str">
        <f t="shared" si="16"/>
        <v/>
      </c>
      <c r="AN21" s="26">
        <v>18</v>
      </c>
      <c r="AO21" s="67" t="str">
        <f t="shared" si="17"/>
        <v/>
      </c>
      <c r="AP21" s="26" t="str">
        <f>_xlfn.IFNA(VLOOKUP(AM21,Kopā!$A$4:$Q$203,2,),"")</f>
        <v/>
      </c>
      <c r="AQ21" s="68" t="str">
        <f>_xlfn.IFNA(VLOOKUP(AM21,Kopā!$A$4:$Q$203,3,),"")</f>
        <v/>
      </c>
      <c r="AR21" s="79" t="str">
        <f>_xlfn.IFNA(VLOOKUP(AM21,Kopā!$A$4:$Q$203,8,),"")</f>
        <v/>
      </c>
      <c r="AS21" s="80" t="str">
        <f>_xlfn.IFNA(VLOOKUP(AM21,Kopā!$A$4:$Q$203,9,),"")</f>
        <v/>
      </c>
      <c r="AT21" s="79" t="str">
        <f>_xlfn.IFNA(VLOOKUP(AM21,Kopā!$A$4:$Q$203,10,),"")</f>
        <v/>
      </c>
      <c r="AU21" s="80" t="str">
        <f>_xlfn.IFNA(VLOOKUP(AM21,Kopā!$A$4:$Q$203,11,),"")</f>
        <v/>
      </c>
      <c r="AV21" s="79" t="str">
        <f>_xlfn.IFNA(VLOOKUP(AM21,Kopā!$A$4:$Q$203,12,),"")</f>
        <v/>
      </c>
      <c r="AW21" s="80" t="str">
        <f>_xlfn.IFNA(VLOOKUP(AM21,Kopā!$A$4:$Q$203,13,),"")</f>
        <v/>
      </c>
      <c r="AX21" s="79" t="str">
        <f>_xlfn.IFNA(VLOOKUP(AM21,Kopā!$A$4:$Q$203,14,),"")</f>
        <v/>
      </c>
      <c r="AY21" s="80" t="str">
        <f>_xlfn.IFNA(VLOOKUP(AM21,Kopā!$A$4:$Q$203,15,),"")</f>
        <v/>
      </c>
      <c r="AZ21" s="81" t="str">
        <f>_xlfn.IFNA(VLOOKUP(AM21,Kopā!$A$4:$Q$203,16,),"")</f>
        <v/>
      </c>
      <c r="BA21" s="80" t="str">
        <f>_xlfn.IFNA(VLOOKUP(AM21,Kopā!$A$4:$Q$203,17,),"")</f>
        <v/>
      </c>
      <c r="BB21" s="26" t="str">
        <f t="shared" si="18"/>
        <v/>
      </c>
      <c r="BC21" s="26" t="str">
        <f t="shared" si="19"/>
        <v/>
      </c>
      <c r="BD21" s="69" t="str">
        <f t="shared" si="20"/>
        <v/>
      </c>
      <c r="BE21" s="26" t="e">
        <f>_xlfn.RANK.EQ(BB21,$BB$4:$BB$93,)+COUNTIF($BB$4:BB21,BB21)-1</f>
        <v>#VALUE!</v>
      </c>
    </row>
    <row r="22" spans="1:57" x14ac:dyDescent="0.25">
      <c r="A22" s="26">
        <v>19</v>
      </c>
      <c r="B22" s="17" t="str">
        <f t="shared" si="2"/>
        <v/>
      </c>
      <c r="C22" s="101" t="str">
        <f t="shared" si="0"/>
        <v/>
      </c>
      <c r="D22" s="28" t="str">
        <f t="shared" si="21"/>
        <v/>
      </c>
      <c r="E22" s="60" t="str">
        <f t="shared" si="4"/>
        <v/>
      </c>
      <c r="F22" s="61" t="str">
        <f t="shared" si="5"/>
        <v/>
      </c>
      <c r="G22" s="62" t="str">
        <f t="shared" si="6"/>
        <v/>
      </c>
      <c r="H22" s="61" t="str">
        <f t="shared" si="7"/>
        <v/>
      </c>
      <c r="I22" s="60" t="str">
        <f t="shared" si="8"/>
        <v/>
      </c>
      <c r="J22" s="61" t="str">
        <f t="shared" si="9"/>
        <v/>
      </c>
      <c r="K22" s="60" t="str">
        <f t="shared" si="10"/>
        <v/>
      </c>
      <c r="L22" s="61" t="str">
        <f t="shared" si="11"/>
        <v/>
      </c>
      <c r="M22" s="72" t="str">
        <f t="shared" si="12"/>
        <v/>
      </c>
      <c r="N22" s="73" t="str">
        <f t="shared" si="13"/>
        <v/>
      </c>
      <c r="O22" s="24" t="str">
        <f t="shared" si="14"/>
        <v/>
      </c>
      <c r="P22" s="18"/>
      <c r="Q22" s="74"/>
      <c r="AD22" s="26">
        <v>21</v>
      </c>
      <c r="AE22" s="26"/>
      <c r="AF22" s="26">
        <f>IF(Kopā!F22=$R$3,Kopā!A22,"")</f>
        <v>19</v>
      </c>
      <c r="AG22" s="26" t="str">
        <f>_xlfn.IFNA(VLOOKUP(AF22,Kopā!$A$4:$G$203,7,),"")</f>
        <v>Hm</v>
      </c>
      <c r="AH22" s="26">
        <f t="shared" si="1"/>
        <v>19</v>
      </c>
      <c r="AI22" s="26" t="e" cm="1">
        <f t="array" ref="AI22">IFERROR(SMALL(IF((COUNTIF($AI$3:AI21, $AH$4:$AH$203)=0)*ISNUMBER($AH$4:$AH$203), $AH$4:$AH$203, "A"), 1),INDEX($AH$4:$AH$203, MATCH(SMALL(IF(ISTEXT($AH$4:$AH$203)*(COUNTIF(AI$3:$AI21,$AH$4:$AH$203)=0), COUNTIF($AH$4:$AH$203, "&lt;"&amp;$AH$4:$AH$203), ""),1),IF(ISTEXT($AH$4:$AH$203), COUNTIF($AH$4:$AH$203, "&lt;"&amp;$AH$4:$AH$203), ""), 0)))</f>
        <v>#NUM!</v>
      </c>
      <c r="AJ22" s="26"/>
      <c r="AK22" s="26"/>
      <c r="AL22" s="26" t="str">
        <f t="shared" si="15"/>
        <v/>
      </c>
      <c r="AM22" s="26" t="str">
        <f t="shared" si="16"/>
        <v/>
      </c>
      <c r="AN22" s="26">
        <v>19</v>
      </c>
      <c r="AO22" s="67" t="str">
        <f t="shared" si="17"/>
        <v/>
      </c>
      <c r="AP22" s="26" t="str">
        <f>_xlfn.IFNA(VLOOKUP(AM22,Kopā!$A$4:$Q$203,2,),"")</f>
        <v/>
      </c>
      <c r="AQ22" s="68" t="str">
        <f>_xlfn.IFNA(VLOOKUP(AM22,Kopā!$A$4:$Q$203,3,),"")</f>
        <v/>
      </c>
      <c r="AR22" s="79" t="str">
        <f>_xlfn.IFNA(VLOOKUP(AM22,Kopā!$A$4:$Q$203,8,),"")</f>
        <v/>
      </c>
      <c r="AS22" s="80" t="str">
        <f>_xlfn.IFNA(VLOOKUP(AM22,Kopā!$A$4:$Q$203,9,),"")</f>
        <v/>
      </c>
      <c r="AT22" s="79" t="str">
        <f>_xlfn.IFNA(VLOOKUP(AM22,Kopā!$A$4:$Q$203,10,),"")</f>
        <v/>
      </c>
      <c r="AU22" s="80" t="str">
        <f>_xlfn.IFNA(VLOOKUP(AM22,Kopā!$A$4:$Q$203,11,),"")</f>
        <v/>
      </c>
      <c r="AV22" s="79" t="str">
        <f>_xlfn.IFNA(VLOOKUP(AM22,Kopā!$A$4:$Q$203,12,),"")</f>
        <v/>
      </c>
      <c r="AW22" s="80" t="str">
        <f>_xlfn.IFNA(VLOOKUP(AM22,Kopā!$A$4:$Q$203,13,),"")</f>
        <v/>
      </c>
      <c r="AX22" s="79" t="str">
        <f>_xlfn.IFNA(VLOOKUP(AM22,Kopā!$A$4:$Q$203,14,),"")</f>
        <v/>
      </c>
      <c r="AY22" s="80" t="str">
        <f>_xlfn.IFNA(VLOOKUP(AM22,Kopā!$A$4:$Q$203,15,),"")</f>
        <v/>
      </c>
      <c r="AZ22" s="81" t="str">
        <f>_xlfn.IFNA(VLOOKUP(AM22,Kopā!$A$4:$Q$203,16,),"")</f>
        <v/>
      </c>
      <c r="BA22" s="80" t="str">
        <f>_xlfn.IFNA(VLOOKUP(AM22,Kopā!$A$4:$Q$203,17,),"")</f>
        <v/>
      </c>
      <c r="BB22" s="26" t="str">
        <f t="shared" si="18"/>
        <v/>
      </c>
      <c r="BC22" s="26" t="str">
        <f t="shared" si="19"/>
        <v/>
      </c>
      <c r="BD22" s="69" t="str">
        <f t="shared" si="20"/>
        <v/>
      </c>
      <c r="BE22" s="26" t="e">
        <f>_xlfn.RANK.EQ(BB22,$BB$4:$BB$93,)+COUNTIF($BB$4:BB22,BB22)-1</f>
        <v>#VALUE!</v>
      </c>
    </row>
    <row r="23" spans="1:57" x14ac:dyDescent="0.25">
      <c r="A23" s="26">
        <v>20</v>
      </c>
      <c r="B23" s="82" t="str">
        <f t="shared" si="2"/>
        <v/>
      </c>
      <c r="C23" s="102" t="str">
        <f t="shared" si="0"/>
        <v/>
      </c>
      <c r="D23" s="83" t="str">
        <f t="shared" si="21"/>
        <v/>
      </c>
      <c r="E23" s="84" t="str">
        <f t="shared" si="4"/>
        <v/>
      </c>
      <c r="F23" s="85" t="str">
        <f t="shared" si="5"/>
        <v/>
      </c>
      <c r="G23" s="86" t="str">
        <f t="shared" si="6"/>
        <v/>
      </c>
      <c r="H23" s="85" t="str">
        <f t="shared" si="7"/>
        <v/>
      </c>
      <c r="I23" s="84" t="str">
        <f t="shared" si="8"/>
        <v/>
      </c>
      <c r="J23" s="85" t="str">
        <f t="shared" si="9"/>
        <v/>
      </c>
      <c r="K23" s="84" t="str">
        <f t="shared" si="10"/>
        <v/>
      </c>
      <c r="L23" s="85" t="str">
        <f t="shared" si="11"/>
        <v/>
      </c>
      <c r="M23" s="87" t="str">
        <f t="shared" si="12"/>
        <v/>
      </c>
      <c r="N23" s="88" t="str">
        <f t="shared" si="13"/>
        <v/>
      </c>
      <c r="O23" s="89" t="str">
        <f t="shared" si="14"/>
        <v/>
      </c>
      <c r="P23" s="90"/>
      <c r="Q23" s="74"/>
      <c r="AD23" s="26">
        <v>22</v>
      </c>
      <c r="AE23" s="26"/>
      <c r="AF23" s="26">
        <f>IF(Kopā!F23=$R$3,Kopā!A23,"")</f>
        <v>20</v>
      </c>
      <c r="AG23" s="26" t="str">
        <f>_xlfn.IFNA(VLOOKUP(AF23,Kopā!$A$4:$G$203,7,),"")</f>
        <v>E</v>
      </c>
      <c r="AH23" s="26" t="str">
        <f t="shared" si="1"/>
        <v/>
      </c>
      <c r="AI23" s="26" t="e" cm="1">
        <f t="array" ref="AI23">IFERROR(SMALL(IF((COUNTIF($AI$3:AI22, $AH$4:$AH$203)=0)*ISNUMBER($AH$4:$AH$203), $AH$4:$AH$203, "A"), 1),INDEX($AH$4:$AH$203, MATCH(SMALL(IF(ISTEXT($AH$4:$AH$203)*(COUNTIF(AI$3:$AI22,$AH$4:$AH$203)=0), COUNTIF($AH$4:$AH$203, "&lt;"&amp;$AH$4:$AH$203), ""),1),IF(ISTEXT($AH$4:$AH$203), COUNTIF($AH$4:$AH$203, "&lt;"&amp;$AH$4:$AH$203), ""), 0)))</f>
        <v>#NUM!</v>
      </c>
      <c r="AJ23" s="26"/>
      <c r="AK23" s="26"/>
      <c r="AL23" s="26" t="str">
        <f t="shared" si="15"/>
        <v/>
      </c>
      <c r="AM23" s="26" t="str">
        <f t="shared" si="16"/>
        <v/>
      </c>
      <c r="AN23" s="26">
        <v>20</v>
      </c>
      <c r="AO23" s="67" t="str">
        <f t="shared" si="17"/>
        <v/>
      </c>
      <c r="AP23" s="26" t="str">
        <f>_xlfn.IFNA(VLOOKUP(AM23,Kopā!$A$4:$Q$203,2,),"")</f>
        <v/>
      </c>
      <c r="AQ23" s="68" t="str">
        <f>_xlfn.IFNA(VLOOKUP(AM23,Kopā!$A$4:$Q$203,3,),"")</f>
        <v/>
      </c>
      <c r="AR23" s="79" t="str">
        <f>_xlfn.IFNA(VLOOKUP(AM23,Kopā!$A$4:$Q$203,8,),"")</f>
        <v/>
      </c>
      <c r="AS23" s="80" t="str">
        <f>_xlfn.IFNA(VLOOKUP(AM23,Kopā!$A$4:$Q$203,9,),"")</f>
        <v/>
      </c>
      <c r="AT23" s="79" t="str">
        <f>_xlfn.IFNA(VLOOKUP(AM23,Kopā!$A$4:$Q$203,10,),"")</f>
        <v/>
      </c>
      <c r="AU23" s="80" t="str">
        <f>_xlfn.IFNA(VLOOKUP(AM23,Kopā!$A$4:$Q$203,11,),"")</f>
        <v/>
      </c>
      <c r="AV23" s="79" t="str">
        <f>_xlfn.IFNA(VLOOKUP(AM23,Kopā!$A$4:$Q$203,12,),"")</f>
        <v/>
      </c>
      <c r="AW23" s="80" t="str">
        <f>_xlfn.IFNA(VLOOKUP(AM23,Kopā!$A$4:$Q$203,13,),"")</f>
        <v/>
      </c>
      <c r="AX23" s="79" t="str">
        <f>_xlfn.IFNA(VLOOKUP(AM23,Kopā!$A$4:$Q$203,14,),"")</f>
        <v/>
      </c>
      <c r="AY23" s="80" t="str">
        <f>_xlfn.IFNA(VLOOKUP(AM23,Kopā!$A$4:$Q$203,15,),"")</f>
        <v/>
      </c>
      <c r="AZ23" s="81" t="str">
        <f>_xlfn.IFNA(VLOOKUP(AM23,Kopā!$A$4:$Q$203,16,),"")</f>
        <v/>
      </c>
      <c r="BA23" s="80" t="str">
        <f>_xlfn.IFNA(VLOOKUP(AM23,Kopā!$A$4:$Q$203,17,),"")</f>
        <v/>
      </c>
      <c r="BB23" s="26" t="str">
        <f t="shared" si="18"/>
        <v/>
      </c>
      <c r="BC23" s="26" t="str">
        <f t="shared" si="19"/>
        <v/>
      </c>
      <c r="BD23" s="69" t="str">
        <f t="shared" si="20"/>
        <v/>
      </c>
      <c r="BE23" s="26" t="e">
        <f>_xlfn.RANK.EQ(BB23,$BB$4:$BB$93,)+COUNTIF($BB$4:BB23,BB23)-1</f>
        <v>#VALUE!</v>
      </c>
    </row>
    <row r="24" spans="1:57" x14ac:dyDescent="0.25">
      <c r="A24" s="26">
        <v>21</v>
      </c>
      <c r="B24" s="17" t="str">
        <f t="shared" si="2"/>
        <v/>
      </c>
      <c r="C24" s="101" t="str">
        <f t="shared" si="0"/>
        <v/>
      </c>
      <c r="D24" s="28" t="str">
        <f t="shared" si="21"/>
        <v/>
      </c>
      <c r="E24" s="60" t="str">
        <f t="shared" si="4"/>
        <v/>
      </c>
      <c r="F24" s="61" t="str">
        <f t="shared" si="5"/>
        <v/>
      </c>
      <c r="G24" s="62" t="str">
        <f t="shared" si="6"/>
        <v/>
      </c>
      <c r="H24" s="61" t="str">
        <f t="shared" si="7"/>
        <v/>
      </c>
      <c r="I24" s="60" t="str">
        <f t="shared" si="8"/>
        <v/>
      </c>
      <c r="J24" s="61" t="str">
        <f t="shared" si="9"/>
        <v/>
      </c>
      <c r="K24" s="60" t="str">
        <f t="shared" si="10"/>
        <v/>
      </c>
      <c r="L24" s="61" t="str">
        <f t="shared" si="11"/>
        <v/>
      </c>
      <c r="M24" s="72" t="str">
        <f t="shared" si="12"/>
        <v/>
      </c>
      <c r="N24" s="73" t="str">
        <f t="shared" si="13"/>
        <v/>
      </c>
      <c r="O24" s="24" t="str">
        <f t="shared" si="14"/>
        <v/>
      </c>
      <c r="P24" s="18"/>
      <c r="Q24" s="74"/>
      <c r="AD24" s="26">
        <v>23</v>
      </c>
      <c r="AE24" s="26"/>
      <c r="AF24" s="26" t="str">
        <f>IF(Kopā!F24=$R$3,Kopā!A24,"")</f>
        <v/>
      </c>
      <c r="AG24" s="26" t="str">
        <f>_xlfn.IFNA(VLOOKUP(AF24,Kopā!$A$4:$G$203,7,),"")</f>
        <v/>
      </c>
      <c r="AH24" s="26" t="str">
        <f t="shared" si="1"/>
        <v/>
      </c>
      <c r="AI24" s="26" t="e" cm="1">
        <f t="array" ref="AI24">IFERROR(SMALL(IF((COUNTIF($AI$3:AI23, $AH$4:$AH$203)=0)*ISNUMBER($AH$4:$AH$203), $AH$4:$AH$203, "A"), 1),INDEX($AH$4:$AH$203, MATCH(SMALL(IF(ISTEXT($AH$4:$AH$203)*(COUNTIF(AI$3:$AI23,$AH$4:$AH$203)=0), COUNTIF($AH$4:$AH$203, "&lt;"&amp;$AH$4:$AH$203), ""),1),IF(ISTEXT($AH$4:$AH$203), COUNTIF($AH$4:$AH$203, "&lt;"&amp;$AH$4:$AH$203), ""), 0)))</f>
        <v>#NUM!</v>
      </c>
      <c r="AJ24" s="26"/>
      <c r="AK24" s="26"/>
      <c r="AL24" s="26" t="str">
        <f t="shared" si="15"/>
        <v/>
      </c>
      <c r="AM24" s="26" t="str">
        <f t="shared" si="16"/>
        <v/>
      </c>
      <c r="AN24" s="26">
        <v>21</v>
      </c>
      <c r="AO24" s="67" t="str">
        <f t="shared" si="17"/>
        <v/>
      </c>
      <c r="AP24" s="26" t="str">
        <f>_xlfn.IFNA(VLOOKUP(AM24,Kopā!$A$4:$Q$203,2,),"")</f>
        <v/>
      </c>
      <c r="AQ24" s="68" t="str">
        <f>_xlfn.IFNA(VLOOKUP(AM24,Kopā!$A$4:$Q$203,3,),"")</f>
        <v/>
      </c>
      <c r="AR24" s="79" t="str">
        <f>_xlfn.IFNA(VLOOKUP(AM24,Kopā!$A$4:$Q$203,8,),"")</f>
        <v/>
      </c>
      <c r="AS24" s="80" t="str">
        <f>_xlfn.IFNA(VLOOKUP(AM24,Kopā!$A$4:$Q$203,9,),"")</f>
        <v/>
      </c>
      <c r="AT24" s="79" t="str">
        <f>_xlfn.IFNA(VLOOKUP(AM24,Kopā!$A$4:$Q$203,10,),"")</f>
        <v/>
      </c>
      <c r="AU24" s="80" t="str">
        <f>_xlfn.IFNA(VLOOKUP(AM24,Kopā!$A$4:$Q$203,11,),"")</f>
        <v/>
      </c>
      <c r="AV24" s="79" t="str">
        <f>_xlfn.IFNA(VLOOKUP(AM24,Kopā!$A$4:$Q$203,12,),"")</f>
        <v/>
      </c>
      <c r="AW24" s="80" t="str">
        <f>_xlfn.IFNA(VLOOKUP(AM24,Kopā!$A$4:$Q$203,13,),"")</f>
        <v/>
      </c>
      <c r="AX24" s="79" t="str">
        <f>_xlfn.IFNA(VLOOKUP(AM24,Kopā!$A$4:$Q$203,14,),"")</f>
        <v/>
      </c>
      <c r="AY24" s="80" t="str">
        <f>_xlfn.IFNA(VLOOKUP(AM24,Kopā!$A$4:$Q$203,15,),"")</f>
        <v/>
      </c>
      <c r="AZ24" s="81" t="str">
        <f>_xlfn.IFNA(VLOOKUP(AM24,Kopā!$A$4:$Q$203,16,),"")</f>
        <v/>
      </c>
      <c r="BA24" s="80" t="str">
        <f>_xlfn.IFNA(VLOOKUP(AM24,Kopā!$A$4:$Q$203,17,),"")</f>
        <v/>
      </c>
      <c r="BB24" s="26" t="str">
        <f t="shared" si="18"/>
        <v/>
      </c>
      <c r="BC24" s="26" t="str">
        <f t="shared" si="19"/>
        <v/>
      </c>
      <c r="BD24" s="69" t="str">
        <f t="shared" si="20"/>
        <v/>
      </c>
      <c r="BE24" s="26" t="e">
        <f>_xlfn.RANK.EQ(BB24,$BB$4:$BB$93,)+COUNTIF($BB$4:BB24,BB24)-1</f>
        <v>#VALUE!</v>
      </c>
    </row>
    <row r="25" spans="1:57" x14ac:dyDescent="0.25">
      <c r="A25" s="26">
        <v>22</v>
      </c>
      <c r="B25" s="82" t="str">
        <f t="shared" si="2"/>
        <v/>
      </c>
      <c r="C25" s="102" t="str">
        <f t="shared" si="0"/>
        <v/>
      </c>
      <c r="D25" s="83" t="str">
        <f t="shared" si="21"/>
        <v/>
      </c>
      <c r="E25" s="84" t="str">
        <f t="shared" si="4"/>
        <v/>
      </c>
      <c r="F25" s="85" t="str">
        <f t="shared" si="5"/>
        <v/>
      </c>
      <c r="G25" s="86" t="str">
        <f t="shared" si="6"/>
        <v/>
      </c>
      <c r="H25" s="85" t="str">
        <f t="shared" si="7"/>
        <v/>
      </c>
      <c r="I25" s="84" t="str">
        <f t="shared" si="8"/>
        <v/>
      </c>
      <c r="J25" s="85" t="str">
        <f t="shared" si="9"/>
        <v/>
      </c>
      <c r="K25" s="84" t="str">
        <f t="shared" si="10"/>
        <v/>
      </c>
      <c r="L25" s="85" t="str">
        <f t="shared" si="11"/>
        <v/>
      </c>
      <c r="M25" s="87" t="str">
        <f t="shared" si="12"/>
        <v/>
      </c>
      <c r="N25" s="88" t="str">
        <f t="shared" si="13"/>
        <v/>
      </c>
      <c r="O25" s="89" t="str">
        <f t="shared" si="14"/>
        <v/>
      </c>
      <c r="P25" s="90"/>
      <c r="Q25" s="74"/>
      <c r="AD25" s="26">
        <v>24</v>
      </c>
      <c r="AE25" s="26"/>
      <c r="AF25" s="26">
        <f>IF(Kopā!F25=$R$3,Kopā!A25,"")</f>
        <v>22</v>
      </c>
      <c r="AG25" s="26" t="str">
        <f>_xlfn.IFNA(VLOOKUP(AF25,Kopā!$A$4:$G$203,7,),"")</f>
        <v>E</v>
      </c>
      <c r="AH25" s="26" t="str">
        <f t="shared" si="1"/>
        <v/>
      </c>
      <c r="AI25" s="26" t="e" cm="1">
        <f t="array" ref="AI25">IFERROR(SMALL(IF((COUNTIF($AI$3:AI24, $AH$4:$AH$203)=0)*ISNUMBER($AH$4:$AH$203), $AH$4:$AH$203, "A"), 1),INDEX($AH$4:$AH$203, MATCH(SMALL(IF(ISTEXT($AH$4:$AH$203)*(COUNTIF(AI$3:$AI24,$AH$4:$AH$203)=0), COUNTIF($AH$4:$AH$203, "&lt;"&amp;$AH$4:$AH$203), ""),1),IF(ISTEXT($AH$4:$AH$203), COUNTIF($AH$4:$AH$203, "&lt;"&amp;$AH$4:$AH$203), ""), 0)))</f>
        <v>#NUM!</v>
      </c>
      <c r="AJ25" s="26"/>
      <c r="AK25" s="26"/>
      <c r="AL25" s="26" t="str">
        <f t="shared" si="15"/>
        <v/>
      </c>
      <c r="AM25" s="26" t="str">
        <f t="shared" si="16"/>
        <v/>
      </c>
      <c r="AN25" s="26">
        <v>22</v>
      </c>
      <c r="AO25" s="67" t="str">
        <f t="shared" si="17"/>
        <v/>
      </c>
      <c r="AP25" s="26" t="str">
        <f>_xlfn.IFNA(VLOOKUP(AM25,Kopā!$A$4:$Q$203,2,),"")</f>
        <v/>
      </c>
      <c r="AQ25" s="68" t="str">
        <f>_xlfn.IFNA(VLOOKUP(AM25,Kopā!$A$4:$Q$203,3,),"")</f>
        <v/>
      </c>
      <c r="AR25" s="79" t="str">
        <f>_xlfn.IFNA(VLOOKUP(AM25,Kopā!$A$4:$Q$203,8,),"")</f>
        <v/>
      </c>
      <c r="AS25" s="80" t="str">
        <f>_xlfn.IFNA(VLOOKUP(AM25,Kopā!$A$4:$Q$203,9,),"")</f>
        <v/>
      </c>
      <c r="AT25" s="79" t="str">
        <f>_xlfn.IFNA(VLOOKUP(AM25,Kopā!$A$4:$Q$203,10,),"")</f>
        <v/>
      </c>
      <c r="AU25" s="80" t="str">
        <f>_xlfn.IFNA(VLOOKUP(AM25,Kopā!$A$4:$Q$203,11,),"")</f>
        <v/>
      </c>
      <c r="AV25" s="79" t="str">
        <f>_xlfn.IFNA(VLOOKUP(AM25,Kopā!$A$4:$Q$203,12,),"")</f>
        <v/>
      </c>
      <c r="AW25" s="80" t="str">
        <f>_xlfn.IFNA(VLOOKUP(AM25,Kopā!$A$4:$Q$203,13,),"")</f>
        <v/>
      </c>
      <c r="AX25" s="79" t="str">
        <f>_xlfn.IFNA(VLOOKUP(AM25,Kopā!$A$4:$Q$203,14,),"")</f>
        <v/>
      </c>
      <c r="AY25" s="80" t="str">
        <f>_xlfn.IFNA(VLOOKUP(AM25,Kopā!$A$4:$Q$203,15,),"")</f>
        <v/>
      </c>
      <c r="AZ25" s="81" t="str">
        <f>_xlfn.IFNA(VLOOKUP(AM25,Kopā!$A$4:$Q$203,16,),"")</f>
        <v/>
      </c>
      <c r="BA25" s="80" t="str">
        <f>_xlfn.IFNA(VLOOKUP(AM25,Kopā!$A$4:$Q$203,17,),"")</f>
        <v/>
      </c>
      <c r="BB25" s="26" t="str">
        <f t="shared" si="18"/>
        <v/>
      </c>
      <c r="BC25" s="26" t="str">
        <f t="shared" si="19"/>
        <v/>
      </c>
      <c r="BD25" s="69" t="str">
        <f t="shared" si="20"/>
        <v/>
      </c>
      <c r="BE25" s="26" t="e">
        <f>_xlfn.RANK.EQ(BB25,$BB$4:$BB$93,)+COUNTIF($BB$4:BB25,BB25)-1</f>
        <v>#VALUE!</v>
      </c>
    </row>
    <row r="26" spans="1:57" x14ac:dyDescent="0.25">
      <c r="A26" s="26">
        <v>23</v>
      </c>
      <c r="B26" s="17" t="str">
        <f t="shared" si="2"/>
        <v/>
      </c>
      <c r="C26" s="101" t="str">
        <f t="shared" si="0"/>
        <v/>
      </c>
      <c r="D26" s="28" t="str">
        <f t="shared" si="21"/>
        <v/>
      </c>
      <c r="E26" s="60" t="str">
        <f t="shared" si="4"/>
        <v/>
      </c>
      <c r="F26" s="61" t="str">
        <f t="shared" si="5"/>
        <v/>
      </c>
      <c r="G26" s="62" t="str">
        <f t="shared" si="6"/>
        <v/>
      </c>
      <c r="H26" s="61" t="str">
        <f t="shared" si="7"/>
        <v/>
      </c>
      <c r="I26" s="60" t="str">
        <f t="shared" si="8"/>
        <v/>
      </c>
      <c r="J26" s="61" t="str">
        <f t="shared" si="9"/>
        <v/>
      </c>
      <c r="K26" s="60" t="str">
        <f t="shared" si="10"/>
        <v/>
      </c>
      <c r="L26" s="61" t="str">
        <f t="shared" si="11"/>
        <v/>
      </c>
      <c r="M26" s="72" t="str">
        <f t="shared" si="12"/>
        <v/>
      </c>
      <c r="N26" s="73" t="str">
        <f t="shared" si="13"/>
        <v/>
      </c>
      <c r="O26" s="24" t="str">
        <f t="shared" si="14"/>
        <v/>
      </c>
      <c r="P26" s="18"/>
      <c r="Q26" s="74"/>
      <c r="AD26" s="26">
        <v>25</v>
      </c>
      <c r="AE26" s="26"/>
      <c r="AF26" s="26">
        <f>IF(Kopā!F26=$R$3,Kopā!A26,"")</f>
        <v>23</v>
      </c>
      <c r="AG26" s="26" t="str">
        <f>_xlfn.IFNA(VLOOKUP(AF26,Kopā!$A$4:$G$203,7,),"")</f>
        <v>Hm</v>
      </c>
      <c r="AH26" s="26">
        <f t="shared" si="1"/>
        <v>23</v>
      </c>
      <c r="AI26" s="26" t="e" cm="1">
        <f t="array" ref="AI26">IFERROR(SMALL(IF((COUNTIF($AI$3:AI25, $AH$4:$AH$203)=0)*ISNUMBER($AH$4:$AH$203), $AH$4:$AH$203, "A"), 1),INDEX($AH$4:$AH$203, MATCH(SMALL(IF(ISTEXT($AH$4:$AH$203)*(COUNTIF(AI$3:$AI25,$AH$4:$AH$203)=0), COUNTIF($AH$4:$AH$203, "&lt;"&amp;$AH$4:$AH$203), ""),1),IF(ISTEXT($AH$4:$AH$203), COUNTIF($AH$4:$AH$203, "&lt;"&amp;$AH$4:$AH$203), ""), 0)))</f>
        <v>#NUM!</v>
      </c>
      <c r="AJ26" s="26"/>
      <c r="AK26" s="26"/>
      <c r="AL26" s="26" t="str">
        <f t="shared" si="15"/>
        <v/>
      </c>
      <c r="AM26" s="26" t="str">
        <f t="shared" si="16"/>
        <v/>
      </c>
      <c r="AN26" s="26">
        <v>23</v>
      </c>
      <c r="AO26" s="67" t="str">
        <f t="shared" si="17"/>
        <v/>
      </c>
      <c r="AP26" s="26" t="str">
        <f>_xlfn.IFNA(VLOOKUP(AM26,Kopā!$A$4:$Q$203,2,),"")</f>
        <v/>
      </c>
      <c r="AQ26" s="68" t="str">
        <f>_xlfn.IFNA(VLOOKUP(AM26,Kopā!$A$4:$Q$203,3,),"")</f>
        <v/>
      </c>
      <c r="AR26" s="79" t="str">
        <f>_xlfn.IFNA(VLOOKUP(AM26,Kopā!$A$4:$Q$203,8,),"")</f>
        <v/>
      </c>
      <c r="AS26" s="80" t="str">
        <f>_xlfn.IFNA(VLOOKUP(AM26,Kopā!$A$4:$Q$203,9,),"")</f>
        <v/>
      </c>
      <c r="AT26" s="79" t="str">
        <f>_xlfn.IFNA(VLOOKUP(AM26,Kopā!$A$4:$Q$203,10,),"")</f>
        <v/>
      </c>
      <c r="AU26" s="80" t="str">
        <f>_xlfn.IFNA(VLOOKUP(AM26,Kopā!$A$4:$Q$203,11,),"")</f>
        <v/>
      </c>
      <c r="AV26" s="79" t="str">
        <f>_xlfn.IFNA(VLOOKUP(AM26,Kopā!$A$4:$Q$203,12,),"")</f>
        <v/>
      </c>
      <c r="AW26" s="80" t="str">
        <f>_xlfn.IFNA(VLOOKUP(AM26,Kopā!$A$4:$Q$203,13,),"")</f>
        <v/>
      </c>
      <c r="AX26" s="79" t="str">
        <f>_xlfn.IFNA(VLOOKUP(AM26,Kopā!$A$4:$Q$203,14,),"")</f>
        <v/>
      </c>
      <c r="AY26" s="80" t="str">
        <f>_xlfn.IFNA(VLOOKUP(AM26,Kopā!$A$4:$Q$203,15,),"")</f>
        <v/>
      </c>
      <c r="AZ26" s="81" t="str">
        <f>_xlfn.IFNA(VLOOKUP(AM26,Kopā!$A$4:$Q$203,16,),"")</f>
        <v/>
      </c>
      <c r="BA26" s="80" t="str">
        <f>_xlfn.IFNA(VLOOKUP(AM26,Kopā!$A$4:$Q$203,17,),"")</f>
        <v/>
      </c>
      <c r="BB26" s="26" t="str">
        <f t="shared" si="18"/>
        <v/>
      </c>
      <c r="BC26" s="26" t="str">
        <f t="shared" si="19"/>
        <v/>
      </c>
      <c r="BD26" s="69" t="str">
        <f t="shared" si="20"/>
        <v/>
      </c>
      <c r="BE26" s="26" t="e">
        <f>_xlfn.RANK.EQ(BB26,$BB$4:$BB$93,)+COUNTIF($BB$4:BB26,BB26)-1</f>
        <v>#VALUE!</v>
      </c>
    </row>
    <row r="27" spans="1:57" x14ac:dyDescent="0.25">
      <c r="A27" s="26">
        <v>24</v>
      </c>
      <c r="B27" s="82" t="str">
        <f t="shared" si="2"/>
        <v/>
      </c>
      <c r="C27" s="102" t="str">
        <f t="shared" si="0"/>
        <v/>
      </c>
      <c r="D27" s="83" t="str">
        <f t="shared" si="21"/>
        <v/>
      </c>
      <c r="E27" s="84" t="str">
        <f t="shared" si="4"/>
        <v/>
      </c>
      <c r="F27" s="85" t="str">
        <f t="shared" si="5"/>
        <v/>
      </c>
      <c r="G27" s="86" t="str">
        <f t="shared" si="6"/>
        <v/>
      </c>
      <c r="H27" s="85" t="str">
        <f t="shared" si="7"/>
        <v/>
      </c>
      <c r="I27" s="84" t="str">
        <f t="shared" si="8"/>
        <v/>
      </c>
      <c r="J27" s="85" t="str">
        <f t="shared" si="9"/>
        <v/>
      </c>
      <c r="K27" s="84" t="str">
        <f t="shared" si="10"/>
        <v/>
      </c>
      <c r="L27" s="85" t="str">
        <f t="shared" si="11"/>
        <v/>
      </c>
      <c r="M27" s="87" t="str">
        <f t="shared" si="12"/>
        <v/>
      </c>
      <c r="N27" s="88" t="str">
        <f t="shared" si="13"/>
        <v/>
      </c>
      <c r="O27" s="89" t="str">
        <f t="shared" si="14"/>
        <v/>
      </c>
      <c r="P27" s="90"/>
      <c r="Q27" s="74"/>
      <c r="AD27" s="26">
        <v>26</v>
      </c>
      <c r="AE27" s="26"/>
      <c r="AF27" s="26" t="str">
        <f>IF(Kopā!F27=$R$3,Kopā!A27,"")</f>
        <v/>
      </c>
      <c r="AG27" s="26" t="str">
        <f>_xlfn.IFNA(VLOOKUP(AF27,Kopā!$A$4:$G$203,7,),"")</f>
        <v/>
      </c>
      <c r="AH27" s="26" t="str">
        <f t="shared" si="1"/>
        <v/>
      </c>
      <c r="AI27" s="26" t="e" cm="1">
        <f t="array" ref="AI27">IFERROR(SMALL(IF((COUNTIF($AI$3:AI26, $AH$4:$AH$203)=0)*ISNUMBER($AH$4:$AH$203), $AH$4:$AH$203, "A"), 1),INDEX($AH$4:$AH$203, MATCH(SMALL(IF(ISTEXT($AH$4:$AH$203)*(COUNTIF(AI$3:$AI26,$AH$4:$AH$203)=0), COUNTIF($AH$4:$AH$203, "&lt;"&amp;$AH$4:$AH$203), ""),1),IF(ISTEXT($AH$4:$AH$203), COUNTIF($AH$4:$AH$203, "&lt;"&amp;$AH$4:$AH$203), ""), 0)))</f>
        <v>#NUM!</v>
      </c>
      <c r="AJ27" s="26"/>
      <c r="AK27" s="26"/>
      <c r="AL27" s="26" t="str">
        <f t="shared" si="15"/>
        <v/>
      </c>
      <c r="AM27" s="26" t="str">
        <f t="shared" si="16"/>
        <v/>
      </c>
      <c r="AN27" s="26">
        <v>24</v>
      </c>
      <c r="AO27" s="67" t="str">
        <f t="shared" si="17"/>
        <v/>
      </c>
      <c r="AP27" s="26" t="str">
        <f>_xlfn.IFNA(VLOOKUP(AM27,Kopā!$A$4:$Q$203,2,),"")</f>
        <v/>
      </c>
      <c r="AQ27" s="68" t="str">
        <f>_xlfn.IFNA(VLOOKUP(AM27,Kopā!$A$4:$Q$203,3,),"")</f>
        <v/>
      </c>
      <c r="AR27" s="79" t="str">
        <f>_xlfn.IFNA(VLOOKUP(AM27,Kopā!$A$4:$Q$203,8,),"")</f>
        <v/>
      </c>
      <c r="AS27" s="80" t="str">
        <f>_xlfn.IFNA(VLOOKUP(AM27,Kopā!$A$4:$Q$203,9,),"")</f>
        <v/>
      </c>
      <c r="AT27" s="79" t="str">
        <f>_xlfn.IFNA(VLOOKUP(AM27,Kopā!$A$4:$Q$203,10,),"")</f>
        <v/>
      </c>
      <c r="AU27" s="80" t="str">
        <f>_xlfn.IFNA(VLOOKUP(AM27,Kopā!$A$4:$Q$203,11,),"")</f>
        <v/>
      </c>
      <c r="AV27" s="79" t="str">
        <f>_xlfn.IFNA(VLOOKUP(AM27,Kopā!$A$4:$Q$203,12,),"")</f>
        <v/>
      </c>
      <c r="AW27" s="80" t="str">
        <f>_xlfn.IFNA(VLOOKUP(AM27,Kopā!$A$4:$Q$203,13,),"")</f>
        <v/>
      </c>
      <c r="AX27" s="79" t="str">
        <f>_xlfn.IFNA(VLOOKUP(AM27,Kopā!$A$4:$Q$203,14,),"")</f>
        <v/>
      </c>
      <c r="AY27" s="80" t="str">
        <f>_xlfn.IFNA(VLOOKUP(AM27,Kopā!$A$4:$Q$203,15,),"")</f>
        <v/>
      </c>
      <c r="AZ27" s="81" t="str">
        <f>_xlfn.IFNA(VLOOKUP(AM27,Kopā!$A$4:$Q$203,16,),"")</f>
        <v/>
      </c>
      <c r="BA27" s="80" t="str">
        <f>_xlfn.IFNA(VLOOKUP(AM27,Kopā!$A$4:$Q$203,17,),"")</f>
        <v/>
      </c>
      <c r="BB27" s="26" t="str">
        <f t="shared" si="18"/>
        <v/>
      </c>
      <c r="BC27" s="26" t="str">
        <f t="shared" si="19"/>
        <v/>
      </c>
      <c r="BD27" s="69" t="str">
        <f t="shared" si="20"/>
        <v/>
      </c>
      <c r="BE27" s="26" t="e">
        <f>_xlfn.RANK.EQ(BB27,$BB$4:$BB$93,)+COUNTIF($BB$4:BB27,BB27)-1</f>
        <v>#VALUE!</v>
      </c>
    </row>
    <row r="28" spans="1:57" x14ac:dyDescent="0.25">
      <c r="A28" s="26">
        <v>25</v>
      </c>
      <c r="B28" s="17" t="str">
        <f t="shared" si="2"/>
        <v/>
      </c>
      <c r="C28" s="101" t="str">
        <f t="shared" si="0"/>
        <v/>
      </c>
      <c r="D28" s="28" t="str">
        <f t="shared" si="21"/>
        <v/>
      </c>
      <c r="E28" s="60" t="str">
        <f t="shared" si="4"/>
        <v/>
      </c>
      <c r="F28" s="61" t="str">
        <f t="shared" si="5"/>
        <v/>
      </c>
      <c r="G28" s="62" t="str">
        <f t="shared" si="6"/>
        <v/>
      </c>
      <c r="H28" s="61" t="str">
        <f t="shared" si="7"/>
        <v/>
      </c>
      <c r="I28" s="60" t="str">
        <f t="shared" si="8"/>
        <v/>
      </c>
      <c r="J28" s="61" t="str">
        <f t="shared" si="9"/>
        <v/>
      </c>
      <c r="K28" s="60" t="str">
        <f t="shared" si="10"/>
        <v/>
      </c>
      <c r="L28" s="61" t="str">
        <f t="shared" si="11"/>
        <v/>
      </c>
      <c r="M28" s="72" t="str">
        <f t="shared" si="12"/>
        <v/>
      </c>
      <c r="N28" s="73" t="str">
        <f t="shared" si="13"/>
        <v/>
      </c>
      <c r="O28" s="24" t="str">
        <f t="shared" si="14"/>
        <v/>
      </c>
      <c r="P28" s="18"/>
      <c r="Q28" s="74"/>
      <c r="AD28" s="26">
        <v>27</v>
      </c>
      <c r="AE28" s="26"/>
      <c r="AF28" s="26" t="str">
        <f>IF(Kopā!F28=$R$3,Kopā!A28,"")</f>
        <v/>
      </c>
      <c r="AG28" s="26" t="str">
        <f>_xlfn.IFNA(VLOOKUP(AF28,Kopā!$A$4:$G$203,7,),"")</f>
        <v/>
      </c>
      <c r="AH28" s="26" t="str">
        <f t="shared" si="1"/>
        <v/>
      </c>
      <c r="AI28" s="26" t="e" cm="1">
        <f t="array" ref="AI28">IFERROR(SMALL(IF((COUNTIF($AI$3:AI27, $AH$4:$AH$203)=0)*ISNUMBER($AH$4:$AH$203), $AH$4:$AH$203, "A"), 1),INDEX($AH$4:$AH$203, MATCH(SMALL(IF(ISTEXT($AH$4:$AH$203)*(COUNTIF(AI$3:$AI27,$AH$4:$AH$203)=0), COUNTIF($AH$4:$AH$203, "&lt;"&amp;$AH$4:$AH$203), ""),1),IF(ISTEXT($AH$4:$AH$203), COUNTIF($AH$4:$AH$203, "&lt;"&amp;$AH$4:$AH$203), ""), 0)))</f>
        <v>#NUM!</v>
      </c>
      <c r="AJ28" s="26"/>
      <c r="AK28" s="26"/>
      <c r="AL28" s="26" t="str">
        <f t="shared" si="15"/>
        <v/>
      </c>
      <c r="AM28" s="26" t="str">
        <f t="shared" si="16"/>
        <v/>
      </c>
      <c r="AN28" s="26">
        <v>25</v>
      </c>
      <c r="AO28" s="67" t="str">
        <f t="shared" si="17"/>
        <v/>
      </c>
      <c r="AP28" s="26" t="str">
        <f>_xlfn.IFNA(VLOOKUP(AM28,Kopā!$A$4:$Q$203,2,),"")</f>
        <v/>
      </c>
      <c r="AQ28" s="68" t="str">
        <f>_xlfn.IFNA(VLOOKUP(AM28,Kopā!$A$4:$Q$203,3,),"")</f>
        <v/>
      </c>
      <c r="AR28" s="79" t="str">
        <f>_xlfn.IFNA(VLOOKUP(AM28,Kopā!$A$4:$Q$203,8,),"")</f>
        <v/>
      </c>
      <c r="AS28" s="80" t="str">
        <f>_xlfn.IFNA(VLOOKUP(AM28,Kopā!$A$4:$Q$203,9,),"")</f>
        <v/>
      </c>
      <c r="AT28" s="79" t="str">
        <f>_xlfn.IFNA(VLOOKUP(AM28,Kopā!$A$4:$Q$203,10,),"")</f>
        <v/>
      </c>
      <c r="AU28" s="80" t="str">
        <f>_xlfn.IFNA(VLOOKUP(AM28,Kopā!$A$4:$Q$203,11,),"")</f>
        <v/>
      </c>
      <c r="AV28" s="79" t="str">
        <f>_xlfn.IFNA(VLOOKUP(AM28,Kopā!$A$4:$Q$203,12,),"")</f>
        <v/>
      </c>
      <c r="AW28" s="80" t="str">
        <f>_xlfn.IFNA(VLOOKUP(AM28,Kopā!$A$4:$Q$203,13,),"")</f>
        <v/>
      </c>
      <c r="AX28" s="79" t="str">
        <f>_xlfn.IFNA(VLOOKUP(AM28,Kopā!$A$4:$Q$203,14,),"")</f>
        <v/>
      </c>
      <c r="AY28" s="80" t="str">
        <f>_xlfn.IFNA(VLOOKUP(AM28,Kopā!$A$4:$Q$203,15,),"")</f>
        <v/>
      </c>
      <c r="AZ28" s="81" t="str">
        <f>_xlfn.IFNA(VLOOKUP(AM28,Kopā!$A$4:$Q$203,16,),"")</f>
        <v/>
      </c>
      <c r="BA28" s="80" t="str">
        <f>_xlfn.IFNA(VLOOKUP(AM28,Kopā!$A$4:$Q$203,17,),"")</f>
        <v/>
      </c>
      <c r="BB28" s="26" t="str">
        <f t="shared" si="18"/>
        <v/>
      </c>
      <c r="BC28" s="26" t="str">
        <f t="shared" si="19"/>
        <v/>
      </c>
      <c r="BD28" s="69" t="str">
        <f t="shared" si="20"/>
        <v/>
      </c>
      <c r="BE28" s="26" t="e">
        <f>_xlfn.RANK.EQ(BB28,$BB$4:$BB$93,)+COUNTIF($BB$4:BB28,BB28)-1</f>
        <v>#VALUE!</v>
      </c>
    </row>
    <row r="29" spans="1:57" x14ac:dyDescent="0.25">
      <c r="A29" s="26">
        <v>26</v>
      </c>
      <c r="B29" s="82" t="str">
        <f t="shared" si="2"/>
        <v/>
      </c>
      <c r="C29" s="102" t="str">
        <f t="shared" si="0"/>
        <v/>
      </c>
      <c r="D29" s="83" t="str">
        <f t="shared" si="21"/>
        <v/>
      </c>
      <c r="E29" s="84" t="str">
        <f t="shared" si="4"/>
        <v/>
      </c>
      <c r="F29" s="85" t="str">
        <f t="shared" si="5"/>
        <v/>
      </c>
      <c r="G29" s="86" t="str">
        <f t="shared" si="6"/>
        <v/>
      </c>
      <c r="H29" s="85" t="str">
        <f t="shared" si="7"/>
        <v/>
      </c>
      <c r="I29" s="84" t="str">
        <f t="shared" si="8"/>
        <v/>
      </c>
      <c r="J29" s="85" t="str">
        <f t="shared" si="9"/>
        <v/>
      </c>
      <c r="K29" s="84" t="str">
        <f t="shared" si="10"/>
        <v/>
      </c>
      <c r="L29" s="85" t="str">
        <f t="shared" si="11"/>
        <v/>
      </c>
      <c r="M29" s="87" t="str">
        <f t="shared" si="12"/>
        <v/>
      </c>
      <c r="N29" s="88" t="str">
        <f t="shared" si="13"/>
        <v/>
      </c>
      <c r="O29" s="89" t="str">
        <f t="shared" si="14"/>
        <v/>
      </c>
      <c r="P29" s="90"/>
      <c r="Q29" s="74"/>
      <c r="AD29" s="26">
        <v>28</v>
      </c>
      <c r="AE29" s="26"/>
      <c r="AF29" s="26" t="str">
        <f>IF(Kopā!F29=$R$3,Kopā!A29,"")</f>
        <v/>
      </c>
      <c r="AG29" s="26" t="str">
        <f>_xlfn.IFNA(VLOOKUP(AF29,Kopā!$A$4:$G$203,7,),"")</f>
        <v/>
      </c>
      <c r="AH29" s="26" t="str">
        <f t="shared" si="1"/>
        <v/>
      </c>
      <c r="AI29" s="26" t="e" cm="1">
        <f t="array" ref="AI29">IFERROR(SMALL(IF((COUNTIF($AI$3:AI28, $AH$4:$AH$203)=0)*ISNUMBER($AH$4:$AH$203), $AH$4:$AH$203, "A"), 1),INDEX($AH$4:$AH$203, MATCH(SMALL(IF(ISTEXT($AH$4:$AH$203)*(COUNTIF(AI$3:$AI28,$AH$4:$AH$203)=0), COUNTIF($AH$4:$AH$203, "&lt;"&amp;$AH$4:$AH$203), ""),1),IF(ISTEXT($AH$4:$AH$203), COUNTIF($AH$4:$AH$203, "&lt;"&amp;$AH$4:$AH$203), ""), 0)))</f>
        <v>#NUM!</v>
      </c>
      <c r="AJ29" s="26"/>
      <c r="AK29" s="26"/>
      <c r="AL29" s="26" t="str">
        <f t="shared" si="15"/>
        <v/>
      </c>
      <c r="AM29" s="26" t="str">
        <f t="shared" si="16"/>
        <v/>
      </c>
      <c r="AN29" s="26">
        <v>26</v>
      </c>
      <c r="AO29" s="67" t="str">
        <f t="shared" si="17"/>
        <v/>
      </c>
      <c r="AP29" s="26" t="str">
        <f>_xlfn.IFNA(VLOOKUP(AM29,Kopā!$A$4:$Q$203,2,),"")</f>
        <v/>
      </c>
      <c r="AQ29" s="68" t="str">
        <f>_xlfn.IFNA(VLOOKUP(AM29,Kopā!$A$4:$Q$203,3,),"")</f>
        <v/>
      </c>
      <c r="AR29" s="79" t="str">
        <f>_xlfn.IFNA(VLOOKUP(AM29,Kopā!$A$4:$Q$203,8,),"")</f>
        <v/>
      </c>
      <c r="AS29" s="80" t="str">
        <f>_xlfn.IFNA(VLOOKUP(AM29,Kopā!$A$4:$Q$203,9,),"")</f>
        <v/>
      </c>
      <c r="AT29" s="79" t="str">
        <f>_xlfn.IFNA(VLOOKUP(AM29,Kopā!$A$4:$Q$203,10,),"")</f>
        <v/>
      </c>
      <c r="AU29" s="80" t="str">
        <f>_xlfn.IFNA(VLOOKUP(AM29,Kopā!$A$4:$Q$203,11,),"")</f>
        <v/>
      </c>
      <c r="AV29" s="79" t="str">
        <f>_xlfn.IFNA(VLOOKUP(AM29,Kopā!$A$4:$Q$203,12,),"")</f>
        <v/>
      </c>
      <c r="AW29" s="80" t="str">
        <f>_xlfn.IFNA(VLOOKUP(AM29,Kopā!$A$4:$Q$203,13,),"")</f>
        <v/>
      </c>
      <c r="AX29" s="79" t="str">
        <f>_xlfn.IFNA(VLOOKUP(AM29,Kopā!$A$4:$Q$203,14,),"")</f>
        <v/>
      </c>
      <c r="AY29" s="80" t="str">
        <f>_xlfn.IFNA(VLOOKUP(AM29,Kopā!$A$4:$Q$203,15,),"")</f>
        <v/>
      </c>
      <c r="AZ29" s="81" t="str">
        <f>_xlfn.IFNA(VLOOKUP(AM29,Kopā!$A$4:$Q$203,16,),"")</f>
        <v/>
      </c>
      <c r="BA29" s="80" t="str">
        <f>_xlfn.IFNA(VLOOKUP(AM29,Kopā!$A$4:$Q$203,17,),"")</f>
        <v/>
      </c>
      <c r="BB29" s="26" t="str">
        <f t="shared" si="18"/>
        <v/>
      </c>
      <c r="BC29" s="26" t="str">
        <f t="shared" si="19"/>
        <v/>
      </c>
      <c r="BD29" s="69" t="str">
        <f t="shared" si="20"/>
        <v/>
      </c>
      <c r="BE29" s="26" t="e">
        <f>_xlfn.RANK.EQ(BB29,$BB$4:$BB$93,)+COUNTIF($BB$4:BB29,BB29)-1</f>
        <v>#VALUE!</v>
      </c>
    </row>
    <row r="30" spans="1:57" x14ac:dyDescent="0.25">
      <c r="A30" s="26">
        <v>27</v>
      </c>
      <c r="B30" s="17" t="str">
        <f t="shared" si="2"/>
        <v/>
      </c>
      <c r="C30" s="101" t="str">
        <f t="shared" si="0"/>
        <v/>
      </c>
      <c r="D30" s="28" t="str">
        <f t="shared" si="21"/>
        <v/>
      </c>
      <c r="E30" s="60" t="str">
        <f t="shared" si="4"/>
        <v/>
      </c>
      <c r="F30" s="61" t="str">
        <f t="shared" si="5"/>
        <v/>
      </c>
      <c r="G30" s="62" t="str">
        <f t="shared" si="6"/>
        <v/>
      </c>
      <c r="H30" s="61" t="str">
        <f t="shared" si="7"/>
        <v/>
      </c>
      <c r="I30" s="60" t="str">
        <f t="shared" si="8"/>
        <v/>
      </c>
      <c r="J30" s="61" t="str">
        <f t="shared" si="9"/>
        <v/>
      </c>
      <c r="K30" s="60" t="str">
        <f t="shared" si="10"/>
        <v/>
      </c>
      <c r="L30" s="61" t="str">
        <f t="shared" si="11"/>
        <v/>
      </c>
      <c r="M30" s="72" t="str">
        <f t="shared" si="12"/>
        <v/>
      </c>
      <c r="N30" s="73" t="str">
        <f t="shared" si="13"/>
        <v/>
      </c>
      <c r="O30" s="24" t="str">
        <f t="shared" si="14"/>
        <v/>
      </c>
      <c r="P30" s="18"/>
      <c r="Q30" s="74"/>
      <c r="AD30" s="26">
        <v>29</v>
      </c>
      <c r="AE30" s="26"/>
      <c r="AF30" s="26">
        <f>IF(Kopā!F30=$R$3,Kopā!A30,"")</f>
        <v>27</v>
      </c>
      <c r="AG30" s="26" t="str">
        <f>_xlfn.IFNA(VLOOKUP(AF30,Kopā!$A$4:$G$203,7,),"")</f>
        <v>E</v>
      </c>
      <c r="AH30" s="26" t="str">
        <f t="shared" si="1"/>
        <v/>
      </c>
      <c r="AI30" s="26" t="e" cm="1">
        <f t="array" ref="AI30">IFERROR(SMALL(IF((COUNTIF($AI$3:AI29, $AH$4:$AH$203)=0)*ISNUMBER($AH$4:$AH$203), $AH$4:$AH$203, "A"), 1),INDEX($AH$4:$AH$203, MATCH(SMALL(IF(ISTEXT($AH$4:$AH$203)*(COUNTIF(AI$3:$AI29,$AH$4:$AH$203)=0), COUNTIF($AH$4:$AH$203, "&lt;"&amp;$AH$4:$AH$203), ""),1),IF(ISTEXT($AH$4:$AH$203), COUNTIF($AH$4:$AH$203, "&lt;"&amp;$AH$4:$AH$203), ""), 0)))</f>
        <v>#NUM!</v>
      </c>
      <c r="AJ30" s="26"/>
      <c r="AK30" s="26"/>
      <c r="AL30" s="26" t="str">
        <f t="shared" si="15"/>
        <v/>
      </c>
      <c r="AM30" s="26" t="str">
        <f t="shared" si="16"/>
        <v/>
      </c>
      <c r="AN30" s="26">
        <v>27</v>
      </c>
      <c r="AO30" s="67" t="str">
        <f t="shared" si="17"/>
        <v/>
      </c>
      <c r="AP30" s="26" t="str">
        <f>_xlfn.IFNA(VLOOKUP(AM30,Kopā!$A$4:$Q$203,2,),"")</f>
        <v/>
      </c>
      <c r="AQ30" s="68" t="str">
        <f>_xlfn.IFNA(VLOOKUP(AM30,Kopā!$A$4:$Q$203,3,),"")</f>
        <v/>
      </c>
      <c r="AR30" s="79" t="str">
        <f>_xlfn.IFNA(VLOOKUP(AM30,Kopā!$A$4:$Q$203,8,),"")</f>
        <v/>
      </c>
      <c r="AS30" s="80" t="str">
        <f>_xlfn.IFNA(VLOOKUP(AM30,Kopā!$A$4:$Q$203,9,),"")</f>
        <v/>
      </c>
      <c r="AT30" s="79" t="str">
        <f>_xlfn.IFNA(VLOOKUP(AM30,Kopā!$A$4:$Q$203,10,),"")</f>
        <v/>
      </c>
      <c r="AU30" s="80" t="str">
        <f>_xlfn.IFNA(VLOOKUP(AM30,Kopā!$A$4:$Q$203,11,),"")</f>
        <v/>
      </c>
      <c r="AV30" s="79" t="str">
        <f>_xlfn.IFNA(VLOOKUP(AM30,Kopā!$A$4:$Q$203,12,),"")</f>
        <v/>
      </c>
      <c r="AW30" s="80" t="str">
        <f>_xlfn.IFNA(VLOOKUP(AM30,Kopā!$A$4:$Q$203,13,),"")</f>
        <v/>
      </c>
      <c r="AX30" s="79" t="str">
        <f>_xlfn.IFNA(VLOOKUP(AM30,Kopā!$A$4:$Q$203,14,),"")</f>
        <v/>
      </c>
      <c r="AY30" s="80" t="str">
        <f>_xlfn.IFNA(VLOOKUP(AM30,Kopā!$A$4:$Q$203,15,),"")</f>
        <v/>
      </c>
      <c r="AZ30" s="81" t="str">
        <f>_xlfn.IFNA(VLOOKUP(AM30,Kopā!$A$4:$Q$203,16,),"")</f>
        <v/>
      </c>
      <c r="BA30" s="80" t="str">
        <f>_xlfn.IFNA(VLOOKUP(AM30,Kopā!$A$4:$Q$203,17,),"")</f>
        <v/>
      </c>
      <c r="BB30" s="26" t="str">
        <f t="shared" si="18"/>
        <v/>
      </c>
      <c r="BC30" s="26" t="str">
        <f t="shared" si="19"/>
        <v/>
      </c>
      <c r="BD30" s="69" t="str">
        <f t="shared" si="20"/>
        <v/>
      </c>
      <c r="BE30" s="26" t="e">
        <f>_xlfn.RANK.EQ(BB30,$BB$4:$BB$93,)+COUNTIF($BB$4:BB30,BB30)-1</f>
        <v>#VALUE!</v>
      </c>
    </row>
    <row r="31" spans="1:57" x14ac:dyDescent="0.25">
      <c r="A31" s="26">
        <v>28</v>
      </c>
      <c r="B31" s="82" t="str">
        <f t="shared" si="2"/>
        <v/>
      </c>
      <c r="C31" s="102" t="str">
        <f t="shared" si="0"/>
        <v/>
      </c>
      <c r="D31" s="83" t="str">
        <f t="shared" si="21"/>
        <v/>
      </c>
      <c r="E31" s="84" t="str">
        <f t="shared" si="4"/>
        <v/>
      </c>
      <c r="F31" s="85" t="str">
        <f t="shared" si="5"/>
        <v/>
      </c>
      <c r="G31" s="86" t="str">
        <f t="shared" si="6"/>
        <v/>
      </c>
      <c r="H31" s="85" t="str">
        <f t="shared" si="7"/>
        <v/>
      </c>
      <c r="I31" s="84" t="str">
        <f t="shared" si="8"/>
        <v/>
      </c>
      <c r="J31" s="85" t="str">
        <f t="shared" si="9"/>
        <v/>
      </c>
      <c r="K31" s="84" t="str">
        <f t="shared" si="10"/>
        <v/>
      </c>
      <c r="L31" s="85" t="str">
        <f t="shared" si="11"/>
        <v/>
      </c>
      <c r="M31" s="87" t="str">
        <f t="shared" si="12"/>
        <v/>
      </c>
      <c r="N31" s="88" t="str">
        <f t="shared" si="13"/>
        <v/>
      </c>
      <c r="O31" s="89" t="str">
        <f t="shared" si="14"/>
        <v/>
      </c>
      <c r="P31" s="90"/>
      <c r="Q31" s="74"/>
      <c r="AD31" s="26">
        <v>30</v>
      </c>
      <c r="AE31" s="26"/>
      <c r="AF31" s="26">
        <f>IF(Kopā!F31=$R$3,Kopā!A31,"")</f>
        <v>28</v>
      </c>
      <c r="AG31" s="26" t="str">
        <f>_xlfn.IFNA(VLOOKUP(AF31,Kopā!$A$4:$G$203,7,),"")</f>
        <v>Hm</v>
      </c>
      <c r="AH31" s="26">
        <f t="shared" si="1"/>
        <v>28</v>
      </c>
      <c r="AI31" s="26" t="e" cm="1">
        <f t="array" ref="AI31">IFERROR(SMALL(IF((COUNTIF($AI$3:AI30, $AH$4:$AH$203)=0)*ISNUMBER($AH$4:$AH$203), $AH$4:$AH$203, "A"), 1),INDEX($AH$4:$AH$203, MATCH(SMALL(IF(ISTEXT($AH$4:$AH$203)*(COUNTIF(AI$3:$AI30,$AH$4:$AH$203)=0), COUNTIF($AH$4:$AH$203, "&lt;"&amp;$AH$4:$AH$203), ""),1),IF(ISTEXT($AH$4:$AH$203), COUNTIF($AH$4:$AH$203, "&lt;"&amp;$AH$4:$AH$203), ""), 0)))</f>
        <v>#NUM!</v>
      </c>
      <c r="AJ31" s="26"/>
      <c r="AK31" s="26"/>
      <c r="AL31" s="26" t="str">
        <f t="shared" si="15"/>
        <v/>
      </c>
      <c r="AM31" s="26" t="str">
        <f t="shared" si="16"/>
        <v/>
      </c>
      <c r="AN31" s="26">
        <v>28</v>
      </c>
      <c r="AO31" s="67" t="str">
        <f t="shared" si="17"/>
        <v/>
      </c>
      <c r="AP31" s="26" t="str">
        <f>_xlfn.IFNA(VLOOKUP(AM31,Kopā!$A$4:$Q$203,2,),"")</f>
        <v/>
      </c>
      <c r="AQ31" s="68" t="str">
        <f>_xlfn.IFNA(VLOOKUP(AM31,Kopā!$A$4:$Q$203,3,),"")</f>
        <v/>
      </c>
      <c r="AR31" s="79" t="str">
        <f>_xlfn.IFNA(VLOOKUP(AM31,Kopā!$A$4:$Q$203,8,),"")</f>
        <v/>
      </c>
      <c r="AS31" s="80" t="str">
        <f>_xlfn.IFNA(VLOOKUP(AM31,Kopā!$A$4:$Q$203,9,),"")</f>
        <v/>
      </c>
      <c r="AT31" s="79" t="str">
        <f>_xlfn.IFNA(VLOOKUP(AM31,Kopā!$A$4:$Q$203,10,),"")</f>
        <v/>
      </c>
      <c r="AU31" s="80" t="str">
        <f>_xlfn.IFNA(VLOOKUP(AM31,Kopā!$A$4:$Q$203,11,),"")</f>
        <v/>
      </c>
      <c r="AV31" s="79" t="str">
        <f>_xlfn.IFNA(VLOOKUP(AM31,Kopā!$A$4:$Q$203,12,),"")</f>
        <v/>
      </c>
      <c r="AW31" s="80" t="str">
        <f>_xlfn.IFNA(VLOOKUP(AM31,Kopā!$A$4:$Q$203,13,),"")</f>
        <v/>
      </c>
      <c r="AX31" s="79" t="str">
        <f>_xlfn.IFNA(VLOOKUP(AM31,Kopā!$A$4:$Q$203,14,),"")</f>
        <v/>
      </c>
      <c r="AY31" s="80" t="str">
        <f>_xlfn.IFNA(VLOOKUP(AM31,Kopā!$A$4:$Q$203,15,),"")</f>
        <v/>
      </c>
      <c r="AZ31" s="81" t="str">
        <f>_xlfn.IFNA(VLOOKUP(AM31,Kopā!$A$4:$Q$203,16,),"")</f>
        <v/>
      </c>
      <c r="BA31" s="80" t="str">
        <f>_xlfn.IFNA(VLOOKUP(AM31,Kopā!$A$4:$Q$203,17,),"")</f>
        <v/>
      </c>
      <c r="BB31" s="26" t="str">
        <f t="shared" si="18"/>
        <v/>
      </c>
      <c r="BC31" s="26" t="str">
        <f t="shared" si="19"/>
        <v/>
      </c>
      <c r="BD31" s="69" t="str">
        <f t="shared" si="20"/>
        <v/>
      </c>
      <c r="BE31" s="26" t="e">
        <f>_xlfn.RANK.EQ(BB31,$BB$4:$BB$93,)+COUNTIF($BB$4:BB31,BB31)-1</f>
        <v>#VALUE!</v>
      </c>
    </row>
    <row r="32" spans="1:57" x14ac:dyDescent="0.25">
      <c r="A32" s="26">
        <v>29</v>
      </c>
      <c r="B32" s="17" t="str">
        <f t="shared" si="2"/>
        <v/>
      </c>
      <c r="C32" s="101" t="str">
        <f t="shared" si="0"/>
        <v/>
      </c>
      <c r="D32" s="28" t="str">
        <f t="shared" si="21"/>
        <v/>
      </c>
      <c r="E32" s="60" t="str">
        <f t="shared" si="4"/>
        <v/>
      </c>
      <c r="F32" s="61" t="str">
        <f t="shared" si="5"/>
        <v/>
      </c>
      <c r="G32" s="62" t="str">
        <f t="shared" si="6"/>
        <v/>
      </c>
      <c r="H32" s="61" t="str">
        <f t="shared" si="7"/>
        <v/>
      </c>
      <c r="I32" s="60" t="str">
        <f t="shared" si="8"/>
        <v/>
      </c>
      <c r="J32" s="61" t="str">
        <f t="shared" si="9"/>
        <v/>
      </c>
      <c r="K32" s="60" t="str">
        <f t="shared" si="10"/>
        <v/>
      </c>
      <c r="L32" s="61" t="str">
        <f t="shared" si="11"/>
        <v/>
      </c>
      <c r="M32" s="72" t="str">
        <f t="shared" si="12"/>
        <v/>
      </c>
      <c r="N32" s="73" t="str">
        <f t="shared" si="13"/>
        <v/>
      </c>
      <c r="O32" s="24" t="str">
        <f t="shared" si="14"/>
        <v/>
      </c>
      <c r="P32" s="18"/>
      <c r="Q32" s="74"/>
      <c r="AD32" s="26">
        <v>31</v>
      </c>
      <c r="AE32" s="26"/>
      <c r="AF32" s="26" t="str">
        <f>IF(Kopā!F32=$R$3,Kopā!A32,"")</f>
        <v/>
      </c>
      <c r="AG32" s="26" t="str">
        <f>_xlfn.IFNA(VLOOKUP(AF32,Kopā!$A$4:$G$203,7,),"")</f>
        <v/>
      </c>
      <c r="AH32" s="26" t="str">
        <f t="shared" si="1"/>
        <v/>
      </c>
      <c r="AI32" s="26" t="e" cm="1">
        <f t="array" ref="AI32">IFERROR(SMALL(IF((COUNTIF($AI$3:AI31, $AH$4:$AH$203)=0)*ISNUMBER($AH$4:$AH$203), $AH$4:$AH$203, "A"), 1),INDEX($AH$4:$AH$203, MATCH(SMALL(IF(ISTEXT($AH$4:$AH$203)*(COUNTIF(AI$3:$AI31,$AH$4:$AH$203)=0), COUNTIF($AH$4:$AH$203, "&lt;"&amp;$AH$4:$AH$203), ""),1),IF(ISTEXT($AH$4:$AH$203), COUNTIF($AH$4:$AH$203, "&lt;"&amp;$AH$4:$AH$203), ""), 0)))</f>
        <v>#NUM!</v>
      </c>
      <c r="AJ32" s="26"/>
      <c r="AK32" s="26"/>
      <c r="AL32" s="26" t="str">
        <f t="shared" si="15"/>
        <v/>
      </c>
      <c r="AM32" s="26" t="str">
        <f t="shared" si="16"/>
        <v/>
      </c>
      <c r="AN32" s="26">
        <v>29</v>
      </c>
      <c r="AO32" s="67" t="str">
        <f t="shared" si="17"/>
        <v/>
      </c>
      <c r="AP32" s="26" t="str">
        <f>_xlfn.IFNA(VLOOKUP(AM32,Kopā!$A$4:$Q$203,2,),"")</f>
        <v/>
      </c>
      <c r="AQ32" s="68" t="str">
        <f>_xlfn.IFNA(VLOOKUP(AM32,Kopā!$A$4:$Q$203,3,),"")</f>
        <v/>
      </c>
      <c r="AR32" s="79" t="str">
        <f>_xlfn.IFNA(VLOOKUP(AM32,Kopā!$A$4:$Q$203,8,),"")</f>
        <v/>
      </c>
      <c r="AS32" s="80" t="str">
        <f>_xlfn.IFNA(VLOOKUP(AM32,Kopā!$A$4:$Q$203,9,),"")</f>
        <v/>
      </c>
      <c r="AT32" s="79" t="str">
        <f>_xlfn.IFNA(VLOOKUP(AM32,Kopā!$A$4:$Q$203,10,),"")</f>
        <v/>
      </c>
      <c r="AU32" s="80" t="str">
        <f>_xlfn.IFNA(VLOOKUP(AM32,Kopā!$A$4:$Q$203,11,),"")</f>
        <v/>
      </c>
      <c r="AV32" s="79" t="str">
        <f>_xlfn.IFNA(VLOOKUP(AM32,Kopā!$A$4:$Q$203,12,),"")</f>
        <v/>
      </c>
      <c r="AW32" s="80" t="str">
        <f>_xlfn.IFNA(VLOOKUP(AM32,Kopā!$A$4:$Q$203,13,),"")</f>
        <v/>
      </c>
      <c r="AX32" s="79" t="str">
        <f>_xlfn.IFNA(VLOOKUP(AM32,Kopā!$A$4:$Q$203,14,),"")</f>
        <v/>
      </c>
      <c r="AY32" s="80" t="str">
        <f>_xlfn.IFNA(VLOOKUP(AM32,Kopā!$A$4:$Q$203,15,),"")</f>
        <v/>
      </c>
      <c r="AZ32" s="81" t="str">
        <f>_xlfn.IFNA(VLOOKUP(AM32,Kopā!$A$4:$Q$203,16,),"")</f>
        <v/>
      </c>
      <c r="BA32" s="80" t="str">
        <f>_xlfn.IFNA(VLOOKUP(AM32,Kopā!$A$4:$Q$203,17,),"")</f>
        <v/>
      </c>
      <c r="BB32" s="26" t="str">
        <f t="shared" si="18"/>
        <v/>
      </c>
      <c r="BC32" s="26" t="str">
        <f t="shared" si="19"/>
        <v/>
      </c>
      <c r="BD32" s="69" t="str">
        <f t="shared" si="20"/>
        <v/>
      </c>
      <c r="BE32" s="26" t="e">
        <f>_xlfn.RANK.EQ(BB32,$BB$4:$BB$93,)+COUNTIF($BB$4:BB32,BB32)-1</f>
        <v>#VALUE!</v>
      </c>
    </row>
    <row r="33" spans="1:57" x14ac:dyDescent="0.25">
      <c r="A33" s="26">
        <v>30</v>
      </c>
      <c r="B33" s="82" t="str">
        <f t="shared" si="2"/>
        <v/>
      </c>
      <c r="C33" s="102" t="str">
        <f t="shared" si="0"/>
        <v/>
      </c>
      <c r="D33" s="83" t="str">
        <f t="shared" si="21"/>
        <v/>
      </c>
      <c r="E33" s="84" t="str">
        <f t="shared" si="4"/>
        <v/>
      </c>
      <c r="F33" s="85" t="str">
        <f t="shared" si="5"/>
        <v/>
      </c>
      <c r="G33" s="86" t="str">
        <f t="shared" si="6"/>
        <v/>
      </c>
      <c r="H33" s="85" t="str">
        <f t="shared" si="7"/>
        <v/>
      </c>
      <c r="I33" s="84" t="str">
        <f t="shared" si="8"/>
        <v/>
      </c>
      <c r="J33" s="85" t="str">
        <f t="shared" si="9"/>
        <v/>
      </c>
      <c r="K33" s="84" t="str">
        <f t="shared" si="10"/>
        <v/>
      </c>
      <c r="L33" s="85" t="str">
        <f t="shared" si="11"/>
        <v/>
      </c>
      <c r="M33" s="87" t="str">
        <f t="shared" si="12"/>
        <v/>
      </c>
      <c r="N33" s="88" t="str">
        <f t="shared" si="13"/>
        <v/>
      </c>
      <c r="O33" s="89" t="str">
        <f t="shared" si="14"/>
        <v/>
      </c>
      <c r="P33" s="90"/>
      <c r="Q33" s="74"/>
      <c r="AD33" s="26">
        <v>32</v>
      </c>
      <c r="AE33" s="26"/>
      <c r="AF33" s="26" t="str">
        <f>IF(Kopā!F33=$R$3,Kopā!A33,"")</f>
        <v/>
      </c>
      <c r="AG33" s="26" t="str">
        <f>_xlfn.IFNA(VLOOKUP(AF33,Kopā!$A$4:$G$203,7,),"")</f>
        <v/>
      </c>
      <c r="AH33" s="26" t="str">
        <f t="shared" si="1"/>
        <v/>
      </c>
      <c r="AI33" s="26" t="e" cm="1">
        <f t="array" ref="AI33">IFERROR(SMALL(IF((COUNTIF($AI$3:AI32, $AH$4:$AH$203)=0)*ISNUMBER($AH$4:$AH$203), $AH$4:$AH$203, "A"), 1),INDEX($AH$4:$AH$203, MATCH(SMALL(IF(ISTEXT($AH$4:$AH$203)*(COUNTIF(AI$3:$AI32,$AH$4:$AH$203)=0), COUNTIF($AH$4:$AH$203, "&lt;"&amp;$AH$4:$AH$203), ""),1),IF(ISTEXT($AH$4:$AH$203), COUNTIF($AH$4:$AH$203, "&lt;"&amp;$AH$4:$AH$203), ""), 0)))</f>
        <v>#NUM!</v>
      </c>
      <c r="AJ33" s="26"/>
      <c r="AK33" s="26"/>
      <c r="AL33" s="26" t="str">
        <f t="shared" si="15"/>
        <v/>
      </c>
      <c r="AM33" s="26" t="str">
        <f t="shared" si="16"/>
        <v/>
      </c>
      <c r="AN33" s="26">
        <v>30</v>
      </c>
      <c r="AO33" s="67" t="str">
        <f t="shared" si="17"/>
        <v/>
      </c>
      <c r="AP33" s="26" t="str">
        <f>_xlfn.IFNA(VLOOKUP(AM33,Kopā!$A$4:$Q$203,2,),"")</f>
        <v/>
      </c>
      <c r="AQ33" s="68" t="str">
        <f>_xlfn.IFNA(VLOOKUP(AM33,Kopā!$A$4:$Q$203,3,),"")</f>
        <v/>
      </c>
      <c r="AR33" s="79" t="str">
        <f>_xlfn.IFNA(VLOOKUP(AM33,Kopā!$A$4:$Q$203,8,),"")</f>
        <v/>
      </c>
      <c r="AS33" s="80" t="str">
        <f>_xlfn.IFNA(VLOOKUP(AM33,Kopā!$A$4:$Q$203,9,),"")</f>
        <v/>
      </c>
      <c r="AT33" s="79" t="str">
        <f>_xlfn.IFNA(VLOOKUP(AM33,Kopā!$A$4:$Q$203,10,),"")</f>
        <v/>
      </c>
      <c r="AU33" s="80" t="str">
        <f>_xlfn.IFNA(VLOOKUP(AM33,Kopā!$A$4:$Q$203,11,),"")</f>
        <v/>
      </c>
      <c r="AV33" s="79" t="str">
        <f>_xlfn.IFNA(VLOOKUP(AM33,Kopā!$A$4:$Q$203,12,),"")</f>
        <v/>
      </c>
      <c r="AW33" s="80" t="str">
        <f>_xlfn.IFNA(VLOOKUP(AM33,Kopā!$A$4:$Q$203,13,),"")</f>
        <v/>
      </c>
      <c r="AX33" s="79" t="str">
        <f>_xlfn.IFNA(VLOOKUP(AM33,Kopā!$A$4:$Q$203,14,),"")</f>
        <v/>
      </c>
      <c r="AY33" s="80" t="str">
        <f>_xlfn.IFNA(VLOOKUP(AM33,Kopā!$A$4:$Q$203,15,),"")</f>
        <v/>
      </c>
      <c r="AZ33" s="81" t="str">
        <f>_xlfn.IFNA(VLOOKUP(AM33,Kopā!$A$4:$Q$203,16,),"")</f>
        <v/>
      </c>
      <c r="BA33" s="80" t="str">
        <f>_xlfn.IFNA(VLOOKUP(AM33,Kopā!$A$4:$Q$203,17,),"")</f>
        <v/>
      </c>
      <c r="BB33" s="26" t="str">
        <f t="shared" si="18"/>
        <v/>
      </c>
      <c r="BC33" s="26" t="str">
        <f t="shared" si="19"/>
        <v/>
      </c>
      <c r="BD33" s="69" t="str">
        <f t="shared" si="20"/>
        <v/>
      </c>
      <c r="BE33" s="26" t="e">
        <f>_xlfn.RANK.EQ(BB33,$BB$4:$BB$93,)+COUNTIF($BB$4:BB33,BB33)-1</f>
        <v>#VALUE!</v>
      </c>
    </row>
    <row r="34" spans="1:57" x14ac:dyDescent="0.25">
      <c r="A34" s="26">
        <v>31</v>
      </c>
      <c r="B34" s="17" t="str">
        <f t="shared" si="2"/>
        <v/>
      </c>
      <c r="C34" s="101" t="str">
        <f t="shared" si="0"/>
        <v/>
      </c>
      <c r="D34" s="28" t="str">
        <f t="shared" si="21"/>
        <v/>
      </c>
      <c r="E34" s="60" t="str">
        <f t="shared" si="4"/>
        <v/>
      </c>
      <c r="F34" s="61" t="str">
        <f t="shared" si="5"/>
        <v/>
      </c>
      <c r="G34" s="62" t="str">
        <f t="shared" si="6"/>
        <v/>
      </c>
      <c r="H34" s="61" t="str">
        <f t="shared" si="7"/>
        <v/>
      </c>
      <c r="I34" s="60" t="str">
        <f t="shared" si="8"/>
        <v/>
      </c>
      <c r="J34" s="61" t="str">
        <f t="shared" si="9"/>
        <v/>
      </c>
      <c r="K34" s="60" t="str">
        <f t="shared" si="10"/>
        <v/>
      </c>
      <c r="L34" s="61" t="str">
        <f t="shared" si="11"/>
        <v/>
      </c>
      <c r="M34" s="72" t="str">
        <f t="shared" si="12"/>
        <v/>
      </c>
      <c r="N34" s="73" t="str">
        <f t="shared" si="13"/>
        <v/>
      </c>
      <c r="O34" s="24" t="str">
        <f t="shared" si="14"/>
        <v/>
      </c>
      <c r="P34" s="18"/>
      <c r="Q34" s="74"/>
      <c r="AD34" s="26">
        <v>33</v>
      </c>
      <c r="AE34" s="26"/>
      <c r="AF34" s="26" t="str">
        <f>IF(Kopā!F34=$R$3,Kopā!A34,"")</f>
        <v/>
      </c>
      <c r="AG34" s="26" t="str">
        <f>_xlfn.IFNA(VLOOKUP(AF34,Kopā!$A$4:$G$203,7,),"")</f>
        <v/>
      </c>
      <c r="AH34" s="26" t="str">
        <f t="shared" si="1"/>
        <v/>
      </c>
      <c r="AI34" s="26" t="e" cm="1">
        <f t="array" ref="AI34">IFERROR(SMALL(IF((COUNTIF($AI$3:AI33, $AH$4:$AH$203)=0)*ISNUMBER($AH$4:$AH$203), $AH$4:$AH$203, "A"), 1),INDEX($AH$4:$AH$203, MATCH(SMALL(IF(ISTEXT($AH$4:$AH$203)*(COUNTIF(AI$3:$AI33,$AH$4:$AH$203)=0), COUNTIF($AH$4:$AH$203, "&lt;"&amp;$AH$4:$AH$203), ""),1),IF(ISTEXT($AH$4:$AH$203), COUNTIF($AH$4:$AH$203, "&lt;"&amp;$AH$4:$AH$203), ""), 0)))</f>
        <v>#NUM!</v>
      </c>
      <c r="AJ34" s="26"/>
      <c r="AK34" s="26"/>
      <c r="AL34" s="26" t="str">
        <f t="shared" si="15"/>
        <v/>
      </c>
      <c r="AM34" s="26" t="str">
        <f t="shared" si="16"/>
        <v/>
      </c>
      <c r="AN34" s="26">
        <v>31</v>
      </c>
      <c r="AO34" s="67" t="str">
        <f t="shared" si="17"/>
        <v/>
      </c>
      <c r="AP34" s="26" t="str">
        <f>_xlfn.IFNA(VLOOKUP(AM34,Kopā!$A$4:$Q$203,2,),"")</f>
        <v/>
      </c>
      <c r="AQ34" s="68" t="str">
        <f>_xlfn.IFNA(VLOOKUP(AM34,Kopā!$A$4:$Q$203,3,),"")</f>
        <v/>
      </c>
      <c r="AR34" s="79" t="str">
        <f>_xlfn.IFNA(VLOOKUP(AM34,Kopā!$A$4:$Q$203,8,),"")</f>
        <v/>
      </c>
      <c r="AS34" s="80" t="str">
        <f>_xlfn.IFNA(VLOOKUP(AM34,Kopā!$A$4:$Q$203,9,),"")</f>
        <v/>
      </c>
      <c r="AT34" s="79" t="str">
        <f>_xlfn.IFNA(VLOOKUP(AM34,Kopā!$A$4:$Q$203,10,),"")</f>
        <v/>
      </c>
      <c r="AU34" s="80" t="str">
        <f>_xlfn.IFNA(VLOOKUP(AM34,Kopā!$A$4:$Q$203,11,),"")</f>
        <v/>
      </c>
      <c r="AV34" s="79" t="str">
        <f>_xlfn.IFNA(VLOOKUP(AM34,Kopā!$A$4:$Q$203,12,),"")</f>
        <v/>
      </c>
      <c r="AW34" s="80" t="str">
        <f>_xlfn.IFNA(VLOOKUP(AM34,Kopā!$A$4:$Q$203,13,),"")</f>
        <v/>
      </c>
      <c r="AX34" s="79" t="str">
        <f>_xlfn.IFNA(VLOOKUP(AM34,Kopā!$A$4:$Q$203,14,),"")</f>
        <v/>
      </c>
      <c r="AY34" s="80" t="str">
        <f>_xlfn.IFNA(VLOOKUP(AM34,Kopā!$A$4:$Q$203,15,),"")</f>
        <v/>
      </c>
      <c r="AZ34" s="81" t="str">
        <f>_xlfn.IFNA(VLOOKUP(AM34,Kopā!$A$4:$Q$203,16,),"")</f>
        <v/>
      </c>
      <c r="BA34" s="80" t="str">
        <f>_xlfn.IFNA(VLOOKUP(AM34,Kopā!$A$4:$Q$203,17,),"")</f>
        <v/>
      </c>
      <c r="BB34" s="26" t="str">
        <f t="shared" si="18"/>
        <v/>
      </c>
      <c r="BC34" s="26" t="str">
        <f t="shared" si="19"/>
        <v/>
      </c>
      <c r="BD34" s="69" t="str">
        <f t="shared" si="20"/>
        <v/>
      </c>
      <c r="BE34" s="26" t="e">
        <f>_xlfn.RANK.EQ(BB34,$BB$4:$BB$93,)+COUNTIF($BB$4:BB34,BB34)-1</f>
        <v>#VALUE!</v>
      </c>
    </row>
    <row r="35" spans="1:57" x14ac:dyDescent="0.25">
      <c r="A35" s="26">
        <v>32</v>
      </c>
      <c r="B35" s="82" t="str">
        <f t="shared" si="2"/>
        <v/>
      </c>
      <c r="C35" s="102" t="str">
        <f t="shared" si="0"/>
        <v/>
      </c>
      <c r="D35" s="83" t="str">
        <f t="shared" si="21"/>
        <v/>
      </c>
      <c r="E35" s="84" t="str">
        <f t="shared" si="4"/>
        <v/>
      </c>
      <c r="F35" s="85" t="str">
        <f t="shared" si="5"/>
        <v/>
      </c>
      <c r="G35" s="86" t="str">
        <f t="shared" si="6"/>
        <v/>
      </c>
      <c r="H35" s="85" t="str">
        <f t="shared" si="7"/>
        <v/>
      </c>
      <c r="I35" s="84" t="str">
        <f t="shared" si="8"/>
        <v/>
      </c>
      <c r="J35" s="85" t="str">
        <f t="shared" si="9"/>
        <v/>
      </c>
      <c r="K35" s="84" t="str">
        <f t="shared" si="10"/>
        <v/>
      </c>
      <c r="L35" s="85" t="str">
        <f t="shared" si="11"/>
        <v/>
      </c>
      <c r="M35" s="87" t="str">
        <f t="shared" si="12"/>
        <v/>
      </c>
      <c r="N35" s="88" t="str">
        <f t="shared" si="13"/>
        <v/>
      </c>
      <c r="O35" s="89" t="str">
        <f t="shared" si="14"/>
        <v/>
      </c>
      <c r="P35" s="90"/>
      <c r="Q35" s="74"/>
      <c r="AD35" s="26">
        <v>34</v>
      </c>
      <c r="AE35" s="26"/>
      <c r="AF35" s="26" t="str">
        <f>IF(Kopā!F35=$R$3,Kopā!A35,"")</f>
        <v/>
      </c>
      <c r="AG35" s="26" t="str">
        <f>_xlfn.IFNA(VLOOKUP(AF35,Kopā!$A$4:$G$203,7,),"")</f>
        <v/>
      </c>
      <c r="AH35" s="26" t="str">
        <f t="shared" si="1"/>
        <v/>
      </c>
      <c r="AI35" s="26" t="e" cm="1">
        <f t="array" ref="AI35">IFERROR(SMALL(IF((COUNTIF($AI$3:AI34, $AH$4:$AH$203)=0)*ISNUMBER($AH$4:$AH$203), $AH$4:$AH$203, "A"), 1),INDEX($AH$4:$AH$203, MATCH(SMALL(IF(ISTEXT($AH$4:$AH$203)*(COUNTIF(AI$3:$AI34,$AH$4:$AH$203)=0), COUNTIF($AH$4:$AH$203, "&lt;"&amp;$AH$4:$AH$203), ""),1),IF(ISTEXT($AH$4:$AH$203), COUNTIF($AH$4:$AH$203, "&lt;"&amp;$AH$4:$AH$203), ""), 0)))</f>
        <v>#NUM!</v>
      </c>
      <c r="AJ35" s="26"/>
      <c r="AK35" s="26"/>
      <c r="AL35" s="26" t="str">
        <f t="shared" si="15"/>
        <v/>
      </c>
      <c r="AM35" s="26" t="str">
        <f t="shared" si="16"/>
        <v/>
      </c>
      <c r="AN35" s="26">
        <v>32</v>
      </c>
      <c r="AO35" s="67" t="str">
        <f t="shared" si="17"/>
        <v/>
      </c>
      <c r="AP35" s="26" t="str">
        <f>_xlfn.IFNA(VLOOKUP(AM35,Kopā!$A$4:$Q$203,2,),"")</f>
        <v/>
      </c>
      <c r="AQ35" s="68" t="str">
        <f>_xlfn.IFNA(VLOOKUP(AM35,Kopā!$A$4:$Q$203,3,),"")</f>
        <v/>
      </c>
      <c r="AR35" s="79" t="str">
        <f>_xlfn.IFNA(VLOOKUP(AM35,Kopā!$A$4:$Q$203,8,),"")</f>
        <v/>
      </c>
      <c r="AS35" s="80" t="str">
        <f>_xlfn.IFNA(VLOOKUP(AM35,Kopā!$A$4:$Q$203,9,),"")</f>
        <v/>
      </c>
      <c r="AT35" s="79" t="str">
        <f>_xlfn.IFNA(VLOOKUP(AM35,Kopā!$A$4:$Q$203,10,),"")</f>
        <v/>
      </c>
      <c r="AU35" s="80" t="str">
        <f>_xlfn.IFNA(VLOOKUP(AM35,Kopā!$A$4:$Q$203,11,),"")</f>
        <v/>
      </c>
      <c r="AV35" s="79" t="str">
        <f>_xlfn.IFNA(VLOOKUP(AM35,Kopā!$A$4:$Q$203,12,),"")</f>
        <v/>
      </c>
      <c r="AW35" s="80" t="str">
        <f>_xlfn.IFNA(VLOOKUP(AM35,Kopā!$A$4:$Q$203,13,),"")</f>
        <v/>
      </c>
      <c r="AX35" s="79" t="str">
        <f>_xlfn.IFNA(VLOOKUP(AM35,Kopā!$A$4:$Q$203,14,),"")</f>
        <v/>
      </c>
      <c r="AY35" s="80" t="str">
        <f>_xlfn.IFNA(VLOOKUP(AM35,Kopā!$A$4:$Q$203,15,),"")</f>
        <v/>
      </c>
      <c r="AZ35" s="81" t="str">
        <f>_xlfn.IFNA(VLOOKUP(AM35,Kopā!$A$4:$Q$203,16,),"")</f>
        <v/>
      </c>
      <c r="BA35" s="80" t="str">
        <f>_xlfn.IFNA(VLOOKUP(AM35,Kopā!$A$4:$Q$203,17,),"")</f>
        <v/>
      </c>
      <c r="BB35" s="26" t="str">
        <f t="shared" si="18"/>
        <v/>
      </c>
      <c r="BC35" s="26" t="str">
        <f t="shared" si="19"/>
        <v/>
      </c>
      <c r="BD35" s="69" t="str">
        <f t="shared" si="20"/>
        <v/>
      </c>
      <c r="BE35" s="26" t="e">
        <f>_xlfn.RANK.EQ(BB35,$BB$4:$BB$93,)+COUNTIF($BB$4:BB35,BB35)-1</f>
        <v>#VALUE!</v>
      </c>
    </row>
    <row r="36" spans="1:57" x14ac:dyDescent="0.25">
      <c r="A36" s="26">
        <v>33</v>
      </c>
      <c r="B36" s="17" t="str">
        <f t="shared" si="2"/>
        <v/>
      </c>
      <c r="C36" s="101" t="str">
        <f t="shared" si="0"/>
        <v/>
      </c>
      <c r="D36" s="28" t="str">
        <f t="shared" si="21"/>
        <v/>
      </c>
      <c r="E36" s="60" t="str">
        <f t="shared" si="4"/>
        <v/>
      </c>
      <c r="F36" s="61" t="str">
        <f t="shared" si="5"/>
        <v/>
      </c>
      <c r="G36" s="62" t="str">
        <f t="shared" si="6"/>
        <v/>
      </c>
      <c r="H36" s="61" t="str">
        <f t="shared" si="7"/>
        <v/>
      </c>
      <c r="I36" s="60" t="str">
        <f t="shared" si="8"/>
        <v/>
      </c>
      <c r="J36" s="61" t="str">
        <f t="shared" si="9"/>
        <v/>
      </c>
      <c r="K36" s="60" t="str">
        <f t="shared" si="10"/>
        <v/>
      </c>
      <c r="L36" s="61" t="str">
        <f t="shared" si="11"/>
        <v/>
      </c>
      <c r="M36" s="72" t="str">
        <f t="shared" si="12"/>
        <v/>
      </c>
      <c r="N36" s="73" t="str">
        <f t="shared" si="13"/>
        <v/>
      </c>
      <c r="O36" s="24" t="str">
        <f t="shared" si="14"/>
        <v/>
      </c>
      <c r="P36" s="18"/>
      <c r="Q36" s="74"/>
      <c r="AD36" s="26">
        <v>35</v>
      </c>
      <c r="AE36" s="26"/>
      <c r="AF36" s="26" t="str">
        <f>IF(Kopā!F36=$R$3,Kopā!A36,"")</f>
        <v/>
      </c>
      <c r="AG36" s="26" t="str">
        <f>_xlfn.IFNA(VLOOKUP(AF36,Kopā!$A$4:$G$203,7,),"")</f>
        <v/>
      </c>
      <c r="AH36" s="26" t="str">
        <f t="shared" ref="AH36:AH67" si="22">IF(AG36=$S$3,AF36,"")</f>
        <v/>
      </c>
      <c r="AI36" s="26" t="e" cm="1">
        <f t="array" ref="AI36">IFERROR(SMALL(IF((COUNTIF($AI$3:AI35, $AH$4:$AH$203)=0)*ISNUMBER($AH$4:$AH$203), $AH$4:$AH$203, "A"), 1),INDEX($AH$4:$AH$203, MATCH(SMALL(IF(ISTEXT($AH$4:$AH$203)*(COUNTIF(AI$3:$AI35,$AH$4:$AH$203)=0), COUNTIF($AH$4:$AH$203, "&lt;"&amp;$AH$4:$AH$203), ""),1),IF(ISTEXT($AH$4:$AH$203), COUNTIF($AH$4:$AH$203, "&lt;"&amp;$AH$4:$AH$203), ""), 0)))</f>
        <v>#NUM!</v>
      </c>
      <c r="AJ36" s="26"/>
      <c r="AK36" s="26"/>
      <c r="AL36" s="26" t="str">
        <f t="shared" si="15"/>
        <v/>
      </c>
      <c r="AM36" s="26" t="str">
        <f t="shared" si="16"/>
        <v/>
      </c>
      <c r="AN36" s="26">
        <v>33</v>
      </c>
      <c r="AO36" s="67" t="str">
        <f t="shared" si="17"/>
        <v/>
      </c>
      <c r="AP36" s="26" t="str">
        <f>_xlfn.IFNA(VLOOKUP(AM36,Kopā!$A$4:$Q$203,2,),"")</f>
        <v/>
      </c>
      <c r="AQ36" s="68" t="str">
        <f>_xlfn.IFNA(VLOOKUP(AM36,Kopā!$A$4:$Q$203,3,),"")</f>
        <v/>
      </c>
      <c r="AR36" s="79" t="str">
        <f>_xlfn.IFNA(VLOOKUP(AM36,Kopā!$A$4:$Q$203,8,),"")</f>
        <v/>
      </c>
      <c r="AS36" s="80" t="str">
        <f>_xlfn.IFNA(VLOOKUP(AM36,Kopā!$A$4:$Q$203,9,),"")</f>
        <v/>
      </c>
      <c r="AT36" s="79" t="str">
        <f>_xlfn.IFNA(VLOOKUP(AM36,Kopā!$A$4:$Q$203,10,),"")</f>
        <v/>
      </c>
      <c r="AU36" s="80" t="str">
        <f>_xlfn.IFNA(VLOOKUP(AM36,Kopā!$A$4:$Q$203,11,),"")</f>
        <v/>
      </c>
      <c r="AV36" s="79" t="str">
        <f>_xlfn.IFNA(VLOOKUP(AM36,Kopā!$A$4:$Q$203,12,),"")</f>
        <v/>
      </c>
      <c r="AW36" s="80" t="str">
        <f>_xlfn.IFNA(VLOOKUP(AM36,Kopā!$A$4:$Q$203,13,),"")</f>
        <v/>
      </c>
      <c r="AX36" s="79" t="str">
        <f>_xlfn.IFNA(VLOOKUP(AM36,Kopā!$A$4:$Q$203,14,),"")</f>
        <v/>
      </c>
      <c r="AY36" s="80" t="str">
        <f>_xlfn.IFNA(VLOOKUP(AM36,Kopā!$A$4:$Q$203,15,),"")</f>
        <v/>
      </c>
      <c r="AZ36" s="81" t="str">
        <f>_xlfn.IFNA(VLOOKUP(AM36,Kopā!$A$4:$Q$203,16,),"")</f>
        <v/>
      </c>
      <c r="BA36" s="80" t="str">
        <f>_xlfn.IFNA(VLOOKUP(AM36,Kopā!$A$4:$Q$203,17,),"")</f>
        <v/>
      </c>
      <c r="BB36" s="26" t="str">
        <f t="shared" si="18"/>
        <v/>
      </c>
      <c r="BC36" s="26" t="str">
        <f t="shared" si="19"/>
        <v/>
      </c>
      <c r="BD36" s="69" t="str">
        <f t="shared" si="20"/>
        <v/>
      </c>
      <c r="BE36" s="26" t="e">
        <f>_xlfn.RANK.EQ(BB36,$BB$4:$BB$93,)+COUNTIF($BB$4:BB36,BB36)-1</f>
        <v>#VALUE!</v>
      </c>
    </row>
    <row r="37" spans="1:57" x14ac:dyDescent="0.25">
      <c r="A37" s="26">
        <v>34</v>
      </c>
      <c r="B37" s="82" t="str">
        <f t="shared" si="2"/>
        <v/>
      </c>
      <c r="C37" s="102" t="str">
        <f t="shared" si="0"/>
        <v/>
      </c>
      <c r="D37" s="83" t="str">
        <f t="shared" si="21"/>
        <v/>
      </c>
      <c r="E37" s="84" t="str">
        <f t="shared" si="4"/>
        <v/>
      </c>
      <c r="F37" s="85" t="str">
        <f t="shared" si="5"/>
        <v/>
      </c>
      <c r="G37" s="86" t="str">
        <f t="shared" si="6"/>
        <v/>
      </c>
      <c r="H37" s="85" t="str">
        <f t="shared" si="7"/>
        <v/>
      </c>
      <c r="I37" s="84" t="str">
        <f t="shared" si="8"/>
        <v/>
      </c>
      <c r="J37" s="85" t="str">
        <f t="shared" si="9"/>
        <v/>
      </c>
      <c r="K37" s="84" t="str">
        <f t="shared" si="10"/>
        <v/>
      </c>
      <c r="L37" s="85" t="str">
        <f t="shared" si="11"/>
        <v/>
      </c>
      <c r="M37" s="87" t="str">
        <f t="shared" si="12"/>
        <v/>
      </c>
      <c r="N37" s="88" t="str">
        <f t="shared" si="13"/>
        <v/>
      </c>
      <c r="O37" s="89" t="str">
        <f t="shared" si="14"/>
        <v/>
      </c>
      <c r="P37" s="90"/>
      <c r="Q37" s="74"/>
      <c r="AD37" s="26">
        <v>36</v>
      </c>
      <c r="AE37" s="26"/>
      <c r="AF37" s="26">
        <f>IF(Kopā!F37=$R$3,Kopā!A37,"")</f>
        <v>34</v>
      </c>
      <c r="AG37" s="26" t="str">
        <f>_xlfn.IFNA(VLOOKUP(AF37,Kopā!$A$4:$G$203,7,),"")</f>
        <v>D</v>
      </c>
      <c r="AH37" s="26" t="str">
        <f t="shared" si="22"/>
        <v/>
      </c>
      <c r="AI37" s="26" t="e" cm="1">
        <f t="array" ref="AI37">IFERROR(SMALL(IF((COUNTIF($AI$3:AI36, $AH$4:$AH$203)=0)*ISNUMBER($AH$4:$AH$203), $AH$4:$AH$203, "A"), 1),INDEX($AH$4:$AH$203, MATCH(SMALL(IF(ISTEXT($AH$4:$AH$203)*(COUNTIF(AI$3:$AI36,$AH$4:$AH$203)=0), COUNTIF($AH$4:$AH$203, "&lt;"&amp;$AH$4:$AH$203), ""),1),IF(ISTEXT($AH$4:$AH$203), COUNTIF($AH$4:$AH$203, "&lt;"&amp;$AH$4:$AH$203), ""), 0)))</f>
        <v>#NUM!</v>
      </c>
      <c r="AJ37" s="26"/>
      <c r="AK37" s="26"/>
      <c r="AL37" s="26" t="str">
        <f t="shared" si="15"/>
        <v/>
      </c>
      <c r="AM37" s="26" t="str">
        <f t="shared" si="16"/>
        <v/>
      </c>
      <c r="AN37" s="26">
        <v>34</v>
      </c>
      <c r="AO37" s="67" t="str">
        <f t="shared" si="17"/>
        <v/>
      </c>
      <c r="AP37" s="26" t="str">
        <f>_xlfn.IFNA(VLOOKUP(AM37,Kopā!$A$4:$Q$203,2,),"")</f>
        <v/>
      </c>
      <c r="AQ37" s="68" t="str">
        <f>_xlfn.IFNA(VLOOKUP(AM37,Kopā!$A$4:$Q$203,3,),"")</f>
        <v/>
      </c>
      <c r="AR37" s="79" t="str">
        <f>_xlfn.IFNA(VLOOKUP(AM37,Kopā!$A$4:$Q$203,8,),"")</f>
        <v/>
      </c>
      <c r="AS37" s="80" t="str">
        <f>_xlfn.IFNA(VLOOKUP(AM37,Kopā!$A$4:$Q$203,9,),"")</f>
        <v/>
      </c>
      <c r="AT37" s="79" t="str">
        <f>_xlfn.IFNA(VLOOKUP(AM37,Kopā!$A$4:$Q$203,10,),"")</f>
        <v/>
      </c>
      <c r="AU37" s="80" t="str">
        <f>_xlfn.IFNA(VLOOKUP(AM37,Kopā!$A$4:$Q$203,11,),"")</f>
        <v/>
      </c>
      <c r="AV37" s="79" t="str">
        <f>_xlfn.IFNA(VLOOKUP(AM37,Kopā!$A$4:$Q$203,12,),"")</f>
        <v/>
      </c>
      <c r="AW37" s="80" t="str">
        <f>_xlfn.IFNA(VLOOKUP(AM37,Kopā!$A$4:$Q$203,13,),"")</f>
        <v/>
      </c>
      <c r="AX37" s="79" t="str">
        <f>_xlfn.IFNA(VLOOKUP(AM37,Kopā!$A$4:$Q$203,14,),"")</f>
        <v/>
      </c>
      <c r="AY37" s="80" t="str">
        <f>_xlfn.IFNA(VLOOKUP(AM37,Kopā!$A$4:$Q$203,15,),"")</f>
        <v/>
      </c>
      <c r="AZ37" s="81" t="str">
        <f>_xlfn.IFNA(VLOOKUP(AM37,Kopā!$A$4:$Q$203,16,),"")</f>
        <v/>
      </c>
      <c r="BA37" s="80" t="str">
        <f>_xlfn.IFNA(VLOOKUP(AM37,Kopā!$A$4:$Q$203,17,),"")</f>
        <v/>
      </c>
      <c r="BB37" s="26" t="str">
        <f t="shared" si="18"/>
        <v/>
      </c>
      <c r="BC37" s="26" t="str">
        <f t="shared" si="19"/>
        <v/>
      </c>
      <c r="BD37" s="69" t="str">
        <f t="shared" si="20"/>
        <v/>
      </c>
      <c r="BE37" s="26" t="e">
        <f>_xlfn.RANK.EQ(BB37,$BB$4:$BB$93,)+COUNTIF($BB$4:BB37,BB37)-1</f>
        <v>#VALUE!</v>
      </c>
    </row>
    <row r="38" spans="1:57" x14ac:dyDescent="0.25">
      <c r="A38" s="26">
        <v>35</v>
      </c>
      <c r="B38" s="17" t="str">
        <f t="shared" si="2"/>
        <v/>
      </c>
      <c r="C38" s="101" t="str">
        <f t="shared" si="0"/>
        <v/>
      </c>
      <c r="D38" s="28" t="str">
        <f t="shared" si="21"/>
        <v/>
      </c>
      <c r="E38" s="60" t="str">
        <f t="shared" si="4"/>
        <v/>
      </c>
      <c r="F38" s="61" t="str">
        <f t="shared" si="5"/>
        <v/>
      </c>
      <c r="G38" s="62" t="str">
        <f t="shared" si="6"/>
        <v/>
      </c>
      <c r="H38" s="61" t="str">
        <f t="shared" si="7"/>
        <v/>
      </c>
      <c r="I38" s="60" t="str">
        <f t="shared" si="8"/>
        <v/>
      </c>
      <c r="J38" s="61" t="str">
        <f t="shared" si="9"/>
        <v/>
      </c>
      <c r="K38" s="60" t="str">
        <f t="shared" si="10"/>
        <v/>
      </c>
      <c r="L38" s="61" t="str">
        <f t="shared" si="11"/>
        <v/>
      </c>
      <c r="M38" s="72" t="str">
        <f t="shared" si="12"/>
        <v/>
      </c>
      <c r="N38" s="73" t="str">
        <f t="shared" si="13"/>
        <v/>
      </c>
      <c r="O38" s="24" t="str">
        <f t="shared" si="14"/>
        <v/>
      </c>
      <c r="P38" s="18"/>
      <c r="Q38" s="74"/>
      <c r="AD38" s="26">
        <v>37</v>
      </c>
      <c r="AE38" s="26"/>
      <c r="AF38" s="26" t="str">
        <f>IF(Kopā!F38=$R$3,Kopā!A38,"")</f>
        <v/>
      </c>
      <c r="AG38" s="26" t="str">
        <f>_xlfn.IFNA(VLOOKUP(AF38,Kopā!$A$4:$G$203,7,),"")</f>
        <v/>
      </c>
      <c r="AH38" s="26" t="str">
        <f t="shared" si="22"/>
        <v/>
      </c>
      <c r="AI38" s="26" t="e" cm="1">
        <f t="array" ref="AI38">IFERROR(SMALL(IF((COUNTIF($AI$3:AI37, $AH$4:$AH$203)=0)*ISNUMBER($AH$4:$AH$203), $AH$4:$AH$203, "A"), 1),INDEX($AH$4:$AH$203, MATCH(SMALL(IF(ISTEXT($AH$4:$AH$203)*(COUNTIF(AI$3:$AI37,$AH$4:$AH$203)=0), COUNTIF($AH$4:$AH$203, "&lt;"&amp;$AH$4:$AH$203), ""),1),IF(ISTEXT($AH$4:$AH$203), COUNTIF($AH$4:$AH$203, "&lt;"&amp;$AH$4:$AH$203), ""), 0)))</f>
        <v>#NUM!</v>
      </c>
      <c r="AJ38" s="26"/>
      <c r="AK38" s="26"/>
      <c r="AL38" s="26" t="str">
        <f t="shared" si="15"/>
        <v/>
      </c>
      <c r="AM38" s="26" t="str">
        <f t="shared" si="16"/>
        <v/>
      </c>
      <c r="AN38" s="26">
        <v>35</v>
      </c>
      <c r="AO38" s="67" t="str">
        <f t="shared" si="17"/>
        <v/>
      </c>
      <c r="AP38" s="26" t="str">
        <f>_xlfn.IFNA(VLOOKUP(AM38,Kopā!$A$4:$Q$203,2,),"")</f>
        <v/>
      </c>
      <c r="AQ38" s="68" t="str">
        <f>_xlfn.IFNA(VLOOKUP(AM38,Kopā!$A$4:$Q$203,3,),"")</f>
        <v/>
      </c>
      <c r="AR38" s="79" t="str">
        <f>_xlfn.IFNA(VLOOKUP(AM38,Kopā!$A$4:$Q$203,8,),"")</f>
        <v/>
      </c>
      <c r="AS38" s="80" t="str">
        <f>_xlfn.IFNA(VLOOKUP(AM38,Kopā!$A$4:$Q$203,9,),"")</f>
        <v/>
      </c>
      <c r="AT38" s="79" t="str">
        <f>_xlfn.IFNA(VLOOKUP(AM38,Kopā!$A$4:$Q$203,10,),"")</f>
        <v/>
      </c>
      <c r="AU38" s="80" t="str">
        <f>_xlfn.IFNA(VLOOKUP(AM38,Kopā!$A$4:$Q$203,11,),"")</f>
        <v/>
      </c>
      <c r="AV38" s="79" t="str">
        <f>_xlfn.IFNA(VLOOKUP(AM38,Kopā!$A$4:$Q$203,12,),"")</f>
        <v/>
      </c>
      <c r="AW38" s="80" t="str">
        <f>_xlfn.IFNA(VLOOKUP(AM38,Kopā!$A$4:$Q$203,13,),"")</f>
        <v/>
      </c>
      <c r="AX38" s="79" t="str">
        <f>_xlfn.IFNA(VLOOKUP(AM38,Kopā!$A$4:$Q$203,14,),"")</f>
        <v/>
      </c>
      <c r="AY38" s="80" t="str">
        <f>_xlfn.IFNA(VLOOKUP(AM38,Kopā!$A$4:$Q$203,15,),"")</f>
        <v/>
      </c>
      <c r="AZ38" s="81" t="str">
        <f>_xlfn.IFNA(VLOOKUP(AM38,Kopā!$A$4:$Q$203,16,),"")</f>
        <v/>
      </c>
      <c r="BA38" s="80" t="str">
        <f>_xlfn.IFNA(VLOOKUP(AM38,Kopā!$A$4:$Q$203,17,),"")</f>
        <v/>
      </c>
      <c r="BB38" s="26" t="str">
        <f t="shared" si="18"/>
        <v/>
      </c>
      <c r="BC38" s="26" t="str">
        <f t="shared" si="19"/>
        <v/>
      </c>
      <c r="BD38" s="69" t="str">
        <f t="shared" si="20"/>
        <v/>
      </c>
      <c r="BE38" s="26" t="e">
        <f>_xlfn.RANK.EQ(BB38,$BB$4:$BB$93,)+COUNTIF($BB$4:BB38,BB38)-1</f>
        <v>#VALUE!</v>
      </c>
    </row>
    <row r="39" spans="1:57" x14ac:dyDescent="0.25">
      <c r="A39" s="26">
        <v>36</v>
      </c>
      <c r="B39" s="82" t="str">
        <f t="shared" si="2"/>
        <v/>
      </c>
      <c r="C39" s="102" t="str">
        <f t="shared" si="0"/>
        <v/>
      </c>
      <c r="D39" s="83" t="str">
        <f t="shared" si="21"/>
        <v/>
      </c>
      <c r="E39" s="84" t="str">
        <f t="shared" si="4"/>
        <v/>
      </c>
      <c r="F39" s="85" t="str">
        <f t="shared" si="5"/>
        <v/>
      </c>
      <c r="G39" s="86" t="str">
        <f t="shared" si="6"/>
        <v/>
      </c>
      <c r="H39" s="85" t="str">
        <f t="shared" si="7"/>
        <v/>
      </c>
      <c r="I39" s="84" t="str">
        <f t="shared" si="8"/>
        <v/>
      </c>
      <c r="J39" s="85" t="str">
        <f t="shared" si="9"/>
        <v/>
      </c>
      <c r="K39" s="84" t="str">
        <f t="shared" si="10"/>
        <v/>
      </c>
      <c r="L39" s="85" t="str">
        <f t="shared" si="11"/>
        <v/>
      </c>
      <c r="M39" s="87" t="str">
        <f t="shared" si="12"/>
        <v/>
      </c>
      <c r="N39" s="88" t="str">
        <f t="shared" si="13"/>
        <v/>
      </c>
      <c r="O39" s="89" t="str">
        <f t="shared" si="14"/>
        <v/>
      </c>
      <c r="P39" s="90"/>
      <c r="Q39" s="74"/>
      <c r="AD39" s="26">
        <v>38</v>
      </c>
      <c r="AE39" s="26"/>
      <c r="AF39" s="26">
        <f>IF(Kopā!F39=$R$3,Kopā!A39,"")</f>
        <v>36</v>
      </c>
      <c r="AG39" s="26" t="str">
        <f>_xlfn.IFNA(VLOOKUP(AF39,Kopā!$A$4:$G$203,7,),"")</f>
        <v>E</v>
      </c>
      <c r="AH39" s="26" t="str">
        <f t="shared" si="22"/>
        <v/>
      </c>
      <c r="AI39" s="26" t="e" cm="1">
        <f t="array" ref="AI39">IFERROR(SMALL(IF((COUNTIF($AI$3:AI38, $AH$4:$AH$203)=0)*ISNUMBER($AH$4:$AH$203), $AH$4:$AH$203, "A"), 1),INDEX($AH$4:$AH$203, MATCH(SMALL(IF(ISTEXT($AH$4:$AH$203)*(COUNTIF(AI$3:$AI38,$AH$4:$AH$203)=0), COUNTIF($AH$4:$AH$203, "&lt;"&amp;$AH$4:$AH$203), ""),1),IF(ISTEXT($AH$4:$AH$203), COUNTIF($AH$4:$AH$203, "&lt;"&amp;$AH$4:$AH$203), ""), 0)))</f>
        <v>#NUM!</v>
      </c>
      <c r="AJ39" s="26"/>
      <c r="AK39" s="26"/>
      <c r="AL39" s="26" t="str">
        <f t="shared" si="15"/>
        <v/>
      </c>
      <c r="AM39" s="26" t="str">
        <f t="shared" si="16"/>
        <v/>
      </c>
      <c r="AN39" s="26">
        <v>36</v>
      </c>
      <c r="AO39" s="67" t="str">
        <f t="shared" si="17"/>
        <v/>
      </c>
      <c r="AP39" s="26" t="str">
        <f>_xlfn.IFNA(VLOOKUP(AM39,Kopā!$A$4:$Q$203,2,),"")</f>
        <v/>
      </c>
      <c r="AQ39" s="68" t="str">
        <f>_xlfn.IFNA(VLOOKUP(AM39,Kopā!$A$4:$Q$203,3,),"")</f>
        <v/>
      </c>
      <c r="AR39" s="79" t="str">
        <f>_xlfn.IFNA(VLOOKUP(AM39,Kopā!$A$4:$Q$203,8,),"")</f>
        <v/>
      </c>
      <c r="AS39" s="80" t="str">
        <f>_xlfn.IFNA(VLOOKUP(AM39,Kopā!$A$4:$Q$203,9,),"")</f>
        <v/>
      </c>
      <c r="AT39" s="79" t="str">
        <f>_xlfn.IFNA(VLOOKUP(AM39,Kopā!$A$4:$Q$203,10,),"")</f>
        <v/>
      </c>
      <c r="AU39" s="80" t="str">
        <f>_xlfn.IFNA(VLOOKUP(AM39,Kopā!$A$4:$Q$203,11,),"")</f>
        <v/>
      </c>
      <c r="AV39" s="79" t="str">
        <f>_xlfn.IFNA(VLOOKUP(AM39,Kopā!$A$4:$Q$203,12,),"")</f>
        <v/>
      </c>
      <c r="AW39" s="80" t="str">
        <f>_xlfn.IFNA(VLOOKUP(AM39,Kopā!$A$4:$Q$203,13,),"")</f>
        <v/>
      </c>
      <c r="AX39" s="79" t="str">
        <f>_xlfn.IFNA(VLOOKUP(AM39,Kopā!$A$4:$Q$203,14,),"")</f>
        <v/>
      </c>
      <c r="AY39" s="80" t="str">
        <f>_xlfn.IFNA(VLOOKUP(AM39,Kopā!$A$4:$Q$203,15,),"")</f>
        <v/>
      </c>
      <c r="AZ39" s="81" t="str">
        <f>_xlfn.IFNA(VLOOKUP(AM39,Kopā!$A$4:$Q$203,16,),"")</f>
        <v/>
      </c>
      <c r="BA39" s="80" t="str">
        <f>_xlfn.IFNA(VLOOKUP(AM39,Kopā!$A$4:$Q$203,17,),"")</f>
        <v/>
      </c>
      <c r="BB39" s="26" t="str">
        <f t="shared" si="18"/>
        <v/>
      </c>
      <c r="BC39" s="26" t="str">
        <f t="shared" si="19"/>
        <v/>
      </c>
      <c r="BD39" s="69" t="str">
        <f t="shared" si="20"/>
        <v/>
      </c>
      <c r="BE39" s="26" t="e">
        <f>_xlfn.RANK.EQ(BB39,$BB$4:$BB$93,)+COUNTIF($BB$4:BB39,BB39)-1</f>
        <v>#VALUE!</v>
      </c>
    </row>
    <row r="40" spans="1:57" x14ac:dyDescent="0.25">
      <c r="A40" s="26">
        <v>37</v>
      </c>
      <c r="B40" s="17" t="str">
        <f t="shared" si="2"/>
        <v/>
      </c>
      <c r="C40" s="101" t="str">
        <f t="shared" si="0"/>
        <v/>
      </c>
      <c r="D40" s="28" t="str">
        <f t="shared" si="21"/>
        <v/>
      </c>
      <c r="E40" s="60" t="str">
        <f t="shared" si="4"/>
        <v/>
      </c>
      <c r="F40" s="61" t="str">
        <f t="shared" si="5"/>
        <v/>
      </c>
      <c r="G40" s="62" t="str">
        <f t="shared" si="6"/>
        <v/>
      </c>
      <c r="H40" s="61" t="str">
        <f t="shared" si="7"/>
        <v/>
      </c>
      <c r="I40" s="60" t="str">
        <f t="shared" si="8"/>
        <v/>
      </c>
      <c r="J40" s="61" t="str">
        <f t="shared" si="9"/>
        <v/>
      </c>
      <c r="K40" s="60" t="str">
        <f t="shared" si="10"/>
        <v/>
      </c>
      <c r="L40" s="61" t="str">
        <f t="shared" si="11"/>
        <v/>
      </c>
      <c r="M40" s="72" t="str">
        <f t="shared" si="12"/>
        <v/>
      </c>
      <c r="N40" s="73" t="str">
        <f t="shared" si="13"/>
        <v/>
      </c>
      <c r="O40" s="24" t="str">
        <f t="shared" si="14"/>
        <v/>
      </c>
      <c r="P40" s="18"/>
      <c r="Q40" s="74"/>
      <c r="AD40" s="26">
        <v>39</v>
      </c>
      <c r="AE40" s="26"/>
      <c r="AF40" s="26">
        <f>IF(Kopā!F40=$R$3,Kopā!A40,"")</f>
        <v>37</v>
      </c>
      <c r="AG40" s="26" t="str">
        <f>_xlfn.IFNA(VLOOKUP(AF40,Kopā!$A$4:$G$203,7,),"")</f>
        <v>E</v>
      </c>
      <c r="AH40" s="26" t="str">
        <f t="shared" si="22"/>
        <v/>
      </c>
      <c r="AI40" s="26" t="e" cm="1">
        <f t="array" ref="AI40">IFERROR(SMALL(IF((COUNTIF($AI$3:AI39, $AH$4:$AH$203)=0)*ISNUMBER($AH$4:$AH$203), $AH$4:$AH$203, "A"), 1),INDEX($AH$4:$AH$203, MATCH(SMALL(IF(ISTEXT($AH$4:$AH$203)*(COUNTIF(AI$3:$AI39,$AH$4:$AH$203)=0), COUNTIF($AH$4:$AH$203, "&lt;"&amp;$AH$4:$AH$203), ""),1),IF(ISTEXT($AH$4:$AH$203), COUNTIF($AH$4:$AH$203, "&lt;"&amp;$AH$4:$AH$203), ""), 0)))</f>
        <v>#NUM!</v>
      </c>
      <c r="AJ40" s="26"/>
      <c r="AK40" s="26"/>
      <c r="AL40" s="26" t="str">
        <f t="shared" si="15"/>
        <v/>
      </c>
      <c r="AM40" s="26" t="str">
        <f t="shared" si="16"/>
        <v/>
      </c>
      <c r="AN40" s="26">
        <v>37</v>
      </c>
      <c r="AO40" s="67" t="str">
        <f t="shared" si="17"/>
        <v/>
      </c>
      <c r="AP40" s="26" t="str">
        <f>_xlfn.IFNA(VLOOKUP(AM40,Kopā!$A$4:$Q$203,2,),"")</f>
        <v/>
      </c>
      <c r="AQ40" s="68" t="str">
        <f>_xlfn.IFNA(VLOOKUP(AM40,Kopā!$A$4:$Q$203,3,),"")</f>
        <v/>
      </c>
      <c r="AR40" s="79" t="str">
        <f>_xlfn.IFNA(VLOOKUP(AM40,Kopā!$A$4:$Q$203,8,),"")</f>
        <v/>
      </c>
      <c r="AS40" s="80" t="str">
        <f>_xlfn.IFNA(VLOOKUP(AM40,Kopā!$A$4:$Q$203,9,),"")</f>
        <v/>
      </c>
      <c r="AT40" s="79" t="str">
        <f>_xlfn.IFNA(VLOOKUP(AM40,Kopā!$A$4:$Q$203,10,),"")</f>
        <v/>
      </c>
      <c r="AU40" s="80" t="str">
        <f>_xlfn.IFNA(VLOOKUP(AM40,Kopā!$A$4:$Q$203,11,),"")</f>
        <v/>
      </c>
      <c r="AV40" s="79" t="str">
        <f>_xlfn.IFNA(VLOOKUP(AM40,Kopā!$A$4:$Q$203,12,),"")</f>
        <v/>
      </c>
      <c r="AW40" s="80" t="str">
        <f>_xlfn.IFNA(VLOOKUP(AM40,Kopā!$A$4:$Q$203,13,),"")</f>
        <v/>
      </c>
      <c r="AX40" s="79" t="str">
        <f>_xlfn.IFNA(VLOOKUP(AM40,Kopā!$A$4:$Q$203,14,),"")</f>
        <v/>
      </c>
      <c r="AY40" s="80" t="str">
        <f>_xlfn.IFNA(VLOOKUP(AM40,Kopā!$A$4:$Q$203,15,),"")</f>
        <v/>
      </c>
      <c r="AZ40" s="81" t="str">
        <f>_xlfn.IFNA(VLOOKUP(AM40,Kopā!$A$4:$Q$203,16,),"")</f>
        <v/>
      </c>
      <c r="BA40" s="80" t="str">
        <f>_xlfn.IFNA(VLOOKUP(AM40,Kopā!$A$4:$Q$203,17,),"")</f>
        <v/>
      </c>
      <c r="BB40" s="26" t="str">
        <f t="shared" si="18"/>
        <v/>
      </c>
      <c r="BC40" s="26" t="str">
        <f t="shared" si="19"/>
        <v/>
      </c>
      <c r="BD40" s="69" t="str">
        <f t="shared" si="20"/>
        <v/>
      </c>
      <c r="BE40" s="26" t="e">
        <f>_xlfn.RANK.EQ(BB40,$BB$4:$BB$93,)+COUNTIF($BB$4:BB40,BB40)-1</f>
        <v>#VALUE!</v>
      </c>
    </row>
    <row r="41" spans="1:57" x14ac:dyDescent="0.25">
      <c r="A41" s="26">
        <v>38</v>
      </c>
      <c r="B41" s="82" t="str">
        <f t="shared" si="2"/>
        <v/>
      </c>
      <c r="C41" s="102" t="str">
        <f t="shared" si="0"/>
        <v/>
      </c>
      <c r="D41" s="83" t="str">
        <f t="shared" si="21"/>
        <v/>
      </c>
      <c r="E41" s="84" t="str">
        <f t="shared" si="4"/>
        <v/>
      </c>
      <c r="F41" s="85" t="str">
        <f t="shared" si="5"/>
        <v/>
      </c>
      <c r="G41" s="86" t="str">
        <f t="shared" si="6"/>
        <v/>
      </c>
      <c r="H41" s="85" t="str">
        <f t="shared" si="7"/>
        <v/>
      </c>
      <c r="I41" s="84" t="str">
        <f t="shared" si="8"/>
        <v/>
      </c>
      <c r="J41" s="85" t="str">
        <f t="shared" si="9"/>
        <v/>
      </c>
      <c r="K41" s="84" t="str">
        <f t="shared" si="10"/>
        <v/>
      </c>
      <c r="L41" s="85" t="str">
        <f t="shared" si="11"/>
        <v/>
      </c>
      <c r="M41" s="87" t="str">
        <f t="shared" si="12"/>
        <v/>
      </c>
      <c r="N41" s="88" t="str">
        <f t="shared" si="13"/>
        <v/>
      </c>
      <c r="O41" s="89" t="str">
        <f t="shared" si="14"/>
        <v/>
      </c>
      <c r="P41" s="90"/>
      <c r="Q41" s="74"/>
      <c r="AD41" s="26">
        <v>40</v>
      </c>
      <c r="AE41" s="26"/>
      <c r="AF41" s="26">
        <f>IF(Kopā!F41=$R$3,Kopā!A41,"")</f>
        <v>38</v>
      </c>
      <c r="AG41" s="26" t="str">
        <f>_xlfn.IFNA(VLOOKUP(AF41,Kopā!$A$4:$G$203,7,),"")</f>
        <v>E</v>
      </c>
      <c r="AH41" s="26" t="str">
        <f t="shared" si="22"/>
        <v/>
      </c>
      <c r="AI41" s="26" t="e" cm="1">
        <f t="array" ref="AI41">IFERROR(SMALL(IF((COUNTIF($AI$3:AI40, $AH$4:$AH$203)=0)*ISNUMBER($AH$4:$AH$203), $AH$4:$AH$203, "A"), 1),INDEX($AH$4:$AH$203, MATCH(SMALL(IF(ISTEXT($AH$4:$AH$203)*(COUNTIF(AI$3:$AI40,$AH$4:$AH$203)=0), COUNTIF($AH$4:$AH$203, "&lt;"&amp;$AH$4:$AH$203), ""),1),IF(ISTEXT($AH$4:$AH$203), COUNTIF($AH$4:$AH$203, "&lt;"&amp;$AH$4:$AH$203), ""), 0)))</f>
        <v>#NUM!</v>
      </c>
      <c r="AJ41" s="26"/>
      <c r="AK41" s="26"/>
      <c r="AL41" s="26" t="str">
        <f t="shared" si="15"/>
        <v/>
      </c>
      <c r="AM41" s="26" t="str">
        <f t="shared" si="16"/>
        <v/>
      </c>
      <c r="AN41" s="26">
        <v>38</v>
      </c>
      <c r="AO41" s="67" t="str">
        <f t="shared" si="17"/>
        <v/>
      </c>
      <c r="AP41" s="26" t="str">
        <f>_xlfn.IFNA(VLOOKUP(AM41,Kopā!$A$4:$Q$203,2,),"")</f>
        <v/>
      </c>
      <c r="AQ41" s="68" t="str">
        <f>_xlfn.IFNA(VLOOKUP(AM41,Kopā!$A$4:$Q$203,3,),"")</f>
        <v/>
      </c>
      <c r="AR41" s="79" t="str">
        <f>_xlfn.IFNA(VLOOKUP(AM41,Kopā!$A$4:$Q$203,8,),"")</f>
        <v/>
      </c>
      <c r="AS41" s="80" t="str">
        <f>_xlfn.IFNA(VLOOKUP(AM41,Kopā!$A$4:$Q$203,9,),"")</f>
        <v/>
      </c>
      <c r="AT41" s="79" t="str">
        <f>_xlfn.IFNA(VLOOKUP(AM41,Kopā!$A$4:$Q$203,10,),"")</f>
        <v/>
      </c>
      <c r="AU41" s="80" t="str">
        <f>_xlfn.IFNA(VLOOKUP(AM41,Kopā!$A$4:$Q$203,11,),"")</f>
        <v/>
      </c>
      <c r="AV41" s="79" t="str">
        <f>_xlfn.IFNA(VLOOKUP(AM41,Kopā!$A$4:$Q$203,12,),"")</f>
        <v/>
      </c>
      <c r="AW41" s="80" t="str">
        <f>_xlfn.IFNA(VLOOKUP(AM41,Kopā!$A$4:$Q$203,13,),"")</f>
        <v/>
      </c>
      <c r="AX41" s="79" t="str">
        <f>_xlfn.IFNA(VLOOKUP(AM41,Kopā!$A$4:$Q$203,14,),"")</f>
        <v/>
      </c>
      <c r="AY41" s="80" t="str">
        <f>_xlfn.IFNA(VLOOKUP(AM41,Kopā!$A$4:$Q$203,15,),"")</f>
        <v/>
      </c>
      <c r="AZ41" s="81" t="str">
        <f>_xlfn.IFNA(VLOOKUP(AM41,Kopā!$A$4:$Q$203,16,),"")</f>
        <v/>
      </c>
      <c r="BA41" s="80" t="str">
        <f>_xlfn.IFNA(VLOOKUP(AM41,Kopā!$A$4:$Q$203,17,),"")</f>
        <v/>
      </c>
      <c r="BB41" s="26" t="str">
        <f t="shared" si="18"/>
        <v/>
      </c>
      <c r="BC41" s="26" t="str">
        <f t="shared" si="19"/>
        <v/>
      </c>
      <c r="BD41" s="69" t="str">
        <f t="shared" si="20"/>
        <v/>
      </c>
      <c r="BE41" s="26" t="e">
        <f>_xlfn.RANK.EQ(BB41,$BB$4:$BB$93,)+COUNTIF($BB$4:BB41,BB41)-1</f>
        <v>#VALUE!</v>
      </c>
    </row>
    <row r="42" spans="1:57" x14ac:dyDescent="0.25">
      <c r="A42" s="26">
        <v>39</v>
      </c>
      <c r="B42" s="17" t="str">
        <f t="shared" si="2"/>
        <v/>
      </c>
      <c r="C42" s="101" t="str">
        <f t="shared" si="0"/>
        <v/>
      </c>
      <c r="D42" s="28" t="str">
        <f t="shared" si="21"/>
        <v/>
      </c>
      <c r="E42" s="60" t="str">
        <f t="shared" si="4"/>
        <v/>
      </c>
      <c r="F42" s="61" t="str">
        <f t="shared" si="5"/>
        <v/>
      </c>
      <c r="G42" s="62" t="str">
        <f t="shared" si="6"/>
        <v/>
      </c>
      <c r="H42" s="61" t="str">
        <f t="shared" si="7"/>
        <v/>
      </c>
      <c r="I42" s="60" t="str">
        <f t="shared" si="8"/>
        <v/>
      </c>
      <c r="J42" s="61" t="str">
        <f t="shared" si="9"/>
        <v/>
      </c>
      <c r="K42" s="60" t="str">
        <f t="shared" si="10"/>
        <v/>
      </c>
      <c r="L42" s="61" t="str">
        <f t="shared" si="11"/>
        <v/>
      </c>
      <c r="M42" s="72" t="str">
        <f t="shared" si="12"/>
        <v/>
      </c>
      <c r="N42" s="73" t="str">
        <f t="shared" si="13"/>
        <v/>
      </c>
      <c r="O42" s="24" t="str">
        <f t="shared" si="14"/>
        <v/>
      </c>
      <c r="P42" s="18"/>
      <c r="Q42" s="74"/>
      <c r="AD42" s="26">
        <v>41</v>
      </c>
      <c r="AE42" s="26"/>
      <c r="AF42" s="26" t="str">
        <f>IF(Kopā!F42=$R$3,Kopā!A42,"")</f>
        <v/>
      </c>
      <c r="AG42" s="26" t="str">
        <f>_xlfn.IFNA(VLOOKUP(AF42,Kopā!$A$4:$G$203,7,),"")</f>
        <v/>
      </c>
      <c r="AH42" s="26" t="str">
        <f t="shared" si="22"/>
        <v/>
      </c>
      <c r="AI42" s="26" t="e" cm="1">
        <f t="array" ref="AI42">IFERROR(SMALL(IF((COUNTIF($AI$3:AI41, $AH$4:$AH$203)=0)*ISNUMBER($AH$4:$AH$203), $AH$4:$AH$203, "A"), 1),INDEX($AH$4:$AH$203, MATCH(SMALL(IF(ISTEXT($AH$4:$AH$203)*(COUNTIF(AI$3:$AI41,$AH$4:$AH$203)=0), COUNTIF($AH$4:$AH$203, "&lt;"&amp;$AH$4:$AH$203), ""),1),IF(ISTEXT($AH$4:$AH$203), COUNTIF($AH$4:$AH$203, "&lt;"&amp;$AH$4:$AH$203), ""), 0)))</f>
        <v>#NUM!</v>
      </c>
      <c r="AJ42" s="26"/>
      <c r="AK42" s="26"/>
      <c r="AL42" s="26" t="str">
        <f t="shared" si="15"/>
        <v/>
      </c>
      <c r="AM42" s="26" t="str">
        <f t="shared" si="16"/>
        <v/>
      </c>
      <c r="AN42" s="26">
        <v>39</v>
      </c>
      <c r="AO42" s="67" t="str">
        <f t="shared" si="17"/>
        <v/>
      </c>
      <c r="AP42" s="26" t="str">
        <f>_xlfn.IFNA(VLOOKUP(AM42,Kopā!$A$4:$Q$203,2,),"")</f>
        <v/>
      </c>
      <c r="AQ42" s="68" t="str">
        <f>_xlfn.IFNA(VLOOKUP(AM42,Kopā!$A$4:$Q$203,3,),"")</f>
        <v/>
      </c>
      <c r="AR42" s="79" t="str">
        <f>_xlfn.IFNA(VLOOKUP(AM42,Kopā!$A$4:$Q$203,8,),"")</f>
        <v/>
      </c>
      <c r="AS42" s="80" t="str">
        <f>_xlfn.IFNA(VLOOKUP(AM42,Kopā!$A$4:$Q$203,9,),"")</f>
        <v/>
      </c>
      <c r="AT42" s="79" t="str">
        <f>_xlfn.IFNA(VLOOKUP(AM42,Kopā!$A$4:$Q$203,10,),"")</f>
        <v/>
      </c>
      <c r="AU42" s="80" t="str">
        <f>_xlfn.IFNA(VLOOKUP(AM42,Kopā!$A$4:$Q$203,11,),"")</f>
        <v/>
      </c>
      <c r="AV42" s="79" t="str">
        <f>_xlfn.IFNA(VLOOKUP(AM42,Kopā!$A$4:$Q$203,12,),"")</f>
        <v/>
      </c>
      <c r="AW42" s="80" t="str">
        <f>_xlfn.IFNA(VLOOKUP(AM42,Kopā!$A$4:$Q$203,13,),"")</f>
        <v/>
      </c>
      <c r="AX42" s="79" t="str">
        <f>_xlfn.IFNA(VLOOKUP(AM42,Kopā!$A$4:$Q$203,14,),"")</f>
        <v/>
      </c>
      <c r="AY42" s="80" t="str">
        <f>_xlfn.IFNA(VLOOKUP(AM42,Kopā!$A$4:$Q$203,15,),"")</f>
        <v/>
      </c>
      <c r="AZ42" s="81" t="str">
        <f>_xlfn.IFNA(VLOOKUP(AM42,Kopā!$A$4:$Q$203,16,),"")</f>
        <v/>
      </c>
      <c r="BA42" s="80" t="str">
        <f>_xlfn.IFNA(VLOOKUP(AM42,Kopā!$A$4:$Q$203,17,),"")</f>
        <v/>
      </c>
      <c r="BB42" s="26" t="str">
        <f t="shared" si="18"/>
        <v/>
      </c>
      <c r="BC42" s="26" t="str">
        <f t="shared" si="19"/>
        <v/>
      </c>
      <c r="BD42" s="69" t="str">
        <f t="shared" si="20"/>
        <v/>
      </c>
      <c r="BE42" s="26" t="e">
        <f>_xlfn.RANK.EQ(BB42,$BB$4:$BB$93,)+COUNTIF($BB$4:BB42,BB42)-1</f>
        <v>#VALUE!</v>
      </c>
    </row>
    <row r="43" spans="1:57" x14ac:dyDescent="0.25">
      <c r="A43" s="26">
        <v>40</v>
      </c>
      <c r="B43" s="82" t="str">
        <f t="shared" si="2"/>
        <v/>
      </c>
      <c r="C43" s="102" t="str">
        <f t="shared" si="0"/>
        <v/>
      </c>
      <c r="D43" s="83" t="str">
        <f t="shared" si="21"/>
        <v/>
      </c>
      <c r="E43" s="84" t="str">
        <f t="shared" si="4"/>
        <v/>
      </c>
      <c r="F43" s="85" t="str">
        <f t="shared" si="5"/>
        <v/>
      </c>
      <c r="G43" s="86" t="str">
        <f t="shared" si="6"/>
        <v/>
      </c>
      <c r="H43" s="85" t="str">
        <f t="shared" si="7"/>
        <v/>
      </c>
      <c r="I43" s="84" t="str">
        <f t="shared" si="8"/>
        <v/>
      </c>
      <c r="J43" s="85" t="str">
        <f t="shared" si="9"/>
        <v/>
      </c>
      <c r="K43" s="84" t="str">
        <f t="shared" si="10"/>
        <v/>
      </c>
      <c r="L43" s="85" t="str">
        <f t="shared" si="11"/>
        <v/>
      </c>
      <c r="M43" s="87" t="str">
        <f t="shared" si="12"/>
        <v/>
      </c>
      <c r="N43" s="88" t="str">
        <f t="shared" si="13"/>
        <v/>
      </c>
      <c r="O43" s="89" t="str">
        <f t="shared" si="14"/>
        <v/>
      </c>
      <c r="P43" s="90"/>
      <c r="Q43" s="74"/>
      <c r="AD43" s="26">
        <v>42</v>
      </c>
      <c r="AE43" s="26"/>
      <c r="AF43" s="26" t="str">
        <f>IF(Kopā!F43=$R$3,Kopā!A43,"")</f>
        <v/>
      </c>
      <c r="AG43" s="26" t="str">
        <f>_xlfn.IFNA(VLOOKUP(AF43,Kopā!$A$4:$G$203,7,),"")</f>
        <v/>
      </c>
      <c r="AH43" s="26" t="str">
        <f t="shared" si="22"/>
        <v/>
      </c>
      <c r="AI43" s="26" t="e" cm="1">
        <f t="array" ref="AI43">IFERROR(SMALL(IF((COUNTIF($AI$3:AI42, $AH$4:$AH$203)=0)*ISNUMBER($AH$4:$AH$203), $AH$4:$AH$203, "A"), 1),INDEX($AH$4:$AH$203, MATCH(SMALL(IF(ISTEXT($AH$4:$AH$203)*(COUNTIF(AI$3:$AI42,$AH$4:$AH$203)=0), COUNTIF($AH$4:$AH$203, "&lt;"&amp;$AH$4:$AH$203), ""),1),IF(ISTEXT($AH$4:$AH$203), COUNTIF($AH$4:$AH$203, "&lt;"&amp;$AH$4:$AH$203), ""), 0)))</f>
        <v>#NUM!</v>
      </c>
      <c r="AJ43" s="26"/>
      <c r="AK43" s="26"/>
      <c r="AL43" s="26" t="str">
        <f t="shared" si="15"/>
        <v/>
      </c>
      <c r="AM43" s="26" t="str">
        <f t="shared" si="16"/>
        <v/>
      </c>
      <c r="AN43" s="26">
        <v>40</v>
      </c>
      <c r="AO43" s="67" t="str">
        <f t="shared" si="17"/>
        <v/>
      </c>
      <c r="AP43" s="26" t="str">
        <f>_xlfn.IFNA(VLOOKUP(AM43,Kopā!$A$4:$Q$203,2,),"")</f>
        <v/>
      </c>
      <c r="AQ43" s="68" t="str">
        <f>_xlfn.IFNA(VLOOKUP(AM43,Kopā!$A$4:$Q$203,3,),"")</f>
        <v/>
      </c>
      <c r="AR43" s="79" t="str">
        <f>_xlfn.IFNA(VLOOKUP(AM43,Kopā!$A$4:$Q$203,8,),"")</f>
        <v/>
      </c>
      <c r="AS43" s="80" t="str">
        <f>_xlfn.IFNA(VLOOKUP(AM43,Kopā!$A$4:$Q$203,9,),"")</f>
        <v/>
      </c>
      <c r="AT43" s="79" t="str">
        <f>_xlfn.IFNA(VLOOKUP(AM43,Kopā!$A$4:$Q$203,10,),"")</f>
        <v/>
      </c>
      <c r="AU43" s="80" t="str">
        <f>_xlfn.IFNA(VLOOKUP(AM43,Kopā!$A$4:$Q$203,11,),"")</f>
        <v/>
      </c>
      <c r="AV43" s="79" t="str">
        <f>_xlfn.IFNA(VLOOKUP(AM43,Kopā!$A$4:$Q$203,12,),"")</f>
        <v/>
      </c>
      <c r="AW43" s="80" t="str">
        <f>_xlfn.IFNA(VLOOKUP(AM43,Kopā!$A$4:$Q$203,13,),"")</f>
        <v/>
      </c>
      <c r="AX43" s="79" t="str">
        <f>_xlfn.IFNA(VLOOKUP(AM43,Kopā!$A$4:$Q$203,14,),"")</f>
        <v/>
      </c>
      <c r="AY43" s="80" t="str">
        <f>_xlfn.IFNA(VLOOKUP(AM43,Kopā!$A$4:$Q$203,15,),"")</f>
        <v/>
      </c>
      <c r="AZ43" s="81" t="str">
        <f>_xlfn.IFNA(VLOOKUP(AM43,Kopā!$A$4:$Q$203,16,),"")</f>
        <v/>
      </c>
      <c r="BA43" s="80" t="str">
        <f>_xlfn.IFNA(VLOOKUP(AM43,Kopā!$A$4:$Q$203,17,),"")</f>
        <v/>
      </c>
      <c r="BB43" s="26" t="str">
        <f t="shared" si="18"/>
        <v/>
      </c>
      <c r="BC43" s="26" t="str">
        <f t="shared" si="19"/>
        <v/>
      </c>
      <c r="BD43" s="69" t="str">
        <f t="shared" si="20"/>
        <v/>
      </c>
      <c r="BE43" s="26" t="e">
        <f>_xlfn.RANK.EQ(BB43,$BB$4:$BB$93,)+COUNTIF($BB$4:BB43,BB43)-1</f>
        <v>#VALUE!</v>
      </c>
    </row>
    <row r="44" spans="1:57" x14ac:dyDescent="0.25">
      <c r="A44" s="26">
        <v>41</v>
      </c>
      <c r="B44" s="17" t="str">
        <f t="shared" si="2"/>
        <v/>
      </c>
      <c r="C44" s="101" t="str">
        <f t="shared" si="0"/>
        <v/>
      </c>
      <c r="D44" s="28" t="str">
        <f t="shared" si="21"/>
        <v/>
      </c>
      <c r="E44" s="60" t="str">
        <f t="shared" si="4"/>
        <v/>
      </c>
      <c r="F44" s="61" t="str">
        <f t="shared" si="5"/>
        <v/>
      </c>
      <c r="G44" s="62" t="str">
        <f t="shared" si="6"/>
        <v/>
      </c>
      <c r="H44" s="61" t="str">
        <f t="shared" si="7"/>
        <v/>
      </c>
      <c r="I44" s="60" t="str">
        <f t="shared" si="8"/>
        <v/>
      </c>
      <c r="J44" s="61" t="str">
        <f t="shared" si="9"/>
        <v/>
      </c>
      <c r="K44" s="60" t="str">
        <f t="shared" si="10"/>
        <v/>
      </c>
      <c r="L44" s="61" t="str">
        <f t="shared" si="11"/>
        <v/>
      </c>
      <c r="M44" s="72" t="str">
        <f t="shared" si="12"/>
        <v/>
      </c>
      <c r="N44" s="73" t="str">
        <f t="shared" si="13"/>
        <v/>
      </c>
      <c r="O44" s="24" t="str">
        <f t="shared" si="14"/>
        <v/>
      </c>
      <c r="P44" s="18"/>
      <c r="Q44" s="74"/>
      <c r="AD44" s="26">
        <v>43</v>
      </c>
      <c r="AE44" s="26"/>
      <c r="AF44" s="26">
        <f>IF(Kopā!F44=$R$3,Kopā!A44,"")</f>
        <v>41</v>
      </c>
      <c r="AG44" s="26" t="str">
        <f>_xlfn.IFNA(VLOOKUP(AF44,Kopā!$A$4:$G$203,7,),"")</f>
        <v>D</v>
      </c>
      <c r="AH44" s="26" t="str">
        <f t="shared" si="22"/>
        <v/>
      </c>
      <c r="AI44" s="26" t="e" cm="1">
        <f t="array" ref="AI44">IFERROR(SMALL(IF((COUNTIF($AI$3:AI43, $AH$4:$AH$203)=0)*ISNUMBER($AH$4:$AH$203), $AH$4:$AH$203, "A"), 1),INDEX($AH$4:$AH$203, MATCH(SMALL(IF(ISTEXT($AH$4:$AH$203)*(COUNTIF(AI$3:$AI43,$AH$4:$AH$203)=0), COUNTIF($AH$4:$AH$203, "&lt;"&amp;$AH$4:$AH$203), ""),1),IF(ISTEXT($AH$4:$AH$203), COUNTIF($AH$4:$AH$203, "&lt;"&amp;$AH$4:$AH$203), ""), 0)))</f>
        <v>#NUM!</v>
      </c>
      <c r="AJ44" s="26"/>
      <c r="AK44" s="26"/>
      <c r="AL44" s="26" t="str">
        <f t="shared" si="15"/>
        <v/>
      </c>
      <c r="AM44" s="26" t="str">
        <f t="shared" si="16"/>
        <v/>
      </c>
      <c r="AN44" s="26">
        <v>41</v>
      </c>
      <c r="AO44" s="67" t="str">
        <f t="shared" si="17"/>
        <v/>
      </c>
      <c r="AP44" s="26" t="str">
        <f>_xlfn.IFNA(VLOOKUP(AM44,Kopā!$A$4:$Q$203,2,),"")</f>
        <v/>
      </c>
      <c r="AQ44" s="68" t="str">
        <f>_xlfn.IFNA(VLOOKUP(AM44,Kopā!$A$4:$Q$203,3,),"")</f>
        <v/>
      </c>
      <c r="AR44" s="79" t="str">
        <f>_xlfn.IFNA(VLOOKUP(AM44,Kopā!$A$4:$Q$203,8,),"")</f>
        <v/>
      </c>
      <c r="AS44" s="80" t="str">
        <f>_xlfn.IFNA(VLOOKUP(AM44,Kopā!$A$4:$Q$203,9,),"")</f>
        <v/>
      </c>
      <c r="AT44" s="79" t="str">
        <f>_xlfn.IFNA(VLOOKUP(AM44,Kopā!$A$4:$Q$203,10,),"")</f>
        <v/>
      </c>
      <c r="AU44" s="80" t="str">
        <f>_xlfn.IFNA(VLOOKUP(AM44,Kopā!$A$4:$Q$203,11,),"")</f>
        <v/>
      </c>
      <c r="AV44" s="79" t="str">
        <f>_xlfn.IFNA(VLOOKUP(AM44,Kopā!$A$4:$Q$203,12,),"")</f>
        <v/>
      </c>
      <c r="AW44" s="80" t="str">
        <f>_xlfn.IFNA(VLOOKUP(AM44,Kopā!$A$4:$Q$203,13,),"")</f>
        <v/>
      </c>
      <c r="AX44" s="79" t="str">
        <f>_xlfn.IFNA(VLOOKUP(AM44,Kopā!$A$4:$Q$203,14,),"")</f>
        <v/>
      </c>
      <c r="AY44" s="80" t="str">
        <f>_xlfn.IFNA(VLOOKUP(AM44,Kopā!$A$4:$Q$203,15,),"")</f>
        <v/>
      </c>
      <c r="AZ44" s="81" t="str">
        <f>_xlfn.IFNA(VLOOKUP(AM44,Kopā!$A$4:$Q$203,16,),"")</f>
        <v/>
      </c>
      <c r="BA44" s="80" t="str">
        <f>_xlfn.IFNA(VLOOKUP(AM44,Kopā!$A$4:$Q$203,17,),"")</f>
        <v/>
      </c>
      <c r="BB44" s="26" t="str">
        <f t="shared" si="18"/>
        <v/>
      </c>
      <c r="BC44" s="26" t="str">
        <f t="shared" si="19"/>
        <v/>
      </c>
      <c r="BD44" s="69" t="str">
        <f t="shared" si="20"/>
        <v/>
      </c>
      <c r="BE44" s="26" t="e">
        <f>_xlfn.RANK.EQ(BB44,$BB$4:$BB$93,)+COUNTIF($BB$4:BB44,BB44)-1</f>
        <v>#VALUE!</v>
      </c>
    </row>
    <row r="45" spans="1:57" x14ac:dyDescent="0.25">
      <c r="A45" s="26">
        <v>42</v>
      </c>
      <c r="B45" s="82" t="str">
        <f t="shared" si="2"/>
        <v/>
      </c>
      <c r="C45" s="102" t="str">
        <f t="shared" si="0"/>
        <v/>
      </c>
      <c r="D45" s="83" t="str">
        <f t="shared" si="21"/>
        <v/>
      </c>
      <c r="E45" s="84" t="str">
        <f t="shared" si="4"/>
        <v/>
      </c>
      <c r="F45" s="85" t="str">
        <f t="shared" si="5"/>
        <v/>
      </c>
      <c r="G45" s="86" t="str">
        <f t="shared" si="6"/>
        <v/>
      </c>
      <c r="H45" s="85" t="str">
        <f t="shared" si="7"/>
        <v/>
      </c>
      <c r="I45" s="84" t="str">
        <f t="shared" si="8"/>
        <v/>
      </c>
      <c r="J45" s="85" t="str">
        <f t="shared" si="9"/>
        <v/>
      </c>
      <c r="K45" s="84" t="str">
        <f t="shared" si="10"/>
        <v/>
      </c>
      <c r="L45" s="85" t="str">
        <f t="shared" si="11"/>
        <v/>
      </c>
      <c r="M45" s="87" t="str">
        <f t="shared" si="12"/>
        <v/>
      </c>
      <c r="N45" s="88" t="str">
        <f t="shared" si="13"/>
        <v/>
      </c>
      <c r="O45" s="89" t="str">
        <f t="shared" si="14"/>
        <v/>
      </c>
      <c r="P45" s="90"/>
      <c r="Q45" s="74"/>
      <c r="AD45" s="26">
        <v>44</v>
      </c>
      <c r="AE45" s="26"/>
      <c r="AF45" s="26" t="str">
        <f>IF(Kopā!F45=$R$3,Kopā!A45,"")</f>
        <v/>
      </c>
      <c r="AG45" s="26" t="str">
        <f>_xlfn.IFNA(VLOOKUP(AF45,Kopā!$A$4:$G$203,7,),"")</f>
        <v/>
      </c>
      <c r="AH45" s="26" t="str">
        <f t="shared" si="22"/>
        <v/>
      </c>
      <c r="AI45" s="26" t="e" cm="1">
        <f t="array" ref="AI45">IFERROR(SMALL(IF((COUNTIF($AI$3:AI44, $AH$4:$AH$203)=0)*ISNUMBER($AH$4:$AH$203), $AH$4:$AH$203, "A"), 1),INDEX($AH$4:$AH$203, MATCH(SMALL(IF(ISTEXT($AH$4:$AH$203)*(COUNTIF(AI$3:$AI44,$AH$4:$AH$203)=0), COUNTIF($AH$4:$AH$203, "&lt;"&amp;$AH$4:$AH$203), ""),1),IF(ISTEXT($AH$4:$AH$203), COUNTIF($AH$4:$AH$203, "&lt;"&amp;$AH$4:$AH$203), ""), 0)))</f>
        <v>#NUM!</v>
      </c>
      <c r="AJ45" s="26"/>
      <c r="AK45" s="26"/>
      <c r="AL45" s="26" t="str">
        <f t="shared" si="15"/>
        <v/>
      </c>
      <c r="AM45" s="26" t="str">
        <f t="shared" si="16"/>
        <v/>
      </c>
      <c r="AN45" s="26">
        <v>42</v>
      </c>
      <c r="AO45" s="67" t="str">
        <f t="shared" si="17"/>
        <v/>
      </c>
      <c r="AP45" s="26" t="str">
        <f>_xlfn.IFNA(VLOOKUP(AM45,Kopā!$A$4:$Q$203,2,),"")</f>
        <v/>
      </c>
      <c r="AQ45" s="68" t="str">
        <f>_xlfn.IFNA(VLOOKUP(AM45,Kopā!$A$4:$Q$203,3,),"")</f>
        <v/>
      </c>
      <c r="AR45" s="79" t="str">
        <f>_xlfn.IFNA(VLOOKUP(AM45,Kopā!$A$4:$Q$203,8,),"")</f>
        <v/>
      </c>
      <c r="AS45" s="80" t="str">
        <f>_xlfn.IFNA(VLOOKUP(AM45,Kopā!$A$4:$Q$203,9,),"")</f>
        <v/>
      </c>
      <c r="AT45" s="79" t="str">
        <f>_xlfn.IFNA(VLOOKUP(AM45,Kopā!$A$4:$Q$203,10,),"")</f>
        <v/>
      </c>
      <c r="AU45" s="80" t="str">
        <f>_xlfn.IFNA(VLOOKUP(AM45,Kopā!$A$4:$Q$203,11,),"")</f>
        <v/>
      </c>
      <c r="AV45" s="79" t="str">
        <f>_xlfn.IFNA(VLOOKUP(AM45,Kopā!$A$4:$Q$203,12,),"")</f>
        <v/>
      </c>
      <c r="AW45" s="80" t="str">
        <f>_xlfn.IFNA(VLOOKUP(AM45,Kopā!$A$4:$Q$203,13,),"")</f>
        <v/>
      </c>
      <c r="AX45" s="79" t="str">
        <f>_xlfn.IFNA(VLOOKUP(AM45,Kopā!$A$4:$Q$203,14,),"")</f>
        <v/>
      </c>
      <c r="AY45" s="80" t="str">
        <f>_xlfn.IFNA(VLOOKUP(AM45,Kopā!$A$4:$Q$203,15,),"")</f>
        <v/>
      </c>
      <c r="AZ45" s="81" t="str">
        <f>_xlfn.IFNA(VLOOKUP(AM45,Kopā!$A$4:$Q$203,16,),"")</f>
        <v/>
      </c>
      <c r="BA45" s="80" t="str">
        <f>_xlfn.IFNA(VLOOKUP(AM45,Kopā!$A$4:$Q$203,17,),"")</f>
        <v/>
      </c>
      <c r="BB45" s="26" t="str">
        <f t="shared" si="18"/>
        <v/>
      </c>
      <c r="BC45" s="26" t="str">
        <f t="shared" si="19"/>
        <v/>
      </c>
      <c r="BD45" s="69" t="str">
        <f t="shared" si="20"/>
        <v/>
      </c>
      <c r="BE45" s="26" t="e">
        <f>_xlfn.RANK.EQ(BB45,$BB$4:$BB$93,)+COUNTIF($BB$4:BB45,BB45)-1</f>
        <v>#VALUE!</v>
      </c>
    </row>
    <row r="46" spans="1:57" x14ac:dyDescent="0.25">
      <c r="A46" s="26">
        <v>43</v>
      </c>
      <c r="B46" s="17" t="str">
        <f t="shared" si="2"/>
        <v/>
      </c>
      <c r="C46" s="101" t="str">
        <f t="shared" si="0"/>
        <v/>
      </c>
      <c r="D46" s="28" t="str">
        <f t="shared" si="21"/>
        <v/>
      </c>
      <c r="E46" s="60" t="str">
        <f t="shared" si="4"/>
        <v/>
      </c>
      <c r="F46" s="61" t="str">
        <f t="shared" si="5"/>
        <v/>
      </c>
      <c r="G46" s="62" t="str">
        <f t="shared" si="6"/>
        <v/>
      </c>
      <c r="H46" s="61" t="str">
        <f t="shared" si="7"/>
        <v/>
      </c>
      <c r="I46" s="60" t="str">
        <f t="shared" si="8"/>
        <v/>
      </c>
      <c r="J46" s="61" t="str">
        <f t="shared" si="9"/>
        <v/>
      </c>
      <c r="K46" s="60" t="str">
        <f t="shared" si="10"/>
        <v/>
      </c>
      <c r="L46" s="61" t="str">
        <f t="shared" si="11"/>
        <v/>
      </c>
      <c r="M46" s="72" t="str">
        <f t="shared" si="12"/>
        <v/>
      </c>
      <c r="N46" s="73" t="str">
        <f t="shared" si="13"/>
        <v/>
      </c>
      <c r="O46" s="24" t="str">
        <f t="shared" si="14"/>
        <v/>
      </c>
      <c r="P46" s="18"/>
      <c r="Q46" s="74"/>
      <c r="AD46" s="26">
        <v>45</v>
      </c>
      <c r="AE46" s="26"/>
      <c r="AF46" s="26">
        <f>IF(Kopā!F46=$R$3,Kopā!A46,"")</f>
        <v>43</v>
      </c>
      <c r="AG46" s="26" t="str">
        <f>_xlfn.IFNA(VLOOKUP(AF46,Kopā!$A$4:$G$203,7,),"")</f>
        <v>E</v>
      </c>
      <c r="AH46" s="26" t="str">
        <f t="shared" si="22"/>
        <v/>
      </c>
      <c r="AI46" s="26" t="e" cm="1">
        <f t="array" ref="AI46">IFERROR(SMALL(IF((COUNTIF($AI$3:AI45, $AH$4:$AH$203)=0)*ISNUMBER($AH$4:$AH$203), $AH$4:$AH$203, "A"), 1),INDEX($AH$4:$AH$203, MATCH(SMALL(IF(ISTEXT($AH$4:$AH$203)*(COUNTIF(AI$3:$AI45,$AH$4:$AH$203)=0), COUNTIF($AH$4:$AH$203, "&lt;"&amp;$AH$4:$AH$203), ""),1),IF(ISTEXT($AH$4:$AH$203), COUNTIF($AH$4:$AH$203, "&lt;"&amp;$AH$4:$AH$203), ""), 0)))</f>
        <v>#NUM!</v>
      </c>
      <c r="AJ46" s="26"/>
      <c r="AK46" s="26"/>
      <c r="AL46" s="26" t="str">
        <f t="shared" si="15"/>
        <v/>
      </c>
      <c r="AM46" s="26" t="str">
        <f t="shared" si="16"/>
        <v/>
      </c>
      <c r="AN46" s="26">
        <v>43</v>
      </c>
      <c r="AO46" s="67" t="str">
        <f t="shared" si="17"/>
        <v/>
      </c>
      <c r="AP46" s="26" t="str">
        <f>_xlfn.IFNA(VLOOKUP(AM46,Kopā!$A$4:$Q$203,2,),"")</f>
        <v/>
      </c>
      <c r="AQ46" s="68" t="str">
        <f>_xlfn.IFNA(VLOOKUP(AM46,Kopā!$A$4:$Q$203,3,),"")</f>
        <v/>
      </c>
      <c r="AR46" s="79" t="str">
        <f>_xlfn.IFNA(VLOOKUP(AM46,Kopā!$A$4:$Q$203,8,),"")</f>
        <v/>
      </c>
      <c r="AS46" s="80" t="str">
        <f>_xlfn.IFNA(VLOOKUP(AM46,Kopā!$A$4:$Q$203,9,),"")</f>
        <v/>
      </c>
      <c r="AT46" s="79" t="str">
        <f>_xlfn.IFNA(VLOOKUP(AM46,Kopā!$A$4:$Q$203,10,),"")</f>
        <v/>
      </c>
      <c r="AU46" s="80" t="str">
        <f>_xlfn.IFNA(VLOOKUP(AM46,Kopā!$A$4:$Q$203,11,),"")</f>
        <v/>
      </c>
      <c r="AV46" s="79" t="str">
        <f>_xlfn.IFNA(VLOOKUP(AM46,Kopā!$A$4:$Q$203,12,),"")</f>
        <v/>
      </c>
      <c r="AW46" s="80" t="str">
        <f>_xlfn.IFNA(VLOOKUP(AM46,Kopā!$A$4:$Q$203,13,),"")</f>
        <v/>
      </c>
      <c r="AX46" s="79" t="str">
        <f>_xlfn.IFNA(VLOOKUP(AM46,Kopā!$A$4:$Q$203,14,),"")</f>
        <v/>
      </c>
      <c r="AY46" s="80" t="str">
        <f>_xlfn.IFNA(VLOOKUP(AM46,Kopā!$A$4:$Q$203,15,),"")</f>
        <v/>
      </c>
      <c r="AZ46" s="81" t="str">
        <f>_xlfn.IFNA(VLOOKUP(AM46,Kopā!$A$4:$Q$203,16,),"")</f>
        <v/>
      </c>
      <c r="BA46" s="80" t="str">
        <f>_xlfn.IFNA(VLOOKUP(AM46,Kopā!$A$4:$Q$203,17,),"")</f>
        <v/>
      </c>
      <c r="BB46" s="26" t="str">
        <f t="shared" si="18"/>
        <v/>
      </c>
      <c r="BC46" s="26" t="str">
        <f t="shared" si="19"/>
        <v/>
      </c>
      <c r="BD46" s="69" t="str">
        <f t="shared" si="20"/>
        <v/>
      </c>
      <c r="BE46" s="26" t="e">
        <f>_xlfn.RANK.EQ(BB46,$BB$4:$BB$93,)+COUNTIF($BB$4:BB46,BB46)-1</f>
        <v>#VALUE!</v>
      </c>
    </row>
    <row r="47" spans="1:57" x14ac:dyDescent="0.25">
      <c r="A47" s="26">
        <v>44</v>
      </c>
      <c r="B47" s="82" t="str">
        <f t="shared" si="2"/>
        <v/>
      </c>
      <c r="C47" s="102" t="str">
        <f t="shared" si="0"/>
        <v/>
      </c>
      <c r="D47" s="83" t="str">
        <f t="shared" si="21"/>
        <v/>
      </c>
      <c r="E47" s="84" t="str">
        <f t="shared" si="4"/>
        <v/>
      </c>
      <c r="F47" s="85" t="str">
        <f t="shared" si="5"/>
        <v/>
      </c>
      <c r="G47" s="86" t="str">
        <f t="shared" si="6"/>
        <v/>
      </c>
      <c r="H47" s="85" t="str">
        <f t="shared" si="7"/>
        <v/>
      </c>
      <c r="I47" s="84" t="str">
        <f t="shared" si="8"/>
        <v/>
      </c>
      <c r="J47" s="85" t="str">
        <f t="shared" si="9"/>
        <v/>
      </c>
      <c r="K47" s="84" t="str">
        <f t="shared" si="10"/>
        <v/>
      </c>
      <c r="L47" s="85" t="str">
        <f t="shared" si="11"/>
        <v/>
      </c>
      <c r="M47" s="87" t="str">
        <f t="shared" si="12"/>
        <v/>
      </c>
      <c r="N47" s="88" t="str">
        <f t="shared" si="13"/>
        <v/>
      </c>
      <c r="O47" s="89" t="str">
        <f t="shared" si="14"/>
        <v/>
      </c>
      <c r="P47" s="90"/>
      <c r="Q47" s="74"/>
      <c r="AD47" s="26">
        <v>46</v>
      </c>
      <c r="AE47" s="26"/>
      <c r="AF47" s="26">
        <f>IF(Kopā!F47=$R$3,Kopā!A47,"")</f>
        <v>44</v>
      </c>
      <c r="AG47" s="26" t="str">
        <f>_xlfn.IFNA(VLOOKUP(AF47,Kopā!$A$4:$G$203,7,),"")</f>
        <v>D</v>
      </c>
      <c r="AH47" s="26" t="str">
        <f t="shared" si="22"/>
        <v/>
      </c>
      <c r="AI47" s="26" t="e" cm="1">
        <f t="array" ref="AI47">IFERROR(SMALL(IF((COUNTIF($AI$3:AI46, $AH$4:$AH$203)=0)*ISNUMBER($AH$4:$AH$203), $AH$4:$AH$203, "A"), 1),INDEX($AH$4:$AH$203, MATCH(SMALL(IF(ISTEXT($AH$4:$AH$203)*(COUNTIF(AI$3:$AI46,$AH$4:$AH$203)=0), COUNTIF($AH$4:$AH$203, "&lt;"&amp;$AH$4:$AH$203), ""),1),IF(ISTEXT($AH$4:$AH$203), COUNTIF($AH$4:$AH$203, "&lt;"&amp;$AH$4:$AH$203), ""), 0)))</f>
        <v>#NUM!</v>
      </c>
      <c r="AJ47" s="26"/>
      <c r="AK47" s="26"/>
      <c r="AL47" s="26" t="str">
        <f t="shared" si="15"/>
        <v/>
      </c>
      <c r="AM47" s="26" t="str">
        <f t="shared" si="16"/>
        <v/>
      </c>
      <c r="AN47" s="26">
        <v>44</v>
      </c>
      <c r="AO47" s="67" t="str">
        <f t="shared" si="17"/>
        <v/>
      </c>
      <c r="AP47" s="26" t="str">
        <f>_xlfn.IFNA(VLOOKUP(AM47,Kopā!$A$4:$Q$203,2,),"")</f>
        <v/>
      </c>
      <c r="AQ47" s="68" t="str">
        <f>_xlfn.IFNA(VLOOKUP(AM47,Kopā!$A$4:$Q$203,3,),"")</f>
        <v/>
      </c>
      <c r="AR47" s="79" t="str">
        <f>_xlfn.IFNA(VLOOKUP(AM47,Kopā!$A$4:$Q$203,8,),"")</f>
        <v/>
      </c>
      <c r="AS47" s="80" t="str">
        <f>_xlfn.IFNA(VLOOKUP(AM47,Kopā!$A$4:$Q$203,9,),"")</f>
        <v/>
      </c>
      <c r="AT47" s="79" t="str">
        <f>_xlfn.IFNA(VLOOKUP(AM47,Kopā!$A$4:$Q$203,10,),"")</f>
        <v/>
      </c>
      <c r="AU47" s="80" t="str">
        <f>_xlfn.IFNA(VLOOKUP(AM47,Kopā!$A$4:$Q$203,11,),"")</f>
        <v/>
      </c>
      <c r="AV47" s="79" t="str">
        <f>_xlfn.IFNA(VLOOKUP(AM47,Kopā!$A$4:$Q$203,12,),"")</f>
        <v/>
      </c>
      <c r="AW47" s="80" t="str">
        <f>_xlfn.IFNA(VLOOKUP(AM47,Kopā!$A$4:$Q$203,13,),"")</f>
        <v/>
      </c>
      <c r="AX47" s="79" t="str">
        <f>_xlfn.IFNA(VLOOKUP(AM47,Kopā!$A$4:$Q$203,14,),"")</f>
        <v/>
      </c>
      <c r="AY47" s="80" t="str">
        <f>_xlfn.IFNA(VLOOKUP(AM47,Kopā!$A$4:$Q$203,15,),"")</f>
        <v/>
      </c>
      <c r="AZ47" s="81" t="str">
        <f>_xlfn.IFNA(VLOOKUP(AM47,Kopā!$A$4:$Q$203,16,),"")</f>
        <v/>
      </c>
      <c r="BA47" s="80" t="str">
        <f>_xlfn.IFNA(VLOOKUP(AM47,Kopā!$A$4:$Q$203,17,),"")</f>
        <v/>
      </c>
      <c r="BB47" s="26" t="str">
        <f t="shared" si="18"/>
        <v/>
      </c>
      <c r="BC47" s="26" t="str">
        <f t="shared" si="19"/>
        <v/>
      </c>
      <c r="BD47" s="69" t="str">
        <f t="shared" si="20"/>
        <v/>
      </c>
      <c r="BE47" s="26" t="e">
        <f>_xlfn.RANK.EQ(BB47,$BB$4:$BB$93,)+COUNTIF($BB$4:BB47,BB47)-1</f>
        <v>#VALUE!</v>
      </c>
    </row>
    <row r="48" spans="1:57" x14ac:dyDescent="0.25">
      <c r="A48" s="26">
        <v>45</v>
      </c>
      <c r="B48" s="17" t="str">
        <f t="shared" si="2"/>
        <v/>
      </c>
      <c r="C48" s="101" t="str">
        <f t="shared" si="0"/>
        <v/>
      </c>
      <c r="D48" s="28" t="str">
        <f t="shared" si="21"/>
        <v/>
      </c>
      <c r="E48" s="60" t="str">
        <f t="shared" si="4"/>
        <v/>
      </c>
      <c r="F48" s="61" t="str">
        <f t="shared" si="5"/>
        <v/>
      </c>
      <c r="G48" s="62" t="str">
        <f t="shared" si="6"/>
        <v/>
      </c>
      <c r="H48" s="61" t="str">
        <f t="shared" si="7"/>
        <v/>
      </c>
      <c r="I48" s="60" t="str">
        <f t="shared" si="8"/>
        <v/>
      </c>
      <c r="J48" s="61" t="str">
        <f t="shared" si="9"/>
        <v/>
      </c>
      <c r="K48" s="60" t="str">
        <f t="shared" si="10"/>
        <v/>
      </c>
      <c r="L48" s="61" t="str">
        <f t="shared" si="11"/>
        <v/>
      </c>
      <c r="M48" s="72" t="str">
        <f t="shared" si="12"/>
        <v/>
      </c>
      <c r="N48" s="73" t="str">
        <f t="shared" si="13"/>
        <v/>
      </c>
      <c r="O48" s="24" t="str">
        <f t="shared" si="14"/>
        <v/>
      </c>
      <c r="P48" s="18"/>
      <c r="Q48" s="74"/>
      <c r="AD48" s="26">
        <v>47</v>
      </c>
      <c r="AE48" s="26"/>
      <c r="AF48" s="26" t="str">
        <f>IF(Kopā!F48=$R$3,Kopā!A48,"")</f>
        <v/>
      </c>
      <c r="AG48" s="26" t="str">
        <f>_xlfn.IFNA(VLOOKUP(AF48,Kopā!$A$4:$G$203,7,),"")</f>
        <v/>
      </c>
      <c r="AH48" s="26" t="str">
        <f t="shared" si="22"/>
        <v/>
      </c>
      <c r="AI48" s="26" t="e" cm="1">
        <f t="array" ref="AI48">IFERROR(SMALL(IF((COUNTIF($AI$3:AI47, $AH$4:$AH$203)=0)*ISNUMBER($AH$4:$AH$203), $AH$4:$AH$203, "A"), 1),INDEX($AH$4:$AH$203, MATCH(SMALL(IF(ISTEXT($AH$4:$AH$203)*(COUNTIF(AI$3:$AI47,$AH$4:$AH$203)=0), COUNTIF($AH$4:$AH$203, "&lt;"&amp;$AH$4:$AH$203), ""),1),IF(ISTEXT($AH$4:$AH$203), COUNTIF($AH$4:$AH$203, "&lt;"&amp;$AH$4:$AH$203), ""), 0)))</f>
        <v>#NUM!</v>
      </c>
      <c r="AJ48" s="26"/>
      <c r="AK48" s="26"/>
      <c r="AL48" s="26" t="str">
        <f t="shared" si="15"/>
        <v/>
      </c>
      <c r="AM48" s="26" t="str">
        <f t="shared" si="16"/>
        <v/>
      </c>
      <c r="AN48" s="26">
        <v>45</v>
      </c>
      <c r="AO48" s="67" t="str">
        <f t="shared" si="17"/>
        <v/>
      </c>
      <c r="AP48" s="26" t="str">
        <f>_xlfn.IFNA(VLOOKUP(AM48,Kopā!$A$4:$Q$203,2,),"")</f>
        <v/>
      </c>
      <c r="AQ48" s="68" t="str">
        <f>_xlfn.IFNA(VLOOKUP(AM48,Kopā!$A$4:$Q$203,3,),"")</f>
        <v/>
      </c>
      <c r="AR48" s="79" t="str">
        <f>_xlfn.IFNA(VLOOKUP(AM48,Kopā!$A$4:$Q$203,8,),"")</f>
        <v/>
      </c>
      <c r="AS48" s="80" t="str">
        <f>_xlfn.IFNA(VLOOKUP(AM48,Kopā!$A$4:$Q$203,9,),"")</f>
        <v/>
      </c>
      <c r="AT48" s="79" t="str">
        <f>_xlfn.IFNA(VLOOKUP(AM48,Kopā!$A$4:$Q$203,10,),"")</f>
        <v/>
      </c>
      <c r="AU48" s="80" t="str">
        <f>_xlfn.IFNA(VLOOKUP(AM48,Kopā!$A$4:$Q$203,11,),"")</f>
        <v/>
      </c>
      <c r="AV48" s="79" t="str">
        <f>_xlfn.IFNA(VLOOKUP(AM48,Kopā!$A$4:$Q$203,12,),"")</f>
        <v/>
      </c>
      <c r="AW48" s="80" t="str">
        <f>_xlfn.IFNA(VLOOKUP(AM48,Kopā!$A$4:$Q$203,13,),"")</f>
        <v/>
      </c>
      <c r="AX48" s="79" t="str">
        <f>_xlfn.IFNA(VLOOKUP(AM48,Kopā!$A$4:$Q$203,14,),"")</f>
        <v/>
      </c>
      <c r="AY48" s="80" t="str">
        <f>_xlfn.IFNA(VLOOKUP(AM48,Kopā!$A$4:$Q$203,15,),"")</f>
        <v/>
      </c>
      <c r="AZ48" s="81" t="str">
        <f>_xlfn.IFNA(VLOOKUP(AM48,Kopā!$A$4:$Q$203,16,),"")</f>
        <v/>
      </c>
      <c r="BA48" s="80" t="str">
        <f>_xlfn.IFNA(VLOOKUP(AM48,Kopā!$A$4:$Q$203,17,),"")</f>
        <v/>
      </c>
      <c r="BB48" s="26" t="str">
        <f t="shared" si="18"/>
        <v/>
      </c>
      <c r="BC48" s="26" t="str">
        <f t="shared" si="19"/>
        <v/>
      </c>
      <c r="BD48" s="69" t="str">
        <f t="shared" si="20"/>
        <v/>
      </c>
      <c r="BE48" s="26" t="e">
        <f>_xlfn.RANK.EQ(BB48,$BB$4:$BB$93,)+COUNTIF($BB$4:BB48,BB48)-1</f>
        <v>#VALUE!</v>
      </c>
    </row>
    <row r="49" spans="1:57" x14ac:dyDescent="0.25">
      <c r="A49" s="26">
        <v>46</v>
      </c>
      <c r="B49" s="82" t="str">
        <f t="shared" si="2"/>
        <v/>
      </c>
      <c r="C49" s="102" t="str">
        <f t="shared" si="0"/>
        <v/>
      </c>
      <c r="D49" s="83" t="str">
        <f t="shared" si="21"/>
        <v/>
      </c>
      <c r="E49" s="84" t="str">
        <f t="shared" si="4"/>
        <v/>
      </c>
      <c r="F49" s="85" t="str">
        <f t="shared" si="5"/>
        <v/>
      </c>
      <c r="G49" s="86" t="str">
        <f t="shared" si="6"/>
        <v/>
      </c>
      <c r="H49" s="85" t="str">
        <f t="shared" si="7"/>
        <v/>
      </c>
      <c r="I49" s="84" t="str">
        <f t="shared" si="8"/>
        <v/>
      </c>
      <c r="J49" s="85" t="str">
        <f t="shared" si="9"/>
        <v/>
      </c>
      <c r="K49" s="84" t="str">
        <f t="shared" si="10"/>
        <v/>
      </c>
      <c r="L49" s="85" t="str">
        <f t="shared" si="11"/>
        <v/>
      </c>
      <c r="M49" s="87" t="str">
        <f t="shared" si="12"/>
        <v/>
      </c>
      <c r="N49" s="88" t="str">
        <f t="shared" si="13"/>
        <v/>
      </c>
      <c r="O49" s="89" t="str">
        <f t="shared" si="14"/>
        <v/>
      </c>
      <c r="P49" s="90"/>
      <c r="Q49" s="74"/>
      <c r="AD49" s="26">
        <v>48</v>
      </c>
      <c r="AE49" s="26"/>
      <c r="AF49" s="26">
        <f>IF(Kopā!F49=$R$3,Kopā!A49,"")</f>
        <v>46</v>
      </c>
      <c r="AG49" s="26" t="str">
        <f>_xlfn.IFNA(VLOOKUP(AF49,Kopā!$A$4:$G$203,7,),"")</f>
        <v>E</v>
      </c>
      <c r="AH49" s="26" t="str">
        <f t="shared" si="22"/>
        <v/>
      </c>
      <c r="AI49" s="26" t="e" cm="1">
        <f t="array" ref="AI49">IFERROR(SMALL(IF((COUNTIF($AI$3:AI48, $AH$4:$AH$203)=0)*ISNUMBER($AH$4:$AH$203), $AH$4:$AH$203, "A"), 1),INDEX($AH$4:$AH$203, MATCH(SMALL(IF(ISTEXT($AH$4:$AH$203)*(COUNTIF(AI$3:$AI48,$AH$4:$AH$203)=0), COUNTIF($AH$4:$AH$203, "&lt;"&amp;$AH$4:$AH$203), ""),1),IF(ISTEXT($AH$4:$AH$203), COUNTIF($AH$4:$AH$203, "&lt;"&amp;$AH$4:$AH$203), ""), 0)))</f>
        <v>#NUM!</v>
      </c>
      <c r="AJ49" s="26"/>
      <c r="AK49" s="26"/>
      <c r="AL49" s="26" t="str">
        <f t="shared" si="15"/>
        <v/>
      </c>
      <c r="AM49" s="26" t="str">
        <f t="shared" si="16"/>
        <v/>
      </c>
      <c r="AN49" s="26">
        <v>46</v>
      </c>
      <c r="AO49" s="67" t="str">
        <f t="shared" si="17"/>
        <v/>
      </c>
      <c r="AP49" s="26" t="str">
        <f>_xlfn.IFNA(VLOOKUP(AM49,Kopā!$A$4:$Q$203,2,),"")</f>
        <v/>
      </c>
      <c r="AQ49" s="68" t="str">
        <f>_xlfn.IFNA(VLOOKUP(AM49,Kopā!$A$4:$Q$203,3,),"")</f>
        <v/>
      </c>
      <c r="AR49" s="79" t="str">
        <f>_xlfn.IFNA(VLOOKUP(AM49,Kopā!$A$4:$Q$203,8,),"")</f>
        <v/>
      </c>
      <c r="AS49" s="80" t="str">
        <f>_xlfn.IFNA(VLOOKUP(AM49,Kopā!$A$4:$Q$203,9,),"")</f>
        <v/>
      </c>
      <c r="AT49" s="79" t="str">
        <f>_xlfn.IFNA(VLOOKUP(AM49,Kopā!$A$4:$Q$203,10,),"")</f>
        <v/>
      </c>
      <c r="AU49" s="80" t="str">
        <f>_xlfn.IFNA(VLOOKUP(AM49,Kopā!$A$4:$Q$203,11,),"")</f>
        <v/>
      </c>
      <c r="AV49" s="79" t="str">
        <f>_xlfn.IFNA(VLOOKUP(AM49,Kopā!$A$4:$Q$203,12,),"")</f>
        <v/>
      </c>
      <c r="AW49" s="80" t="str">
        <f>_xlfn.IFNA(VLOOKUP(AM49,Kopā!$A$4:$Q$203,13,),"")</f>
        <v/>
      </c>
      <c r="AX49" s="79" t="str">
        <f>_xlfn.IFNA(VLOOKUP(AM49,Kopā!$A$4:$Q$203,14,),"")</f>
        <v/>
      </c>
      <c r="AY49" s="80" t="str">
        <f>_xlfn.IFNA(VLOOKUP(AM49,Kopā!$A$4:$Q$203,15,),"")</f>
        <v/>
      </c>
      <c r="AZ49" s="81" t="str">
        <f>_xlfn.IFNA(VLOOKUP(AM49,Kopā!$A$4:$Q$203,16,),"")</f>
        <v/>
      </c>
      <c r="BA49" s="80" t="str">
        <f>_xlfn.IFNA(VLOOKUP(AM49,Kopā!$A$4:$Q$203,17,),"")</f>
        <v/>
      </c>
      <c r="BB49" s="26" t="str">
        <f t="shared" si="18"/>
        <v/>
      </c>
      <c r="BC49" s="26" t="str">
        <f t="shared" si="19"/>
        <v/>
      </c>
      <c r="BD49" s="69" t="str">
        <f t="shared" si="20"/>
        <v/>
      </c>
      <c r="BE49" s="26" t="e">
        <f>_xlfn.RANK.EQ(BB49,$BB$4:$BB$93,)+COUNTIF($BB$4:BB49,BB49)-1</f>
        <v>#VALUE!</v>
      </c>
    </row>
    <row r="50" spans="1:57" x14ac:dyDescent="0.25">
      <c r="A50" s="26">
        <v>47</v>
      </c>
      <c r="B50" s="17" t="str">
        <f t="shared" si="2"/>
        <v/>
      </c>
      <c r="C50" s="101" t="str">
        <f t="shared" si="0"/>
        <v/>
      </c>
      <c r="D50" s="28" t="str">
        <f t="shared" si="21"/>
        <v/>
      </c>
      <c r="E50" s="60" t="str">
        <f t="shared" si="4"/>
        <v/>
      </c>
      <c r="F50" s="61" t="str">
        <f t="shared" si="5"/>
        <v/>
      </c>
      <c r="G50" s="62" t="str">
        <f t="shared" si="6"/>
        <v/>
      </c>
      <c r="H50" s="61" t="str">
        <f t="shared" si="7"/>
        <v/>
      </c>
      <c r="I50" s="60" t="str">
        <f t="shared" si="8"/>
        <v/>
      </c>
      <c r="J50" s="61" t="str">
        <f t="shared" si="9"/>
        <v/>
      </c>
      <c r="K50" s="60" t="str">
        <f t="shared" si="10"/>
        <v/>
      </c>
      <c r="L50" s="61" t="str">
        <f t="shared" si="11"/>
        <v/>
      </c>
      <c r="M50" s="72" t="str">
        <f t="shared" si="12"/>
        <v/>
      </c>
      <c r="N50" s="73" t="str">
        <f t="shared" si="13"/>
        <v/>
      </c>
      <c r="O50" s="24" t="str">
        <f t="shared" si="14"/>
        <v/>
      </c>
      <c r="P50" s="18"/>
      <c r="Q50" s="74"/>
      <c r="AD50" s="26">
        <v>49</v>
      </c>
      <c r="AE50" s="26"/>
      <c r="AF50" s="26" t="str">
        <f>IF(Kopā!F50=$R$3,Kopā!A50,"")</f>
        <v/>
      </c>
      <c r="AG50" s="26" t="str">
        <f>_xlfn.IFNA(VLOOKUP(AF50,Kopā!$A$4:$G$203,7,),"")</f>
        <v/>
      </c>
      <c r="AH50" s="26" t="str">
        <f t="shared" si="22"/>
        <v/>
      </c>
      <c r="AI50" s="26" t="e" cm="1">
        <f t="array" ref="AI50">IFERROR(SMALL(IF((COUNTIF($AI$3:AI49, $AH$4:$AH$203)=0)*ISNUMBER($AH$4:$AH$203), $AH$4:$AH$203, "A"), 1),INDEX($AH$4:$AH$203, MATCH(SMALL(IF(ISTEXT($AH$4:$AH$203)*(COUNTIF(AI$3:$AI49,$AH$4:$AH$203)=0), COUNTIF($AH$4:$AH$203, "&lt;"&amp;$AH$4:$AH$203), ""),1),IF(ISTEXT($AH$4:$AH$203), COUNTIF($AH$4:$AH$203, "&lt;"&amp;$AH$4:$AH$203), ""), 0)))</f>
        <v>#NUM!</v>
      </c>
      <c r="AJ50" s="26"/>
      <c r="AK50" s="26"/>
      <c r="AL50" s="26" t="str">
        <f t="shared" si="15"/>
        <v/>
      </c>
      <c r="AM50" s="26" t="str">
        <f t="shared" si="16"/>
        <v/>
      </c>
      <c r="AN50" s="26">
        <v>47</v>
      </c>
      <c r="AO50" s="67" t="str">
        <f t="shared" si="17"/>
        <v/>
      </c>
      <c r="AP50" s="26" t="str">
        <f>_xlfn.IFNA(VLOOKUP(AM50,Kopā!$A$4:$Q$203,2,),"")</f>
        <v/>
      </c>
      <c r="AQ50" s="68" t="str">
        <f>_xlfn.IFNA(VLOOKUP(AM50,Kopā!$A$4:$Q$203,3,),"")</f>
        <v/>
      </c>
      <c r="AR50" s="79" t="str">
        <f>_xlfn.IFNA(VLOOKUP(AM50,Kopā!$A$4:$Q$203,8,),"")</f>
        <v/>
      </c>
      <c r="AS50" s="80" t="str">
        <f>_xlfn.IFNA(VLOOKUP(AM50,Kopā!$A$4:$Q$203,9,),"")</f>
        <v/>
      </c>
      <c r="AT50" s="79" t="str">
        <f>_xlfn.IFNA(VLOOKUP(AM50,Kopā!$A$4:$Q$203,10,),"")</f>
        <v/>
      </c>
      <c r="AU50" s="80" t="str">
        <f>_xlfn.IFNA(VLOOKUP(AM50,Kopā!$A$4:$Q$203,11,),"")</f>
        <v/>
      </c>
      <c r="AV50" s="79" t="str">
        <f>_xlfn.IFNA(VLOOKUP(AM50,Kopā!$A$4:$Q$203,12,),"")</f>
        <v/>
      </c>
      <c r="AW50" s="80" t="str">
        <f>_xlfn.IFNA(VLOOKUP(AM50,Kopā!$A$4:$Q$203,13,),"")</f>
        <v/>
      </c>
      <c r="AX50" s="79" t="str">
        <f>_xlfn.IFNA(VLOOKUP(AM50,Kopā!$A$4:$Q$203,14,),"")</f>
        <v/>
      </c>
      <c r="AY50" s="80" t="str">
        <f>_xlfn.IFNA(VLOOKUP(AM50,Kopā!$A$4:$Q$203,15,),"")</f>
        <v/>
      </c>
      <c r="AZ50" s="81" t="str">
        <f>_xlfn.IFNA(VLOOKUP(AM50,Kopā!$A$4:$Q$203,16,),"")</f>
        <v/>
      </c>
      <c r="BA50" s="80" t="str">
        <f>_xlfn.IFNA(VLOOKUP(AM50,Kopā!$A$4:$Q$203,17,),"")</f>
        <v/>
      </c>
      <c r="BB50" s="26" t="str">
        <f t="shared" si="18"/>
        <v/>
      </c>
      <c r="BC50" s="26" t="str">
        <f t="shared" si="19"/>
        <v/>
      </c>
      <c r="BD50" s="69" t="str">
        <f t="shared" si="20"/>
        <v/>
      </c>
      <c r="BE50" s="26" t="e">
        <f>_xlfn.RANK.EQ(BB50,$BB$4:$BB$93,)+COUNTIF($BB$4:BB50,BB50)-1</f>
        <v>#VALUE!</v>
      </c>
    </row>
    <row r="51" spans="1:57" x14ac:dyDescent="0.25">
      <c r="A51" s="26">
        <v>48</v>
      </c>
      <c r="B51" s="82" t="str">
        <f t="shared" si="2"/>
        <v/>
      </c>
      <c r="C51" s="102" t="str">
        <f t="shared" si="0"/>
        <v/>
      </c>
      <c r="D51" s="83" t="str">
        <f t="shared" si="21"/>
        <v/>
      </c>
      <c r="E51" s="84" t="str">
        <f t="shared" si="4"/>
        <v/>
      </c>
      <c r="F51" s="85" t="str">
        <f t="shared" si="5"/>
        <v/>
      </c>
      <c r="G51" s="86" t="str">
        <f t="shared" si="6"/>
        <v/>
      </c>
      <c r="H51" s="85" t="str">
        <f t="shared" si="7"/>
        <v/>
      </c>
      <c r="I51" s="84" t="str">
        <f t="shared" si="8"/>
        <v/>
      </c>
      <c r="J51" s="85" t="str">
        <f t="shared" si="9"/>
        <v/>
      </c>
      <c r="K51" s="84" t="str">
        <f t="shared" si="10"/>
        <v/>
      </c>
      <c r="L51" s="85" t="str">
        <f t="shared" si="11"/>
        <v/>
      </c>
      <c r="M51" s="87" t="str">
        <f t="shared" si="12"/>
        <v/>
      </c>
      <c r="N51" s="88" t="str">
        <f t="shared" si="13"/>
        <v/>
      </c>
      <c r="O51" s="89" t="str">
        <f t="shared" si="14"/>
        <v/>
      </c>
      <c r="P51" s="90"/>
      <c r="Q51" s="74"/>
      <c r="AD51" s="26">
        <v>50</v>
      </c>
      <c r="AE51" s="26"/>
      <c r="AF51" s="26">
        <f>IF(Kopā!F51=$R$3,Kopā!A51,"")</f>
        <v>48</v>
      </c>
      <c r="AG51" s="26" t="str">
        <f>_xlfn.IFNA(VLOOKUP(AF51,Kopā!$A$4:$G$203,7,),"")</f>
        <v>D</v>
      </c>
      <c r="AH51" s="26" t="str">
        <f t="shared" si="22"/>
        <v/>
      </c>
      <c r="AI51" s="26" t="e" cm="1">
        <f t="array" ref="AI51">IFERROR(SMALL(IF((COUNTIF($AI$3:AI50, $AH$4:$AH$203)=0)*ISNUMBER($AH$4:$AH$203), $AH$4:$AH$203, "A"), 1),INDEX($AH$4:$AH$203, MATCH(SMALL(IF(ISTEXT($AH$4:$AH$203)*(COUNTIF(AI$3:$AI50,$AH$4:$AH$203)=0), COUNTIF($AH$4:$AH$203, "&lt;"&amp;$AH$4:$AH$203), ""),1),IF(ISTEXT($AH$4:$AH$203), COUNTIF($AH$4:$AH$203, "&lt;"&amp;$AH$4:$AH$203), ""), 0)))</f>
        <v>#NUM!</v>
      </c>
      <c r="AJ51" s="26"/>
      <c r="AK51" s="26"/>
      <c r="AL51" s="26" t="str">
        <f t="shared" si="15"/>
        <v/>
      </c>
      <c r="AM51" s="26" t="str">
        <f t="shared" si="16"/>
        <v/>
      </c>
      <c r="AN51" s="26">
        <v>48</v>
      </c>
      <c r="AO51" s="67" t="str">
        <f t="shared" si="17"/>
        <v/>
      </c>
      <c r="AP51" s="26" t="str">
        <f>_xlfn.IFNA(VLOOKUP(AM51,Kopā!$A$4:$Q$203,2,),"")</f>
        <v/>
      </c>
      <c r="AQ51" s="68" t="str">
        <f>_xlfn.IFNA(VLOOKUP(AM51,Kopā!$A$4:$Q$203,3,),"")</f>
        <v/>
      </c>
      <c r="AR51" s="79" t="str">
        <f>_xlfn.IFNA(VLOOKUP(AM51,Kopā!$A$4:$Q$203,8,),"")</f>
        <v/>
      </c>
      <c r="AS51" s="80" t="str">
        <f>_xlfn.IFNA(VLOOKUP(AM51,Kopā!$A$4:$Q$203,9,),"")</f>
        <v/>
      </c>
      <c r="AT51" s="79" t="str">
        <f>_xlfn.IFNA(VLOOKUP(AM51,Kopā!$A$4:$Q$203,10,),"")</f>
        <v/>
      </c>
      <c r="AU51" s="80" t="str">
        <f>_xlfn.IFNA(VLOOKUP(AM51,Kopā!$A$4:$Q$203,11,),"")</f>
        <v/>
      </c>
      <c r="AV51" s="79" t="str">
        <f>_xlfn.IFNA(VLOOKUP(AM51,Kopā!$A$4:$Q$203,12,),"")</f>
        <v/>
      </c>
      <c r="AW51" s="80" t="str">
        <f>_xlfn.IFNA(VLOOKUP(AM51,Kopā!$A$4:$Q$203,13,),"")</f>
        <v/>
      </c>
      <c r="AX51" s="79" t="str">
        <f>_xlfn.IFNA(VLOOKUP(AM51,Kopā!$A$4:$Q$203,14,),"")</f>
        <v/>
      </c>
      <c r="AY51" s="80" t="str">
        <f>_xlfn.IFNA(VLOOKUP(AM51,Kopā!$A$4:$Q$203,15,),"")</f>
        <v/>
      </c>
      <c r="AZ51" s="81" t="str">
        <f>_xlfn.IFNA(VLOOKUP(AM51,Kopā!$A$4:$Q$203,16,),"")</f>
        <v/>
      </c>
      <c r="BA51" s="80" t="str">
        <f>_xlfn.IFNA(VLOOKUP(AM51,Kopā!$A$4:$Q$203,17,),"")</f>
        <v/>
      </c>
      <c r="BB51" s="26" t="str">
        <f t="shared" si="18"/>
        <v/>
      </c>
      <c r="BC51" s="26" t="str">
        <f t="shared" si="19"/>
        <v/>
      </c>
      <c r="BD51" s="69" t="str">
        <f t="shared" si="20"/>
        <v/>
      </c>
      <c r="BE51" s="26" t="e">
        <f>_xlfn.RANK.EQ(BB51,$BB$4:$BB$93,)+COUNTIF($BB$4:BB51,BB51)-1</f>
        <v>#VALUE!</v>
      </c>
    </row>
    <row r="52" spans="1:57" x14ac:dyDescent="0.25">
      <c r="A52" s="26">
        <v>49</v>
      </c>
      <c r="B52" s="17" t="str">
        <f t="shared" si="2"/>
        <v/>
      </c>
      <c r="C52" s="101" t="str">
        <f t="shared" si="0"/>
        <v/>
      </c>
      <c r="D52" s="28" t="str">
        <f t="shared" si="21"/>
        <v/>
      </c>
      <c r="E52" s="60" t="str">
        <f t="shared" si="4"/>
        <v/>
      </c>
      <c r="F52" s="61" t="str">
        <f t="shared" si="5"/>
        <v/>
      </c>
      <c r="G52" s="62" t="str">
        <f t="shared" si="6"/>
        <v/>
      </c>
      <c r="H52" s="61" t="str">
        <f t="shared" si="7"/>
        <v/>
      </c>
      <c r="I52" s="60" t="str">
        <f t="shared" si="8"/>
        <v/>
      </c>
      <c r="J52" s="61" t="str">
        <f t="shared" si="9"/>
        <v/>
      </c>
      <c r="K52" s="60" t="str">
        <f t="shared" si="10"/>
        <v/>
      </c>
      <c r="L52" s="61" t="str">
        <f t="shared" si="11"/>
        <v/>
      </c>
      <c r="M52" s="72" t="str">
        <f t="shared" si="12"/>
        <v/>
      </c>
      <c r="N52" s="73" t="str">
        <f t="shared" si="13"/>
        <v/>
      </c>
      <c r="O52" s="24" t="str">
        <f t="shared" si="14"/>
        <v/>
      </c>
      <c r="P52" s="18"/>
      <c r="Q52" s="74"/>
      <c r="AD52" s="26">
        <v>51</v>
      </c>
      <c r="AE52" s="26"/>
      <c r="AF52" s="26">
        <f>IF(Kopā!F52=$R$3,Kopā!A52,"")</f>
        <v>49</v>
      </c>
      <c r="AG52" s="26" t="str">
        <f>_xlfn.IFNA(VLOOKUP(AF52,Kopā!$A$4:$G$203,7,),"")</f>
        <v>D</v>
      </c>
      <c r="AH52" s="26" t="str">
        <f t="shared" si="22"/>
        <v/>
      </c>
      <c r="AI52" s="26" t="e" cm="1">
        <f t="array" ref="AI52">IFERROR(SMALL(IF((COUNTIF($AI$3:AI51, $AH$4:$AH$203)=0)*ISNUMBER($AH$4:$AH$203), $AH$4:$AH$203, "A"), 1),INDEX($AH$4:$AH$203, MATCH(SMALL(IF(ISTEXT($AH$4:$AH$203)*(COUNTIF(AI$3:$AI51,$AH$4:$AH$203)=0), COUNTIF($AH$4:$AH$203, "&lt;"&amp;$AH$4:$AH$203), ""),1),IF(ISTEXT($AH$4:$AH$203), COUNTIF($AH$4:$AH$203, "&lt;"&amp;$AH$4:$AH$203), ""), 0)))</f>
        <v>#NUM!</v>
      </c>
      <c r="AJ52" s="26"/>
      <c r="AK52" s="26"/>
      <c r="AL52" s="26" t="str">
        <f t="shared" si="15"/>
        <v/>
      </c>
      <c r="AM52" s="26" t="str">
        <f t="shared" si="16"/>
        <v/>
      </c>
      <c r="AN52" s="26">
        <v>49</v>
      </c>
      <c r="AO52" s="67" t="str">
        <f t="shared" si="17"/>
        <v/>
      </c>
      <c r="AP52" s="26" t="str">
        <f>_xlfn.IFNA(VLOOKUP(AM52,Kopā!$A$4:$Q$203,2,),"")</f>
        <v/>
      </c>
      <c r="AQ52" s="68" t="str">
        <f>_xlfn.IFNA(VLOOKUP(AM52,Kopā!$A$4:$Q$203,3,),"")</f>
        <v/>
      </c>
      <c r="AR52" s="79" t="str">
        <f>_xlfn.IFNA(VLOOKUP(AM52,Kopā!$A$4:$Q$203,8,),"")</f>
        <v/>
      </c>
      <c r="AS52" s="80" t="str">
        <f>_xlfn.IFNA(VLOOKUP(AM52,Kopā!$A$4:$Q$203,9,),"")</f>
        <v/>
      </c>
      <c r="AT52" s="79" t="str">
        <f>_xlfn.IFNA(VLOOKUP(AM52,Kopā!$A$4:$Q$203,10,),"")</f>
        <v/>
      </c>
      <c r="AU52" s="80" t="str">
        <f>_xlfn.IFNA(VLOOKUP(AM52,Kopā!$A$4:$Q$203,11,),"")</f>
        <v/>
      </c>
      <c r="AV52" s="79" t="str">
        <f>_xlfn.IFNA(VLOOKUP(AM52,Kopā!$A$4:$Q$203,12,),"")</f>
        <v/>
      </c>
      <c r="AW52" s="80" t="str">
        <f>_xlfn.IFNA(VLOOKUP(AM52,Kopā!$A$4:$Q$203,13,),"")</f>
        <v/>
      </c>
      <c r="AX52" s="79" t="str">
        <f>_xlfn.IFNA(VLOOKUP(AM52,Kopā!$A$4:$Q$203,14,),"")</f>
        <v/>
      </c>
      <c r="AY52" s="80" t="str">
        <f>_xlfn.IFNA(VLOOKUP(AM52,Kopā!$A$4:$Q$203,15,),"")</f>
        <v/>
      </c>
      <c r="AZ52" s="81" t="str">
        <f>_xlfn.IFNA(VLOOKUP(AM52,Kopā!$A$4:$Q$203,16,),"")</f>
        <v/>
      </c>
      <c r="BA52" s="80" t="str">
        <f>_xlfn.IFNA(VLOOKUP(AM52,Kopā!$A$4:$Q$203,17,),"")</f>
        <v/>
      </c>
      <c r="BB52" s="26" t="str">
        <f t="shared" si="18"/>
        <v/>
      </c>
      <c r="BC52" s="26" t="str">
        <f t="shared" si="19"/>
        <v/>
      </c>
      <c r="BD52" s="69" t="str">
        <f t="shared" si="20"/>
        <v/>
      </c>
      <c r="BE52" s="26" t="e">
        <f>_xlfn.RANK.EQ(BB52,$BB$4:$BB$93,)+COUNTIF($BB$4:BB52,BB52)-1</f>
        <v>#VALUE!</v>
      </c>
    </row>
    <row r="53" spans="1:57" ht="16.5" thickBot="1" x14ac:dyDescent="0.3">
      <c r="A53" s="26">
        <v>50</v>
      </c>
      <c r="B53" s="91" t="str">
        <f t="shared" si="2"/>
        <v/>
      </c>
      <c r="C53" s="103" t="str">
        <f t="shared" si="0"/>
        <v/>
      </c>
      <c r="D53" s="92" t="str">
        <f t="shared" si="21"/>
        <v/>
      </c>
      <c r="E53" s="93" t="str">
        <f t="shared" si="4"/>
        <v/>
      </c>
      <c r="F53" s="94" t="str">
        <f t="shared" si="5"/>
        <v/>
      </c>
      <c r="G53" s="95" t="str">
        <f t="shared" si="6"/>
        <v/>
      </c>
      <c r="H53" s="96" t="str">
        <f t="shared" si="7"/>
        <v/>
      </c>
      <c r="I53" s="93" t="str">
        <f t="shared" si="8"/>
        <v/>
      </c>
      <c r="J53" s="94" t="str">
        <f t="shared" si="9"/>
        <v/>
      </c>
      <c r="K53" s="95" t="str">
        <f t="shared" si="10"/>
        <v/>
      </c>
      <c r="L53" s="96" t="str">
        <f t="shared" si="11"/>
        <v/>
      </c>
      <c r="M53" s="97" t="str">
        <f t="shared" si="12"/>
        <v/>
      </c>
      <c r="N53" s="98" t="str">
        <f t="shared" si="13"/>
        <v/>
      </c>
      <c r="O53" s="99" t="str">
        <f t="shared" si="14"/>
        <v/>
      </c>
      <c r="P53" s="100"/>
      <c r="Q53" s="74"/>
      <c r="AD53" s="26">
        <v>52</v>
      </c>
      <c r="AE53" s="26"/>
      <c r="AF53" s="26">
        <f>IF(Kopā!F53=$R$3,Kopā!A53,"")</f>
        <v>50</v>
      </c>
      <c r="AG53" s="26" t="str">
        <f>_xlfn.IFNA(VLOOKUP(AF53,Kopā!$A$4:$G$203,7,),"")</f>
        <v>E</v>
      </c>
      <c r="AH53" s="26" t="str">
        <f t="shared" si="22"/>
        <v/>
      </c>
      <c r="AI53" s="26" t="e" cm="1">
        <f t="array" ref="AI53">IFERROR(SMALL(IF((COUNTIF($AI$3:AI52, $AH$4:$AH$203)=0)*ISNUMBER($AH$4:$AH$203), $AH$4:$AH$203, "A"), 1),INDEX($AH$4:$AH$203, MATCH(SMALL(IF(ISTEXT($AH$4:$AH$203)*(COUNTIF(AI$3:$AI52,$AH$4:$AH$203)=0), COUNTIF($AH$4:$AH$203, "&lt;"&amp;$AH$4:$AH$203), ""),1),IF(ISTEXT($AH$4:$AH$203), COUNTIF($AH$4:$AH$203, "&lt;"&amp;$AH$4:$AH$203), ""), 0)))</f>
        <v>#NUM!</v>
      </c>
      <c r="AJ53" s="26"/>
      <c r="AK53" s="26"/>
      <c r="AL53" s="26" t="str">
        <f t="shared" si="15"/>
        <v/>
      </c>
      <c r="AM53" s="26" t="str">
        <f t="shared" si="16"/>
        <v/>
      </c>
      <c r="AN53" s="26">
        <v>50</v>
      </c>
      <c r="AO53" s="67" t="str">
        <f t="shared" si="17"/>
        <v/>
      </c>
      <c r="AP53" s="26" t="str">
        <f>_xlfn.IFNA(VLOOKUP(AM53,Kopā!$A$4:$Q$203,2,),"")</f>
        <v/>
      </c>
      <c r="AQ53" s="68" t="str">
        <f>_xlfn.IFNA(VLOOKUP(AM53,Kopā!$A$4:$Q$203,3,),"")</f>
        <v/>
      </c>
      <c r="AR53" s="79" t="str">
        <f>_xlfn.IFNA(VLOOKUP(AM53,Kopā!$A$4:$Q$203,8,),"")</f>
        <v/>
      </c>
      <c r="AS53" s="80" t="str">
        <f>_xlfn.IFNA(VLOOKUP(AM53,Kopā!$A$4:$Q$203,9,),"")</f>
        <v/>
      </c>
      <c r="AT53" s="79" t="str">
        <f>_xlfn.IFNA(VLOOKUP(AM53,Kopā!$A$4:$Q$203,10,),"")</f>
        <v/>
      </c>
      <c r="AU53" s="80" t="str">
        <f>_xlfn.IFNA(VLOOKUP(AM53,Kopā!$A$4:$Q$203,11,),"")</f>
        <v/>
      </c>
      <c r="AV53" s="79" t="str">
        <f>_xlfn.IFNA(VLOOKUP(AM53,Kopā!$A$4:$Q$203,12,),"")</f>
        <v/>
      </c>
      <c r="AW53" s="80" t="str">
        <f>_xlfn.IFNA(VLOOKUP(AM53,Kopā!$A$4:$Q$203,13,),"")</f>
        <v/>
      </c>
      <c r="AX53" s="79" t="str">
        <f>_xlfn.IFNA(VLOOKUP(AM53,Kopā!$A$4:$Q$203,14,),"")</f>
        <v/>
      </c>
      <c r="AY53" s="80" t="str">
        <f>_xlfn.IFNA(VLOOKUP(AM53,Kopā!$A$4:$Q$203,15,),"")</f>
        <v/>
      </c>
      <c r="AZ53" s="81" t="str">
        <f>_xlfn.IFNA(VLOOKUP(AM53,Kopā!$A$4:$Q$203,16,),"")</f>
        <v/>
      </c>
      <c r="BA53" s="80" t="str">
        <f>_xlfn.IFNA(VLOOKUP(AM53,Kopā!$A$4:$Q$203,17,),"")</f>
        <v/>
      </c>
      <c r="BB53" s="26" t="str">
        <f t="shared" si="18"/>
        <v/>
      </c>
      <c r="BC53" s="26" t="str">
        <f t="shared" si="19"/>
        <v/>
      </c>
      <c r="BD53" s="69" t="str">
        <f t="shared" si="20"/>
        <v/>
      </c>
      <c r="BE53" s="26" t="e">
        <f>_xlfn.RANK.EQ(BB53,$BB$4:$BB$93,)+COUNTIF($BB$4:BB53,BB53)-1</f>
        <v>#VALUE!</v>
      </c>
    </row>
    <row r="54" spans="1:57" x14ac:dyDescent="0.25">
      <c r="A54" s="26">
        <v>51</v>
      </c>
      <c r="B54" s="37" t="str">
        <f t="shared" si="2"/>
        <v/>
      </c>
      <c r="C54" s="65" t="str">
        <f t="shared" si="0"/>
        <v/>
      </c>
      <c r="D54" s="65" t="str">
        <f t="shared" si="21"/>
        <v/>
      </c>
      <c r="E54" s="70" t="str">
        <f t="shared" si="4"/>
        <v/>
      </c>
      <c r="F54" s="71" t="str">
        <f t="shared" si="5"/>
        <v/>
      </c>
      <c r="G54" s="70" t="str">
        <f t="shared" si="6"/>
        <v/>
      </c>
      <c r="H54" s="71" t="str">
        <f t="shared" si="7"/>
        <v/>
      </c>
      <c r="I54" s="70" t="str">
        <f t="shared" si="8"/>
        <v/>
      </c>
      <c r="J54" s="71" t="str">
        <f t="shared" si="9"/>
        <v/>
      </c>
      <c r="K54" s="70" t="str">
        <f t="shared" si="10"/>
        <v/>
      </c>
      <c r="L54" s="71" t="str">
        <f t="shared" si="11"/>
        <v/>
      </c>
      <c r="M54" s="75" t="str">
        <f t="shared" si="12"/>
        <v/>
      </c>
      <c r="N54" s="71" t="str">
        <f t="shared" si="13"/>
        <v/>
      </c>
      <c r="O54" s="66" t="str">
        <f t="shared" si="14"/>
        <v/>
      </c>
      <c r="P54" s="4"/>
      <c r="Q54" s="74"/>
      <c r="AD54" s="26">
        <v>53</v>
      </c>
      <c r="AE54" s="26"/>
      <c r="AF54" s="26">
        <f>IF(Kopā!F54=$R$3,Kopā!A54,"")</f>
        <v>51</v>
      </c>
      <c r="AG54" s="26" t="str">
        <f>_xlfn.IFNA(VLOOKUP(AF54,Kopā!$A$4:$G$203,7,),"")</f>
        <v>E</v>
      </c>
      <c r="AH54" s="26" t="str">
        <f t="shared" si="22"/>
        <v/>
      </c>
      <c r="AI54" s="26" t="e" cm="1">
        <f t="array" ref="AI54">IFERROR(SMALL(IF((COUNTIF($AI$3:AI53, $AH$4:$AH$203)=0)*ISNUMBER($AH$4:$AH$203), $AH$4:$AH$203, "A"), 1),INDEX($AH$4:$AH$203, MATCH(SMALL(IF(ISTEXT($AH$4:$AH$203)*(COUNTIF(AI$3:$AI53,$AH$4:$AH$203)=0), COUNTIF($AH$4:$AH$203, "&lt;"&amp;$AH$4:$AH$203), ""),1),IF(ISTEXT($AH$4:$AH$203), COUNTIF($AH$4:$AH$203, "&lt;"&amp;$AH$4:$AH$203), ""), 0)))</f>
        <v>#NUM!</v>
      </c>
      <c r="AJ54" s="26"/>
      <c r="AK54" s="26"/>
      <c r="AL54" s="26" t="str">
        <f t="shared" si="15"/>
        <v/>
      </c>
      <c r="AM54" s="26" t="str">
        <f t="shared" si="16"/>
        <v/>
      </c>
      <c r="AN54" s="26">
        <v>51</v>
      </c>
      <c r="AO54" s="67" t="str">
        <f t="shared" si="17"/>
        <v/>
      </c>
      <c r="AP54" s="26" t="str">
        <f>_xlfn.IFNA(VLOOKUP(AM54,Kopā!$A$4:$Q$203,2,),"")</f>
        <v/>
      </c>
      <c r="AQ54" s="68" t="str">
        <f>_xlfn.IFNA(VLOOKUP(AM54,Kopā!$A$4:$Q$203,3,),"")</f>
        <v/>
      </c>
      <c r="AR54" s="79" t="str">
        <f>_xlfn.IFNA(VLOOKUP(AM54,Kopā!$A$4:$Q$203,8,),"")</f>
        <v/>
      </c>
      <c r="AS54" s="80" t="str">
        <f>_xlfn.IFNA(VLOOKUP(AM54,Kopā!$A$4:$Q$203,9,),"")</f>
        <v/>
      </c>
      <c r="AT54" s="79" t="str">
        <f>_xlfn.IFNA(VLOOKUP(AM54,Kopā!$A$4:$Q$203,10,),"")</f>
        <v/>
      </c>
      <c r="AU54" s="80" t="str">
        <f>_xlfn.IFNA(VLOOKUP(AM54,Kopā!$A$4:$Q$203,11,),"")</f>
        <v/>
      </c>
      <c r="AV54" s="79" t="str">
        <f>_xlfn.IFNA(VLOOKUP(AM54,Kopā!$A$4:$Q$203,12,),"")</f>
        <v/>
      </c>
      <c r="AW54" s="80" t="str">
        <f>_xlfn.IFNA(VLOOKUP(AM54,Kopā!$A$4:$Q$203,13,),"")</f>
        <v/>
      </c>
      <c r="AX54" s="79" t="str">
        <f>_xlfn.IFNA(VLOOKUP(AM54,Kopā!$A$4:$Q$203,14,),"")</f>
        <v/>
      </c>
      <c r="AY54" s="80" t="str">
        <f>_xlfn.IFNA(VLOOKUP(AM54,Kopā!$A$4:$Q$203,15,),"")</f>
        <v/>
      </c>
      <c r="AZ54" s="81" t="str">
        <f>_xlfn.IFNA(VLOOKUP(AM54,Kopā!$A$4:$Q$203,16,),"")</f>
        <v/>
      </c>
      <c r="BA54" s="80" t="str">
        <f>_xlfn.IFNA(VLOOKUP(AM54,Kopā!$A$4:$Q$203,17,),"")</f>
        <v/>
      </c>
      <c r="BB54" s="26" t="str">
        <f t="shared" si="18"/>
        <v/>
      </c>
      <c r="BC54" s="26" t="str">
        <f t="shared" si="19"/>
        <v/>
      </c>
      <c r="BD54" s="69" t="str">
        <f t="shared" si="20"/>
        <v/>
      </c>
      <c r="BE54" s="26" t="e">
        <f>_xlfn.RANK.EQ(BB54,$BB$4:$BB$93,)+COUNTIF($BB$4:BB54,BB54)-1</f>
        <v>#VALUE!</v>
      </c>
    </row>
    <row r="55" spans="1:57" x14ac:dyDescent="0.25">
      <c r="A55" s="26">
        <v>52</v>
      </c>
      <c r="B55" s="37" t="str">
        <f t="shared" si="2"/>
        <v/>
      </c>
      <c r="C55" s="65" t="str">
        <f t="shared" si="0"/>
        <v/>
      </c>
      <c r="D55" s="65" t="str">
        <f t="shared" si="21"/>
        <v/>
      </c>
      <c r="E55" s="70" t="str">
        <f t="shared" si="4"/>
        <v/>
      </c>
      <c r="F55" s="71" t="str">
        <f t="shared" si="5"/>
        <v/>
      </c>
      <c r="G55" s="70" t="str">
        <f t="shared" si="6"/>
        <v/>
      </c>
      <c r="H55" s="71" t="str">
        <f t="shared" si="7"/>
        <v/>
      </c>
      <c r="I55" s="70" t="str">
        <f t="shared" si="8"/>
        <v/>
      </c>
      <c r="J55" s="71" t="str">
        <f t="shared" si="9"/>
        <v/>
      </c>
      <c r="K55" s="70" t="str">
        <f t="shared" si="10"/>
        <v/>
      </c>
      <c r="L55" s="71" t="str">
        <f t="shared" si="11"/>
        <v/>
      </c>
      <c r="M55" s="75" t="str">
        <f t="shared" si="12"/>
        <v/>
      </c>
      <c r="N55" s="71" t="str">
        <f t="shared" si="13"/>
        <v/>
      </c>
      <c r="O55" s="66" t="str">
        <f t="shared" si="14"/>
        <v/>
      </c>
      <c r="P55" s="4"/>
      <c r="Q55" s="4"/>
      <c r="AD55" s="26">
        <v>54</v>
      </c>
      <c r="AE55" s="26"/>
      <c r="AF55" s="26" t="str">
        <f>IF(Kopā!F55=$R$3,Kopā!A55,"")</f>
        <v/>
      </c>
      <c r="AG55" s="26" t="str">
        <f>_xlfn.IFNA(VLOOKUP(AF55,Kopā!$A$4:$G$203,7,),"")</f>
        <v/>
      </c>
      <c r="AH55" s="26" t="str">
        <f t="shared" si="22"/>
        <v/>
      </c>
      <c r="AI55" s="26" t="e" cm="1">
        <f t="array" ref="AI55">IFERROR(SMALL(IF((COUNTIF($AI$3:AI54, $AH$4:$AH$203)=0)*ISNUMBER($AH$4:$AH$203), $AH$4:$AH$203, "A"), 1),INDEX($AH$4:$AH$203, MATCH(SMALL(IF(ISTEXT($AH$4:$AH$203)*(COUNTIF(AI$3:$AI54,$AH$4:$AH$203)=0), COUNTIF($AH$4:$AH$203, "&lt;"&amp;$AH$4:$AH$203), ""),1),IF(ISTEXT($AH$4:$AH$203), COUNTIF($AH$4:$AH$203, "&lt;"&amp;$AH$4:$AH$203), ""), 0)))</f>
        <v>#NUM!</v>
      </c>
      <c r="AJ55" s="26"/>
      <c r="AK55" s="26"/>
      <c r="AL55" s="26" t="str">
        <f t="shared" si="15"/>
        <v/>
      </c>
      <c r="AM55" s="26" t="str">
        <f t="shared" si="16"/>
        <v/>
      </c>
      <c r="AN55" s="26">
        <v>52</v>
      </c>
      <c r="AO55" s="67" t="str">
        <f t="shared" si="17"/>
        <v/>
      </c>
      <c r="AP55" s="26" t="str">
        <f>_xlfn.IFNA(VLOOKUP(AM55,Kopā!$A$4:$Q$203,2,),"")</f>
        <v/>
      </c>
      <c r="AQ55" s="68" t="str">
        <f>_xlfn.IFNA(VLOOKUP(AM55,Kopā!$A$4:$Q$203,3,),"")</f>
        <v/>
      </c>
      <c r="AR55" s="79" t="str">
        <f>_xlfn.IFNA(VLOOKUP(AM55,Kopā!$A$4:$Q$203,8,),"")</f>
        <v/>
      </c>
      <c r="AS55" s="80" t="str">
        <f>_xlfn.IFNA(VLOOKUP(AM55,Kopā!$A$4:$Q$203,9,),"")</f>
        <v/>
      </c>
      <c r="AT55" s="79" t="str">
        <f>_xlfn.IFNA(VLOOKUP(AM55,Kopā!$A$4:$Q$203,10,),"")</f>
        <v/>
      </c>
      <c r="AU55" s="80" t="str">
        <f>_xlfn.IFNA(VLOOKUP(AM55,Kopā!$A$4:$Q$203,11,),"")</f>
        <v/>
      </c>
      <c r="AV55" s="79" t="str">
        <f>_xlfn.IFNA(VLOOKUP(AM55,Kopā!$A$4:$Q$203,12,),"")</f>
        <v/>
      </c>
      <c r="AW55" s="80" t="str">
        <f>_xlfn.IFNA(VLOOKUP(AM55,Kopā!$A$4:$Q$203,13,),"")</f>
        <v/>
      </c>
      <c r="AX55" s="79" t="str">
        <f>_xlfn.IFNA(VLOOKUP(AM55,Kopā!$A$4:$Q$203,14,),"")</f>
        <v/>
      </c>
      <c r="AY55" s="80" t="str">
        <f>_xlfn.IFNA(VLOOKUP(AM55,Kopā!$A$4:$Q$203,15,),"")</f>
        <v/>
      </c>
      <c r="AZ55" s="81" t="str">
        <f>_xlfn.IFNA(VLOOKUP(AM55,Kopā!$A$4:$Q$203,16,),"")</f>
        <v/>
      </c>
      <c r="BA55" s="80" t="str">
        <f>_xlfn.IFNA(VLOOKUP(AM55,Kopā!$A$4:$Q$203,17,),"")</f>
        <v/>
      </c>
      <c r="BB55" s="26" t="str">
        <f t="shared" si="18"/>
        <v/>
      </c>
      <c r="BC55" s="26" t="str">
        <f t="shared" si="19"/>
        <v/>
      </c>
      <c r="BD55" s="69" t="str">
        <f t="shared" si="20"/>
        <v/>
      </c>
      <c r="BE55" s="26" t="e">
        <f>_xlfn.RANK.EQ(BB55,$BB$4:$BB$93,)+COUNTIF($BB$4:BB55,BB55)-1</f>
        <v>#VALUE!</v>
      </c>
    </row>
    <row r="56" spans="1:57" x14ac:dyDescent="0.25">
      <c r="A56" s="26">
        <v>53</v>
      </c>
      <c r="B56" s="37" t="str">
        <f t="shared" si="2"/>
        <v/>
      </c>
      <c r="C56" s="65" t="str">
        <f t="shared" si="0"/>
        <v/>
      </c>
      <c r="D56" s="65" t="str">
        <f t="shared" si="21"/>
        <v/>
      </c>
      <c r="E56" s="70" t="str">
        <f t="shared" si="4"/>
        <v/>
      </c>
      <c r="F56" s="71" t="str">
        <f t="shared" si="5"/>
        <v/>
      </c>
      <c r="G56" s="70" t="str">
        <f t="shared" si="6"/>
        <v/>
      </c>
      <c r="H56" s="71" t="str">
        <f t="shared" si="7"/>
        <v/>
      </c>
      <c r="I56" s="70" t="str">
        <f t="shared" si="8"/>
        <v/>
      </c>
      <c r="J56" s="71" t="str">
        <f t="shared" si="9"/>
        <v/>
      </c>
      <c r="K56" s="70" t="str">
        <f t="shared" si="10"/>
        <v/>
      </c>
      <c r="L56" s="71" t="str">
        <f t="shared" si="11"/>
        <v/>
      </c>
      <c r="M56" s="75" t="str">
        <f t="shared" si="12"/>
        <v/>
      </c>
      <c r="N56" s="71" t="str">
        <f t="shared" si="13"/>
        <v/>
      </c>
      <c r="O56" s="66" t="str">
        <f t="shared" si="14"/>
        <v/>
      </c>
      <c r="P56" s="4"/>
      <c r="Q56" s="74"/>
      <c r="AD56" s="26">
        <v>55</v>
      </c>
      <c r="AE56" s="26"/>
      <c r="AF56" s="26">
        <f>IF(Kopā!F56=$R$3,Kopā!A56,"")</f>
        <v>53</v>
      </c>
      <c r="AG56" s="26" t="str">
        <f>_xlfn.IFNA(VLOOKUP(AF56,Kopā!$A$4:$G$203,7,),"")</f>
        <v>E</v>
      </c>
      <c r="AH56" s="26" t="str">
        <f t="shared" si="22"/>
        <v/>
      </c>
      <c r="AI56" s="26" t="e" cm="1">
        <f t="array" ref="AI56">IFERROR(SMALL(IF((COUNTIF($AI$3:AI55, $AH$4:$AH$203)=0)*ISNUMBER($AH$4:$AH$203), $AH$4:$AH$203, "A"), 1),INDEX($AH$4:$AH$203, MATCH(SMALL(IF(ISTEXT($AH$4:$AH$203)*(COUNTIF(AI$3:$AI55,$AH$4:$AH$203)=0), COUNTIF($AH$4:$AH$203, "&lt;"&amp;$AH$4:$AH$203), ""),1),IF(ISTEXT($AH$4:$AH$203), COUNTIF($AH$4:$AH$203, "&lt;"&amp;$AH$4:$AH$203), ""), 0)))</f>
        <v>#NUM!</v>
      </c>
      <c r="AJ56" s="26"/>
      <c r="AK56" s="26"/>
      <c r="AL56" s="26" t="str">
        <f t="shared" si="15"/>
        <v/>
      </c>
      <c r="AM56" s="26" t="str">
        <f t="shared" si="16"/>
        <v/>
      </c>
      <c r="AN56" s="26">
        <v>53</v>
      </c>
      <c r="AO56" s="67" t="str">
        <f t="shared" si="17"/>
        <v/>
      </c>
      <c r="AP56" s="26" t="str">
        <f>_xlfn.IFNA(VLOOKUP(AM56,Kopā!$A$4:$Q$203,2,),"")</f>
        <v/>
      </c>
      <c r="AQ56" s="68" t="str">
        <f>_xlfn.IFNA(VLOOKUP(AM56,Kopā!$A$4:$Q$203,3,),"")</f>
        <v/>
      </c>
      <c r="AR56" s="79" t="str">
        <f>_xlfn.IFNA(VLOOKUP(AM56,Kopā!$A$4:$Q$203,8,),"")</f>
        <v/>
      </c>
      <c r="AS56" s="80" t="str">
        <f>_xlfn.IFNA(VLOOKUP(AM56,Kopā!$A$4:$Q$203,9,),"")</f>
        <v/>
      </c>
      <c r="AT56" s="79" t="str">
        <f>_xlfn.IFNA(VLOOKUP(AM56,Kopā!$A$4:$Q$203,10,),"")</f>
        <v/>
      </c>
      <c r="AU56" s="80" t="str">
        <f>_xlfn.IFNA(VLOOKUP(AM56,Kopā!$A$4:$Q$203,11,),"")</f>
        <v/>
      </c>
      <c r="AV56" s="79" t="str">
        <f>_xlfn.IFNA(VLOOKUP(AM56,Kopā!$A$4:$Q$203,12,),"")</f>
        <v/>
      </c>
      <c r="AW56" s="80" t="str">
        <f>_xlfn.IFNA(VLOOKUP(AM56,Kopā!$A$4:$Q$203,13,),"")</f>
        <v/>
      </c>
      <c r="AX56" s="79" t="str">
        <f>_xlfn.IFNA(VLOOKUP(AM56,Kopā!$A$4:$Q$203,14,),"")</f>
        <v/>
      </c>
      <c r="AY56" s="80" t="str">
        <f>_xlfn.IFNA(VLOOKUP(AM56,Kopā!$A$4:$Q$203,15,),"")</f>
        <v/>
      </c>
      <c r="AZ56" s="81" t="str">
        <f>_xlfn.IFNA(VLOOKUP(AM56,Kopā!$A$4:$Q$203,16,),"")</f>
        <v/>
      </c>
      <c r="BA56" s="80" t="str">
        <f>_xlfn.IFNA(VLOOKUP(AM56,Kopā!$A$4:$Q$203,17,),"")</f>
        <v/>
      </c>
      <c r="BB56" s="26" t="str">
        <f t="shared" si="18"/>
        <v/>
      </c>
      <c r="BC56" s="26" t="str">
        <f t="shared" si="19"/>
        <v/>
      </c>
      <c r="BD56" s="69" t="str">
        <f t="shared" si="20"/>
        <v/>
      </c>
      <c r="BE56" s="26" t="e">
        <f>_xlfn.RANK.EQ(BB56,$BB$4:$BB$93,)+COUNTIF($BB$4:BB56,BB56)-1</f>
        <v>#VALUE!</v>
      </c>
    </row>
    <row r="57" spans="1:57" x14ac:dyDescent="0.25">
      <c r="A57" s="26">
        <v>54</v>
      </c>
      <c r="B57" s="37" t="str">
        <f t="shared" si="2"/>
        <v/>
      </c>
      <c r="C57" s="65" t="str">
        <f t="shared" si="0"/>
        <v/>
      </c>
      <c r="D57" s="65" t="str">
        <f t="shared" si="21"/>
        <v/>
      </c>
      <c r="E57" s="70" t="str">
        <f t="shared" si="4"/>
        <v/>
      </c>
      <c r="F57" s="71" t="str">
        <f t="shared" si="5"/>
        <v/>
      </c>
      <c r="G57" s="70" t="str">
        <f t="shared" si="6"/>
        <v/>
      </c>
      <c r="H57" s="71" t="str">
        <f t="shared" si="7"/>
        <v/>
      </c>
      <c r="I57" s="70" t="str">
        <f t="shared" si="8"/>
        <v/>
      </c>
      <c r="J57" s="71" t="str">
        <f t="shared" si="9"/>
        <v/>
      </c>
      <c r="K57" s="70" t="str">
        <f t="shared" si="10"/>
        <v/>
      </c>
      <c r="L57" s="71" t="str">
        <f t="shared" si="11"/>
        <v/>
      </c>
      <c r="M57" s="75" t="str">
        <f t="shared" si="12"/>
        <v/>
      </c>
      <c r="N57" s="71" t="str">
        <f t="shared" si="13"/>
        <v/>
      </c>
      <c r="O57" s="66" t="str">
        <f t="shared" si="14"/>
        <v/>
      </c>
      <c r="P57" s="4"/>
      <c r="Q57" s="74"/>
      <c r="AD57" s="26">
        <v>56</v>
      </c>
      <c r="AE57" s="26"/>
      <c r="AF57" s="26">
        <f>IF(Kopā!F57=$R$3,Kopā!A57,"")</f>
        <v>54</v>
      </c>
      <c r="AG57" s="26" t="str">
        <f>_xlfn.IFNA(VLOOKUP(AF57,Kopā!$A$4:$G$203,7,),"")</f>
        <v>D</v>
      </c>
      <c r="AH57" s="26" t="str">
        <f t="shared" si="22"/>
        <v/>
      </c>
      <c r="AI57" s="26" t="e" cm="1">
        <f t="array" ref="AI57">IFERROR(SMALL(IF((COUNTIF($AI$3:AI56, $AH$4:$AH$203)=0)*ISNUMBER($AH$4:$AH$203), $AH$4:$AH$203, "A"), 1),INDEX($AH$4:$AH$203, MATCH(SMALL(IF(ISTEXT($AH$4:$AH$203)*(COUNTIF(AI$3:$AI56,$AH$4:$AH$203)=0), COUNTIF($AH$4:$AH$203, "&lt;"&amp;$AH$4:$AH$203), ""),1),IF(ISTEXT($AH$4:$AH$203), COUNTIF($AH$4:$AH$203, "&lt;"&amp;$AH$4:$AH$203), ""), 0)))</f>
        <v>#NUM!</v>
      </c>
      <c r="AJ57" s="26"/>
      <c r="AK57" s="26"/>
      <c r="AL57" s="26" t="str">
        <f t="shared" si="15"/>
        <v/>
      </c>
      <c r="AM57" s="26" t="str">
        <f t="shared" si="16"/>
        <v/>
      </c>
      <c r="AN57" s="26">
        <v>54</v>
      </c>
      <c r="AO57" s="67" t="str">
        <f t="shared" si="17"/>
        <v/>
      </c>
      <c r="AP57" s="26" t="str">
        <f>_xlfn.IFNA(VLOOKUP(AM57,Kopā!$A$4:$Q$203,2,),"")</f>
        <v/>
      </c>
      <c r="AQ57" s="68" t="str">
        <f>_xlfn.IFNA(VLOOKUP(AM57,Kopā!$A$4:$Q$203,3,),"")</f>
        <v/>
      </c>
      <c r="AR57" s="79" t="str">
        <f>_xlfn.IFNA(VLOOKUP(AM57,Kopā!$A$4:$Q$203,8,),"")</f>
        <v/>
      </c>
      <c r="AS57" s="80" t="str">
        <f>_xlfn.IFNA(VLOOKUP(AM57,Kopā!$A$4:$Q$203,9,),"")</f>
        <v/>
      </c>
      <c r="AT57" s="79" t="str">
        <f>_xlfn.IFNA(VLOOKUP(AM57,Kopā!$A$4:$Q$203,10,),"")</f>
        <v/>
      </c>
      <c r="AU57" s="80" t="str">
        <f>_xlfn.IFNA(VLOOKUP(AM57,Kopā!$A$4:$Q$203,11,),"")</f>
        <v/>
      </c>
      <c r="AV57" s="79" t="str">
        <f>_xlfn.IFNA(VLOOKUP(AM57,Kopā!$A$4:$Q$203,12,),"")</f>
        <v/>
      </c>
      <c r="AW57" s="80" t="str">
        <f>_xlfn.IFNA(VLOOKUP(AM57,Kopā!$A$4:$Q$203,13,),"")</f>
        <v/>
      </c>
      <c r="AX57" s="79" t="str">
        <f>_xlfn.IFNA(VLOOKUP(AM57,Kopā!$A$4:$Q$203,14,),"")</f>
        <v/>
      </c>
      <c r="AY57" s="80" t="str">
        <f>_xlfn.IFNA(VLOOKUP(AM57,Kopā!$A$4:$Q$203,15,),"")</f>
        <v/>
      </c>
      <c r="AZ57" s="81" t="str">
        <f>_xlfn.IFNA(VLOOKUP(AM57,Kopā!$A$4:$Q$203,16,),"")</f>
        <v/>
      </c>
      <c r="BA57" s="80" t="str">
        <f>_xlfn.IFNA(VLOOKUP(AM57,Kopā!$A$4:$Q$203,17,),"")</f>
        <v/>
      </c>
      <c r="BB57" s="26" t="str">
        <f t="shared" si="18"/>
        <v/>
      </c>
      <c r="BC57" s="26" t="str">
        <f t="shared" si="19"/>
        <v/>
      </c>
      <c r="BD57" s="69" t="str">
        <f t="shared" si="20"/>
        <v/>
      </c>
      <c r="BE57" s="26" t="e">
        <f>_xlfn.RANK.EQ(BB57,$BB$4:$BB$93,)+COUNTIF($BB$4:BB57,BB57)-1</f>
        <v>#VALUE!</v>
      </c>
    </row>
    <row r="58" spans="1:57" x14ac:dyDescent="0.25">
      <c r="A58" s="26">
        <v>55</v>
      </c>
      <c r="B58" s="37" t="str">
        <f t="shared" si="2"/>
        <v/>
      </c>
      <c r="C58" s="65" t="str">
        <f t="shared" si="0"/>
        <v/>
      </c>
      <c r="D58" s="65" t="str">
        <f t="shared" si="21"/>
        <v/>
      </c>
      <c r="E58" s="70" t="str">
        <f t="shared" si="4"/>
        <v/>
      </c>
      <c r="F58" s="71" t="str">
        <f t="shared" si="5"/>
        <v/>
      </c>
      <c r="G58" s="70" t="str">
        <f t="shared" si="6"/>
        <v/>
      </c>
      <c r="H58" s="71" t="str">
        <f t="shared" si="7"/>
        <v/>
      </c>
      <c r="I58" s="70" t="str">
        <f t="shared" si="8"/>
        <v/>
      </c>
      <c r="J58" s="71" t="str">
        <f t="shared" si="9"/>
        <v/>
      </c>
      <c r="K58" s="70" t="str">
        <f t="shared" si="10"/>
        <v/>
      </c>
      <c r="L58" s="71" t="str">
        <f t="shared" si="11"/>
        <v/>
      </c>
      <c r="M58" s="75" t="str">
        <f t="shared" si="12"/>
        <v/>
      </c>
      <c r="N58" s="71" t="str">
        <f t="shared" si="13"/>
        <v/>
      </c>
      <c r="O58" s="66" t="str">
        <f t="shared" si="14"/>
        <v/>
      </c>
      <c r="P58" s="4"/>
      <c r="Q58" s="74"/>
      <c r="AD58" s="26">
        <v>57</v>
      </c>
      <c r="AE58" s="26"/>
      <c r="AF58" s="26" t="str">
        <f>IF(Kopā!F58=$R$3,Kopā!A58,"")</f>
        <v/>
      </c>
      <c r="AG58" s="26" t="str">
        <f>_xlfn.IFNA(VLOOKUP(AF58,Kopā!$A$4:$G$203,7,),"")</f>
        <v/>
      </c>
      <c r="AH58" s="26" t="str">
        <f t="shared" si="22"/>
        <v/>
      </c>
      <c r="AI58" s="26" t="e" cm="1">
        <f t="array" ref="AI58">IFERROR(SMALL(IF((COUNTIF($AI$3:AI57, $AH$4:$AH$203)=0)*ISNUMBER($AH$4:$AH$203), $AH$4:$AH$203, "A"), 1),INDEX($AH$4:$AH$203, MATCH(SMALL(IF(ISTEXT($AH$4:$AH$203)*(COUNTIF(AI$3:$AI57,$AH$4:$AH$203)=0), COUNTIF($AH$4:$AH$203, "&lt;"&amp;$AH$4:$AH$203), ""),1),IF(ISTEXT($AH$4:$AH$203), COUNTIF($AH$4:$AH$203, "&lt;"&amp;$AH$4:$AH$203), ""), 0)))</f>
        <v>#NUM!</v>
      </c>
      <c r="AJ58" s="26"/>
      <c r="AK58" s="26"/>
      <c r="AL58" s="26" t="str">
        <f t="shared" si="15"/>
        <v/>
      </c>
      <c r="AM58" s="26" t="str">
        <f t="shared" si="16"/>
        <v/>
      </c>
      <c r="AN58" s="26">
        <v>55</v>
      </c>
      <c r="AO58" s="67" t="str">
        <f t="shared" si="17"/>
        <v/>
      </c>
      <c r="AP58" s="26" t="str">
        <f>_xlfn.IFNA(VLOOKUP(AM58,Kopā!$A$4:$Q$203,2,),"")</f>
        <v/>
      </c>
      <c r="AQ58" s="68" t="str">
        <f>_xlfn.IFNA(VLOOKUP(AM58,Kopā!$A$4:$Q$203,3,),"")</f>
        <v/>
      </c>
      <c r="AR58" s="79" t="str">
        <f>_xlfn.IFNA(VLOOKUP(AM58,Kopā!$A$4:$Q$203,8,),"")</f>
        <v/>
      </c>
      <c r="AS58" s="80" t="str">
        <f>_xlfn.IFNA(VLOOKUP(AM58,Kopā!$A$4:$Q$203,9,),"")</f>
        <v/>
      </c>
      <c r="AT58" s="79" t="str">
        <f>_xlfn.IFNA(VLOOKUP(AM58,Kopā!$A$4:$Q$203,10,),"")</f>
        <v/>
      </c>
      <c r="AU58" s="80" t="str">
        <f>_xlfn.IFNA(VLOOKUP(AM58,Kopā!$A$4:$Q$203,11,),"")</f>
        <v/>
      </c>
      <c r="AV58" s="79" t="str">
        <f>_xlfn.IFNA(VLOOKUP(AM58,Kopā!$A$4:$Q$203,12,),"")</f>
        <v/>
      </c>
      <c r="AW58" s="80" t="str">
        <f>_xlfn.IFNA(VLOOKUP(AM58,Kopā!$A$4:$Q$203,13,),"")</f>
        <v/>
      </c>
      <c r="AX58" s="79" t="str">
        <f>_xlfn.IFNA(VLOOKUP(AM58,Kopā!$A$4:$Q$203,14,),"")</f>
        <v/>
      </c>
      <c r="AY58" s="80" t="str">
        <f>_xlfn.IFNA(VLOOKUP(AM58,Kopā!$A$4:$Q$203,15,),"")</f>
        <v/>
      </c>
      <c r="AZ58" s="81" t="str">
        <f>_xlfn.IFNA(VLOOKUP(AM58,Kopā!$A$4:$Q$203,16,),"")</f>
        <v/>
      </c>
      <c r="BA58" s="80" t="str">
        <f>_xlfn.IFNA(VLOOKUP(AM58,Kopā!$A$4:$Q$203,17,),"")</f>
        <v/>
      </c>
      <c r="BB58" s="26" t="str">
        <f t="shared" si="18"/>
        <v/>
      </c>
      <c r="BC58" s="26" t="str">
        <f t="shared" si="19"/>
        <v/>
      </c>
      <c r="BD58" s="69" t="str">
        <f t="shared" si="20"/>
        <v/>
      </c>
      <c r="BE58" s="26" t="e">
        <f>_xlfn.RANK.EQ(BB58,$BB$4:$BB$93,)+COUNTIF($BB$4:BB58,BB58)-1</f>
        <v>#VALUE!</v>
      </c>
    </row>
    <row r="59" spans="1:57" x14ac:dyDescent="0.25">
      <c r="A59" s="26">
        <v>56</v>
      </c>
      <c r="B59" s="37" t="str">
        <f t="shared" si="2"/>
        <v/>
      </c>
      <c r="C59" s="65" t="str">
        <f t="shared" si="0"/>
        <v/>
      </c>
      <c r="D59" s="65" t="str">
        <f t="shared" si="21"/>
        <v/>
      </c>
      <c r="E59" s="70" t="str">
        <f t="shared" si="4"/>
        <v/>
      </c>
      <c r="F59" s="71" t="str">
        <f t="shared" si="5"/>
        <v/>
      </c>
      <c r="G59" s="70" t="str">
        <f t="shared" si="6"/>
        <v/>
      </c>
      <c r="H59" s="71" t="str">
        <f t="shared" si="7"/>
        <v/>
      </c>
      <c r="I59" s="70" t="str">
        <f t="shared" si="8"/>
        <v/>
      </c>
      <c r="J59" s="71" t="str">
        <f t="shared" si="9"/>
        <v/>
      </c>
      <c r="K59" s="70" t="str">
        <f t="shared" si="10"/>
        <v/>
      </c>
      <c r="L59" s="71" t="str">
        <f t="shared" si="11"/>
        <v/>
      </c>
      <c r="M59" s="75" t="str">
        <f t="shared" si="12"/>
        <v/>
      </c>
      <c r="N59" s="71" t="str">
        <f t="shared" si="13"/>
        <v/>
      </c>
      <c r="O59" s="66" t="str">
        <f t="shared" si="14"/>
        <v/>
      </c>
      <c r="P59" s="4"/>
      <c r="Q59" s="74"/>
      <c r="AD59" s="26">
        <v>58</v>
      </c>
      <c r="AE59" s="26"/>
      <c r="AF59" s="26" t="str">
        <f>IF(Kopā!F59=$R$3,Kopā!A59,"")</f>
        <v/>
      </c>
      <c r="AG59" s="26" t="str">
        <f>_xlfn.IFNA(VLOOKUP(AF59,Kopā!$A$4:$G$203,7,),"")</f>
        <v/>
      </c>
      <c r="AH59" s="26" t="str">
        <f t="shared" si="22"/>
        <v/>
      </c>
      <c r="AI59" s="26" t="e" cm="1">
        <f t="array" ref="AI59">IFERROR(SMALL(IF((COUNTIF($AI$3:AI58, $AH$4:$AH$203)=0)*ISNUMBER($AH$4:$AH$203), $AH$4:$AH$203, "A"), 1),INDEX($AH$4:$AH$203, MATCH(SMALL(IF(ISTEXT($AH$4:$AH$203)*(COUNTIF(AI$3:$AI58,$AH$4:$AH$203)=0), COUNTIF($AH$4:$AH$203, "&lt;"&amp;$AH$4:$AH$203), ""),1),IF(ISTEXT($AH$4:$AH$203), COUNTIF($AH$4:$AH$203, "&lt;"&amp;$AH$4:$AH$203), ""), 0)))</f>
        <v>#NUM!</v>
      </c>
      <c r="AJ59" s="26"/>
      <c r="AK59" s="26"/>
      <c r="AL59" s="26" t="str">
        <f t="shared" si="15"/>
        <v/>
      </c>
      <c r="AM59" s="26" t="str">
        <f t="shared" si="16"/>
        <v/>
      </c>
      <c r="AN59" s="26">
        <v>56</v>
      </c>
      <c r="AO59" s="67" t="str">
        <f t="shared" si="17"/>
        <v/>
      </c>
      <c r="AP59" s="26" t="str">
        <f>_xlfn.IFNA(VLOOKUP(AM59,Kopā!$A$4:$Q$203,2,),"")</f>
        <v/>
      </c>
      <c r="AQ59" s="68" t="str">
        <f>_xlfn.IFNA(VLOOKUP(AM59,Kopā!$A$4:$Q$203,3,),"")</f>
        <v/>
      </c>
      <c r="AR59" s="79" t="str">
        <f>_xlfn.IFNA(VLOOKUP(AM59,Kopā!$A$4:$Q$203,8,),"")</f>
        <v/>
      </c>
      <c r="AS59" s="80" t="str">
        <f>_xlfn.IFNA(VLOOKUP(AM59,Kopā!$A$4:$Q$203,9,),"")</f>
        <v/>
      </c>
      <c r="AT59" s="79" t="str">
        <f>_xlfn.IFNA(VLOOKUP(AM59,Kopā!$A$4:$Q$203,10,),"")</f>
        <v/>
      </c>
      <c r="AU59" s="80" t="str">
        <f>_xlfn.IFNA(VLOOKUP(AM59,Kopā!$A$4:$Q$203,11,),"")</f>
        <v/>
      </c>
      <c r="AV59" s="79" t="str">
        <f>_xlfn.IFNA(VLOOKUP(AM59,Kopā!$A$4:$Q$203,12,),"")</f>
        <v/>
      </c>
      <c r="AW59" s="80" t="str">
        <f>_xlfn.IFNA(VLOOKUP(AM59,Kopā!$A$4:$Q$203,13,),"")</f>
        <v/>
      </c>
      <c r="AX59" s="79" t="str">
        <f>_xlfn.IFNA(VLOOKUP(AM59,Kopā!$A$4:$Q$203,14,),"")</f>
        <v/>
      </c>
      <c r="AY59" s="80" t="str">
        <f>_xlfn.IFNA(VLOOKUP(AM59,Kopā!$A$4:$Q$203,15,),"")</f>
        <v/>
      </c>
      <c r="AZ59" s="81" t="str">
        <f>_xlfn.IFNA(VLOOKUP(AM59,Kopā!$A$4:$Q$203,16,),"")</f>
        <v/>
      </c>
      <c r="BA59" s="80" t="str">
        <f>_xlfn.IFNA(VLOOKUP(AM59,Kopā!$A$4:$Q$203,17,),"")</f>
        <v/>
      </c>
      <c r="BB59" s="26" t="str">
        <f t="shared" si="18"/>
        <v/>
      </c>
      <c r="BC59" s="26" t="str">
        <f t="shared" si="19"/>
        <v/>
      </c>
      <c r="BD59" s="69" t="str">
        <f t="shared" si="20"/>
        <v/>
      </c>
      <c r="BE59" s="26" t="e">
        <f>_xlfn.RANK.EQ(BB59,$BB$4:$BB$93,)+COUNTIF($BB$4:BB59,BB59)-1</f>
        <v>#VALUE!</v>
      </c>
    </row>
    <row r="60" spans="1:57" x14ac:dyDescent="0.25">
      <c r="A60" s="26">
        <v>57</v>
      </c>
      <c r="B60" s="37" t="str">
        <f t="shared" si="2"/>
        <v/>
      </c>
      <c r="C60" s="65" t="str">
        <f t="shared" si="0"/>
        <v/>
      </c>
      <c r="D60" s="65" t="str">
        <f t="shared" si="21"/>
        <v/>
      </c>
      <c r="E60" s="70" t="str">
        <f t="shared" si="4"/>
        <v/>
      </c>
      <c r="F60" s="71" t="str">
        <f t="shared" si="5"/>
        <v/>
      </c>
      <c r="G60" s="70" t="str">
        <f t="shared" si="6"/>
        <v/>
      </c>
      <c r="H60" s="71" t="str">
        <f t="shared" si="7"/>
        <v/>
      </c>
      <c r="I60" s="70" t="str">
        <f t="shared" si="8"/>
        <v/>
      </c>
      <c r="J60" s="71" t="str">
        <f t="shared" si="9"/>
        <v/>
      </c>
      <c r="K60" s="70" t="str">
        <f t="shared" si="10"/>
        <v/>
      </c>
      <c r="L60" s="71" t="str">
        <f t="shared" si="11"/>
        <v/>
      </c>
      <c r="M60" s="75" t="str">
        <f t="shared" si="12"/>
        <v/>
      </c>
      <c r="N60" s="71" t="str">
        <f t="shared" si="13"/>
        <v/>
      </c>
      <c r="O60" s="66" t="str">
        <f t="shared" si="14"/>
        <v/>
      </c>
      <c r="P60" s="4"/>
      <c r="Q60" s="74"/>
      <c r="AD60" s="26">
        <v>59</v>
      </c>
      <c r="AE60" s="26"/>
      <c r="AF60" s="26" t="str">
        <f>IF(Kopā!F60=$R$3,Kopā!A60,"")</f>
        <v/>
      </c>
      <c r="AG60" s="26" t="str">
        <f>_xlfn.IFNA(VLOOKUP(AF60,Kopā!$A$4:$G$203,7,),"")</f>
        <v/>
      </c>
      <c r="AH60" s="26" t="str">
        <f t="shared" si="22"/>
        <v/>
      </c>
      <c r="AI60" s="26" t="e" cm="1">
        <f t="array" ref="AI60">IFERROR(SMALL(IF((COUNTIF($AI$3:AI59, $AH$4:$AH$203)=0)*ISNUMBER($AH$4:$AH$203), $AH$4:$AH$203, "A"), 1),INDEX($AH$4:$AH$203, MATCH(SMALL(IF(ISTEXT($AH$4:$AH$203)*(COUNTIF(AI$3:$AI59,$AH$4:$AH$203)=0), COUNTIF($AH$4:$AH$203, "&lt;"&amp;$AH$4:$AH$203), ""),1),IF(ISTEXT($AH$4:$AH$203), COUNTIF($AH$4:$AH$203, "&lt;"&amp;$AH$4:$AH$203), ""), 0)))</f>
        <v>#NUM!</v>
      </c>
      <c r="AJ60" s="26"/>
      <c r="AK60" s="26"/>
      <c r="AL60" s="26" t="str">
        <f t="shared" si="15"/>
        <v/>
      </c>
      <c r="AM60" s="26" t="str">
        <f t="shared" si="16"/>
        <v/>
      </c>
      <c r="AN60" s="26">
        <v>57</v>
      </c>
      <c r="AO60" s="67" t="str">
        <f t="shared" si="17"/>
        <v/>
      </c>
      <c r="AP60" s="26" t="str">
        <f>_xlfn.IFNA(VLOOKUP(AM60,Kopā!$A$4:$Q$203,2,),"")</f>
        <v/>
      </c>
      <c r="AQ60" s="68" t="str">
        <f>_xlfn.IFNA(VLOOKUP(AM60,Kopā!$A$4:$Q$203,3,),"")</f>
        <v/>
      </c>
      <c r="AR60" s="79" t="str">
        <f>_xlfn.IFNA(VLOOKUP(AM60,Kopā!$A$4:$Q$203,8,),"")</f>
        <v/>
      </c>
      <c r="AS60" s="80" t="str">
        <f>_xlfn.IFNA(VLOOKUP(AM60,Kopā!$A$4:$Q$203,9,),"")</f>
        <v/>
      </c>
      <c r="AT60" s="79" t="str">
        <f>_xlfn.IFNA(VLOOKUP(AM60,Kopā!$A$4:$Q$203,10,),"")</f>
        <v/>
      </c>
      <c r="AU60" s="80" t="str">
        <f>_xlfn.IFNA(VLOOKUP(AM60,Kopā!$A$4:$Q$203,11,),"")</f>
        <v/>
      </c>
      <c r="AV60" s="79" t="str">
        <f>_xlfn.IFNA(VLOOKUP(AM60,Kopā!$A$4:$Q$203,12,),"")</f>
        <v/>
      </c>
      <c r="AW60" s="80" t="str">
        <f>_xlfn.IFNA(VLOOKUP(AM60,Kopā!$A$4:$Q$203,13,),"")</f>
        <v/>
      </c>
      <c r="AX60" s="79" t="str">
        <f>_xlfn.IFNA(VLOOKUP(AM60,Kopā!$A$4:$Q$203,14,),"")</f>
        <v/>
      </c>
      <c r="AY60" s="80" t="str">
        <f>_xlfn.IFNA(VLOOKUP(AM60,Kopā!$A$4:$Q$203,15,),"")</f>
        <v/>
      </c>
      <c r="AZ60" s="81" t="str">
        <f>_xlfn.IFNA(VLOOKUP(AM60,Kopā!$A$4:$Q$203,16,),"")</f>
        <v/>
      </c>
      <c r="BA60" s="80" t="str">
        <f>_xlfn.IFNA(VLOOKUP(AM60,Kopā!$A$4:$Q$203,17,),"")</f>
        <v/>
      </c>
      <c r="BB60" s="26" t="str">
        <f t="shared" si="18"/>
        <v/>
      </c>
      <c r="BC60" s="26" t="str">
        <f t="shared" si="19"/>
        <v/>
      </c>
      <c r="BD60" s="69" t="str">
        <f t="shared" si="20"/>
        <v/>
      </c>
      <c r="BE60" s="26" t="e">
        <f>_xlfn.RANK.EQ(BB60,$BB$4:$BB$93,)+COUNTIF($BB$4:BB60,BB60)-1</f>
        <v>#VALUE!</v>
      </c>
    </row>
    <row r="61" spans="1:57" x14ac:dyDescent="0.25">
      <c r="A61" s="26">
        <v>58</v>
      </c>
      <c r="B61" s="37" t="str">
        <f t="shared" si="2"/>
        <v/>
      </c>
      <c r="C61" s="65" t="str">
        <f t="shared" si="0"/>
        <v/>
      </c>
      <c r="D61" s="65" t="str">
        <f t="shared" si="21"/>
        <v/>
      </c>
      <c r="E61" s="70" t="str">
        <f t="shared" si="4"/>
        <v/>
      </c>
      <c r="F61" s="71" t="str">
        <f t="shared" si="5"/>
        <v/>
      </c>
      <c r="G61" s="70" t="str">
        <f t="shared" si="6"/>
        <v/>
      </c>
      <c r="H61" s="71" t="str">
        <f t="shared" si="7"/>
        <v/>
      </c>
      <c r="I61" s="70" t="str">
        <f t="shared" si="8"/>
        <v/>
      </c>
      <c r="J61" s="71" t="str">
        <f t="shared" si="9"/>
        <v/>
      </c>
      <c r="K61" s="70" t="str">
        <f t="shared" si="10"/>
        <v/>
      </c>
      <c r="L61" s="71" t="str">
        <f t="shared" si="11"/>
        <v/>
      </c>
      <c r="M61" s="75" t="str">
        <f t="shared" si="12"/>
        <v/>
      </c>
      <c r="N61" s="71" t="str">
        <f t="shared" si="13"/>
        <v/>
      </c>
      <c r="O61" s="66" t="str">
        <f t="shared" si="14"/>
        <v/>
      </c>
      <c r="P61" s="4"/>
      <c r="Q61" s="74"/>
      <c r="AD61" s="26">
        <v>60</v>
      </c>
      <c r="AE61" s="26"/>
      <c r="AF61" s="26" t="str">
        <f>IF(Kopā!F61=$R$3,Kopā!A61,"")</f>
        <v/>
      </c>
      <c r="AG61" s="26" t="str">
        <f>_xlfn.IFNA(VLOOKUP(AF61,Kopā!$A$4:$G$203,7,),"")</f>
        <v/>
      </c>
      <c r="AH61" s="26" t="str">
        <f t="shared" si="22"/>
        <v/>
      </c>
      <c r="AI61" s="26" t="e" cm="1">
        <f t="array" ref="AI61">IFERROR(SMALL(IF((COUNTIF($AI$3:AI60, $AH$4:$AH$203)=0)*ISNUMBER($AH$4:$AH$203), $AH$4:$AH$203, "A"), 1),INDEX($AH$4:$AH$203, MATCH(SMALL(IF(ISTEXT($AH$4:$AH$203)*(COUNTIF(AI$3:$AI60,$AH$4:$AH$203)=0), COUNTIF($AH$4:$AH$203, "&lt;"&amp;$AH$4:$AH$203), ""),1),IF(ISTEXT($AH$4:$AH$203), COUNTIF($AH$4:$AH$203, "&lt;"&amp;$AH$4:$AH$203), ""), 0)))</f>
        <v>#NUM!</v>
      </c>
      <c r="AJ61" s="26"/>
      <c r="AK61" s="26"/>
      <c r="AL61" s="26" t="str">
        <f t="shared" si="15"/>
        <v/>
      </c>
      <c r="AM61" s="26" t="str">
        <f t="shared" si="16"/>
        <v/>
      </c>
      <c r="AN61" s="26">
        <v>58</v>
      </c>
      <c r="AO61" s="67" t="str">
        <f t="shared" si="17"/>
        <v/>
      </c>
      <c r="AP61" s="26" t="str">
        <f>_xlfn.IFNA(VLOOKUP(AM61,Kopā!$A$4:$Q$203,2,),"")</f>
        <v/>
      </c>
      <c r="AQ61" s="68" t="str">
        <f>_xlfn.IFNA(VLOOKUP(AM61,Kopā!$A$4:$Q$203,3,),"")</f>
        <v/>
      </c>
      <c r="AR61" s="79" t="str">
        <f>_xlfn.IFNA(VLOOKUP(AM61,Kopā!$A$4:$Q$203,8,),"")</f>
        <v/>
      </c>
      <c r="AS61" s="80" t="str">
        <f>_xlfn.IFNA(VLOOKUP(AM61,Kopā!$A$4:$Q$203,9,),"")</f>
        <v/>
      </c>
      <c r="AT61" s="79" t="str">
        <f>_xlfn.IFNA(VLOOKUP(AM61,Kopā!$A$4:$Q$203,10,),"")</f>
        <v/>
      </c>
      <c r="AU61" s="80" t="str">
        <f>_xlfn.IFNA(VLOOKUP(AM61,Kopā!$A$4:$Q$203,11,),"")</f>
        <v/>
      </c>
      <c r="AV61" s="79" t="str">
        <f>_xlfn.IFNA(VLOOKUP(AM61,Kopā!$A$4:$Q$203,12,),"")</f>
        <v/>
      </c>
      <c r="AW61" s="80" t="str">
        <f>_xlfn.IFNA(VLOOKUP(AM61,Kopā!$A$4:$Q$203,13,),"")</f>
        <v/>
      </c>
      <c r="AX61" s="79" t="str">
        <f>_xlfn.IFNA(VLOOKUP(AM61,Kopā!$A$4:$Q$203,14,),"")</f>
        <v/>
      </c>
      <c r="AY61" s="80" t="str">
        <f>_xlfn.IFNA(VLOOKUP(AM61,Kopā!$A$4:$Q$203,15,),"")</f>
        <v/>
      </c>
      <c r="AZ61" s="81" t="str">
        <f>_xlfn.IFNA(VLOOKUP(AM61,Kopā!$A$4:$Q$203,16,),"")</f>
        <v/>
      </c>
      <c r="BA61" s="80" t="str">
        <f>_xlfn.IFNA(VLOOKUP(AM61,Kopā!$A$4:$Q$203,17,),"")</f>
        <v/>
      </c>
      <c r="BB61" s="26" t="str">
        <f t="shared" si="18"/>
        <v/>
      </c>
      <c r="BC61" s="26" t="str">
        <f t="shared" si="19"/>
        <v/>
      </c>
      <c r="BD61" s="69" t="str">
        <f t="shared" si="20"/>
        <v/>
      </c>
      <c r="BE61" s="26" t="e">
        <f>_xlfn.RANK.EQ(BB61,$BB$4:$BB$93,)+COUNTIF($BB$4:BB61,BB61)-1</f>
        <v>#VALUE!</v>
      </c>
    </row>
    <row r="62" spans="1:57" x14ac:dyDescent="0.25">
      <c r="A62" s="26">
        <v>59</v>
      </c>
      <c r="B62" s="37" t="str">
        <f t="shared" si="2"/>
        <v/>
      </c>
      <c r="C62" s="65" t="str">
        <f t="shared" si="0"/>
        <v/>
      </c>
      <c r="D62" s="65" t="str">
        <f t="shared" si="21"/>
        <v/>
      </c>
      <c r="E62" s="70" t="str">
        <f t="shared" si="4"/>
        <v/>
      </c>
      <c r="F62" s="71" t="str">
        <f t="shared" si="5"/>
        <v/>
      </c>
      <c r="G62" s="70" t="str">
        <f t="shared" si="6"/>
        <v/>
      </c>
      <c r="H62" s="71" t="str">
        <f t="shared" si="7"/>
        <v/>
      </c>
      <c r="I62" s="70" t="str">
        <f t="shared" si="8"/>
        <v/>
      </c>
      <c r="J62" s="71" t="str">
        <f t="shared" si="9"/>
        <v/>
      </c>
      <c r="K62" s="70" t="str">
        <f t="shared" si="10"/>
        <v/>
      </c>
      <c r="L62" s="71" t="str">
        <f t="shared" si="11"/>
        <v/>
      </c>
      <c r="M62" s="75" t="str">
        <f t="shared" si="12"/>
        <v/>
      </c>
      <c r="N62" s="71" t="str">
        <f t="shared" si="13"/>
        <v/>
      </c>
      <c r="O62" s="66" t="str">
        <f t="shared" si="14"/>
        <v/>
      </c>
      <c r="P62" s="4"/>
      <c r="Q62" s="74"/>
      <c r="AD62" s="26">
        <v>61</v>
      </c>
      <c r="AE62" s="26"/>
      <c r="AF62" s="26">
        <f>IF(Kopā!F62=$R$3,Kopā!A62,"")</f>
        <v>59</v>
      </c>
      <c r="AG62" s="26" t="str">
        <f>_xlfn.IFNA(VLOOKUP(AF62,Kopā!$A$4:$G$203,7,),"")</f>
        <v>Hm</v>
      </c>
      <c r="AH62" s="26">
        <f t="shared" si="22"/>
        <v>59</v>
      </c>
      <c r="AI62" s="26" t="e" cm="1">
        <f t="array" ref="AI62">IFERROR(SMALL(IF((COUNTIF($AI$3:AI61, $AH$4:$AH$203)=0)*ISNUMBER($AH$4:$AH$203), $AH$4:$AH$203, "A"), 1),INDEX($AH$4:$AH$203, MATCH(SMALL(IF(ISTEXT($AH$4:$AH$203)*(COUNTIF(AI$3:$AI61,$AH$4:$AH$203)=0), COUNTIF($AH$4:$AH$203, "&lt;"&amp;$AH$4:$AH$203), ""),1),IF(ISTEXT($AH$4:$AH$203), COUNTIF($AH$4:$AH$203, "&lt;"&amp;$AH$4:$AH$203), ""), 0)))</f>
        <v>#NUM!</v>
      </c>
      <c r="AJ62" s="26"/>
      <c r="AK62" s="26"/>
      <c r="AL62" s="26" t="str">
        <f t="shared" si="15"/>
        <v/>
      </c>
      <c r="AM62" s="26" t="str">
        <f t="shared" si="16"/>
        <v/>
      </c>
      <c r="AN62" s="26">
        <v>59</v>
      </c>
      <c r="AO62" s="67" t="str">
        <f t="shared" si="17"/>
        <v/>
      </c>
      <c r="AP62" s="26" t="str">
        <f>_xlfn.IFNA(VLOOKUP(AM62,Kopā!$A$4:$Q$203,2,),"")</f>
        <v/>
      </c>
      <c r="AQ62" s="68" t="str">
        <f>_xlfn.IFNA(VLOOKUP(AM62,Kopā!$A$4:$Q$203,3,),"")</f>
        <v/>
      </c>
      <c r="AR62" s="79" t="str">
        <f>_xlfn.IFNA(VLOOKUP(AM62,Kopā!$A$4:$Q$203,8,),"")</f>
        <v/>
      </c>
      <c r="AS62" s="80" t="str">
        <f>_xlfn.IFNA(VLOOKUP(AM62,Kopā!$A$4:$Q$203,9,),"")</f>
        <v/>
      </c>
      <c r="AT62" s="79" t="str">
        <f>_xlfn.IFNA(VLOOKUP(AM62,Kopā!$A$4:$Q$203,10,),"")</f>
        <v/>
      </c>
      <c r="AU62" s="80" t="str">
        <f>_xlfn.IFNA(VLOOKUP(AM62,Kopā!$A$4:$Q$203,11,),"")</f>
        <v/>
      </c>
      <c r="AV62" s="79" t="str">
        <f>_xlfn.IFNA(VLOOKUP(AM62,Kopā!$A$4:$Q$203,12,),"")</f>
        <v/>
      </c>
      <c r="AW62" s="80" t="str">
        <f>_xlfn.IFNA(VLOOKUP(AM62,Kopā!$A$4:$Q$203,13,),"")</f>
        <v/>
      </c>
      <c r="AX62" s="79" t="str">
        <f>_xlfn.IFNA(VLOOKUP(AM62,Kopā!$A$4:$Q$203,14,),"")</f>
        <v/>
      </c>
      <c r="AY62" s="80" t="str">
        <f>_xlfn.IFNA(VLOOKUP(AM62,Kopā!$A$4:$Q$203,15,),"")</f>
        <v/>
      </c>
      <c r="AZ62" s="81" t="str">
        <f>_xlfn.IFNA(VLOOKUP(AM62,Kopā!$A$4:$Q$203,16,),"")</f>
        <v/>
      </c>
      <c r="BA62" s="80" t="str">
        <f>_xlfn.IFNA(VLOOKUP(AM62,Kopā!$A$4:$Q$203,17,),"")</f>
        <v/>
      </c>
      <c r="BB62" s="26" t="str">
        <f t="shared" si="18"/>
        <v/>
      </c>
      <c r="BC62" s="26" t="str">
        <f t="shared" si="19"/>
        <v/>
      </c>
      <c r="BD62" s="69" t="str">
        <f t="shared" si="20"/>
        <v/>
      </c>
      <c r="BE62" s="26" t="e">
        <f>_xlfn.RANK.EQ(BB62,$BB$4:$BB$93,)+COUNTIF($BB$4:BB62,BB62)-1</f>
        <v>#VALUE!</v>
      </c>
    </row>
    <row r="63" spans="1:57" x14ac:dyDescent="0.25">
      <c r="A63" s="26">
        <v>60</v>
      </c>
      <c r="B63" s="37" t="str">
        <f t="shared" si="2"/>
        <v/>
      </c>
      <c r="C63" s="65" t="str">
        <f t="shared" si="0"/>
        <v/>
      </c>
      <c r="D63" s="65" t="str">
        <f t="shared" si="21"/>
        <v/>
      </c>
      <c r="E63" s="70" t="str">
        <f t="shared" si="4"/>
        <v/>
      </c>
      <c r="F63" s="71" t="str">
        <f t="shared" si="5"/>
        <v/>
      </c>
      <c r="G63" s="70" t="str">
        <f t="shared" si="6"/>
        <v/>
      </c>
      <c r="H63" s="71" t="str">
        <f t="shared" si="7"/>
        <v/>
      </c>
      <c r="I63" s="70" t="str">
        <f t="shared" si="8"/>
        <v/>
      </c>
      <c r="J63" s="71" t="str">
        <f t="shared" si="9"/>
        <v/>
      </c>
      <c r="K63" s="70" t="str">
        <f t="shared" si="10"/>
        <v/>
      </c>
      <c r="L63" s="71" t="str">
        <f t="shared" si="11"/>
        <v/>
      </c>
      <c r="M63" s="75" t="str">
        <f t="shared" si="12"/>
        <v/>
      </c>
      <c r="N63" s="71" t="str">
        <f t="shared" si="13"/>
        <v/>
      </c>
      <c r="O63" s="66" t="str">
        <f t="shared" si="14"/>
        <v/>
      </c>
      <c r="P63" s="4"/>
      <c r="Q63" s="74"/>
      <c r="AD63" s="26">
        <v>62</v>
      </c>
      <c r="AE63" s="26"/>
      <c r="AF63" s="26" t="str">
        <f>IF(Kopā!F63=$R$3,Kopā!A63,"")</f>
        <v/>
      </c>
      <c r="AG63" s="26" t="str">
        <f>_xlfn.IFNA(VLOOKUP(AF63,Kopā!$A$4:$G$203,7,),"")</f>
        <v/>
      </c>
      <c r="AH63" s="26" t="str">
        <f t="shared" si="22"/>
        <v/>
      </c>
      <c r="AI63" s="26" t="e" cm="1">
        <f t="array" ref="AI63">IFERROR(SMALL(IF((COUNTIF($AI$3:AI62, $AH$4:$AH$203)=0)*ISNUMBER($AH$4:$AH$203), $AH$4:$AH$203, "A"), 1),INDEX($AH$4:$AH$203, MATCH(SMALL(IF(ISTEXT($AH$4:$AH$203)*(COUNTIF(AI$3:$AI62,$AH$4:$AH$203)=0), COUNTIF($AH$4:$AH$203, "&lt;"&amp;$AH$4:$AH$203), ""),1),IF(ISTEXT($AH$4:$AH$203), COUNTIF($AH$4:$AH$203, "&lt;"&amp;$AH$4:$AH$203), ""), 0)))</f>
        <v>#NUM!</v>
      </c>
      <c r="AJ63" s="26"/>
      <c r="AK63" s="26"/>
      <c r="AL63" s="26" t="str">
        <f t="shared" si="15"/>
        <v/>
      </c>
      <c r="AM63" s="26" t="str">
        <f t="shared" si="16"/>
        <v/>
      </c>
      <c r="AN63" s="26">
        <v>60</v>
      </c>
      <c r="AO63" s="67" t="str">
        <f t="shared" si="17"/>
        <v/>
      </c>
      <c r="AP63" s="26" t="str">
        <f>_xlfn.IFNA(VLOOKUP(AM63,Kopā!$A$4:$Q$203,2,),"")</f>
        <v/>
      </c>
      <c r="AQ63" s="68" t="str">
        <f>_xlfn.IFNA(VLOOKUP(AM63,Kopā!$A$4:$Q$203,3,),"")</f>
        <v/>
      </c>
      <c r="AR63" s="79" t="str">
        <f>_xlfn.IFNA(VLOOKUP(AM63,Kopā!$A$4:$Q$203,8,),"")</f>
        <v/>
      </c>
      <c r="AS63" s="80" t="str">
        <f>_xlfn.IFNA(VLOOKUP(AM63,Kopā!$A$4:$Q$203,9,),"")</f>
        <v/>
      </c>
      <c r="AT63" s="79" t="str">
        <f>_xlfn.IFNA(VLOOKUP(AM63,Kopā!$A$4:$Q$203,10,),"")</f>
        <v/>
      </c>
      <c r="AU63" s="80" t="str">
        <f>_xlfn.IFNA(VLOOKUP(AM63,Kopā!$A$4:$Q$203,11,),"")</f>
        <v/>
      </c>
      <c r="AV63" s="79" t="str">
        <f>_xlfn.IFNA(VLOOKUP(AM63,Kopā!$A$4:$Q$203,12,),"")</f>
        <v/>
      </c>
      <c r="AW63" s="80" t="str">
        <f>_xlfn.IFNA(VLOOKUP(AM63,Kopā!$A$4:$Q$203,13,),"")</f>
        <v/>
      </c>
      <c r="AX63" s="79" t="str">
        <f>_xlfn.IFNA(VLOOKUP(AM63,Kopā!$A$4:$Q$203,14,),"")</f>
        <v/>
      </c>
      <c r="AY63" s="80" t="str">
        <f>_xlfn.IFNA(VLOOKUP(AM63,Kopā!$A$4:$Q$203,15,),"")</f>
        <v/>
      </c>
      <c r="AZ63" s="81" t="str">
        <f>_xlfn.IFNA(VLOOKUP(AM63,Kopā!$A$4:$Q$203,16,),"")</f>
        <v/>
      </c>
      <c r="BA63" s="80" t="str">
        <f>_xlfn.IFNA(VLOOKUP(AM63,Kopā!$A$4:$Q$203,17,),"")</f>
        <v/>
      </c>
      <c r="BB63" s="26" t="str">
        <f t="shared" si="18"/>
        <v/>
      </c>
      <c r="BC63" s="26" t="str">
        <f t="shared" si="19"/>
        <v/>
      </c>
      <c r="BD63" s="69" t="str">
        <f t="shared" si="20"/>
        <v/>
      </c>
      <c r="BE63" s="26" t="e">
        <f>_xlfn.RANK.EQ(BB63,$BB$4:$BB$93,)+COUNTIF($BB$4:BB63,BB63)-1</f>
        <v>#VALUE!</v>
      </c>
    </row>
    <row r="64" spans="1:57" x14ac:dyDescent="0.25">
      <c r="A64" s="26">
        <v>61</v>
      </c>
      <c r="B64" s="37" t="str">
        <f t="shared" si="2"/>
        <v/>
      </c>
      <c r="C64" s="65" t="str">
        <f t="shared" si="0"/>
        <v/>
      </c>
      <c r="D64" s="65" t="str">
        <f t="shared" si="21"/>
        <v/>
      </c>
      <c r="E64" s="70" t="str">
        <f t="shared" si="4"/>
        <v/>
      </c>
      <c r="F64" s="71" t="str">
        <f t="shared" si="5"/>
        <v/>
      </c>
      <c r="G64" s="70" t="str">
        <f t="shared" si="6"/>
        <v/>
      </c>
      <c r="H64" s="71" t="str">
        <f t="shared" si="7"/>
        <v/>
      </c>
      <c r="I64" s="70" t="str">
        <f t="shared" si="8"/>
        <v/>
      </c>
      <c r="J64" s="71" t="str">
        <f t="shared" si="9"/>
        <v/>
      </c>
      <c r="K64" s="70" t="str">
        <f t="shared" si="10"/>
        <v/>
      </c>
      <c r="L64" s="71" t="str">
        <f t="shared" si="11"/>
        <v/>
      </c>
      <c r="M64" s="75" t="str">
        <f t="shared" si="12"/>
        <v/>
      </c>
      <c r="N64" s="71" t="str">
        <f t="shared" si="13"/>
        <v/>
      </c>
      <c r="O64" s="66" t="str">
        <f t="shared" si="14"/>
        <v/>
      </c>
      <c r="P64" s="4"/>
      <c r="Q64" s="74"/>
      <c r="AD64" s="26">
        <v>63</v>
      </c>
      <c r="AE64" s="26"/>
      <c r="AF64" s="26">
        <f>IF(Kopā!F64=$R$3,Kopā!A64,"")</f>
        <v>61</v>
      </c>
      <c r="AG64" s="26" t="str">
        <f>_xlfn.IFNA(VLOOKUP(AF64,Kopā!$A$4:$G$203,7,),"")</f>
        <v>E</v>
      </c>
      <c r="AH64" s="26" t="str">
        <f t="shared" si="22"/>
        <v/>
      </c>
      <c r="AI64" s="26" t="e" cm="1">
        <f t="array" ref="AI64">IFERROR(SMALL(IF((COUNTIF($AI$3:AI63, $AH$4:$AH$203)=0)*ISNUMBER($AH$4:$AH$203), $AH$4:$AH$203, "A"), 1),INDEX($AH$4:$AH$203, MATCH(SMALL(IF(ISTEXT($AH$4:$AH$203)*(COUNTIF(AI$3:$AI63,$AH$4:$AH$203)=0), COUNTIF($AH$4:$AH$203, "&lt;"&amp;$AH$4:$AH$203), ""),1),IF(ISTEXT($AH$4:$AH$203), COUNTIF($AH$4:$AH$203, "&lt;"&amp;$AH$4:$AH$203), ""), 0)))</f>
        <v>#NUM!</v>
      </c>
      <c r="AJ64" s="26"/>
      <c r="AK64" s="26"/>
      <c r="AL64" s="26" t="str">
        <f t="shared" si="15"/>
        <v/>
      </c>
      <c r="AM64" s="26" t="str">
        <f t="shared" si="16"/>
        <v/>
      </c>
      <c r="AN64" s="26">
        <v>61</v>
      </c>
      <c r="AO64" s="67" t="str">
        <f t="shared" si="17"/>
        <v/>
      </c>
      <c r="AP64" s="26" t="str">
        <f>_xlfn.IFNA(VLOOKUP(AM64,Kopā!$A$4:$Q$203,2,),"")</f>
        <v/>
      </c>
      <c r="AQ64" s="68" t="str">
        <f>_xlfn.IFNA(VLOOKUP(AM64,Kopā!$A$4:$Q$203,3,),"")</f>
        <v/>
      </c>
      <c r="AR64" s="79" t="str">
        <f>_xlfn.IFNA(VLOOKUP(AM64,Kopā!$A$4:$Q$203,8,),"")</f>
        <v/>
      </c>
      <c r="AS64" s="80" t="str">
        <f>_xlfn.IFNA(VLOOKUP(AM64,Kopā!$A$4:$Q$203,9,),"")</f>
        <v/>
      </c>
      <c r="AT64" s="79" t="str">
        <f>_xlfn.IFNA(VLOOKUP(AM64,Kopā!$A$4:$Q$203,10,),"")</f>
        <v/>
      </c>
      <c r="AU64" s="80" t="str">
        <f>_xlfn.IFNA(VLOOKUP(AM64,Kopā!$A$4:$Q$203,11,),"")</f>
        <v/>
      </c>
      <c r="AV64" s="79" t="str">
        <f>_xlfn.IFNA(VLOOKUP(AM64,Kopā!$A$4:$Q$203,12,),"")</f>
        <v/>
      </c>
      <c r="AW64" s="80" t="str">
        <f>_xlfn.IFNA(VLOOKUP(AM64,Kopā!$A$4:$Q$203,13,),"")</f>
        <v/>
      </c>
      <c r="AX64" s="79" t="str">
        <f>_xlfn.IFNA(VLOOKUP(AM64,Kopā!$A$4:$Q$203,14,),"")</f>
        <v/>
      </c>
      <c r="AY64" s="80" t="str">
        <f>_xlfn.IFNA(VLOOKUP(AM64,Kopā!$A$4:$Q$203,15,),"")</f>
        <v/>
      </c>
      <c r="AZ64" s="81" t="str">
        <f>_xlfn.IFNA(VLOOKUP(AM64,Kopā!$A$4:$Q$203,16,),"")</f>
        <v/>
      </c>
      <c r="BA64" s="80" t="str">
        <f>_xlfn.IFNA(VLOOKUP(AM64,Kopā!$A$4:$Q$203,17,),"")</f>
        <v/>
      </c>
      <c r="BB64" s="26" t="str">
        <f t="shared" si="18"/>
        <v/>
      </c>
      <c r="BC64" s="26" t="str">
        <f t="shared" si="19"/>
        <v/>
      </c>
      <c r="BD64" s="69" t="str">
        <f t="shared" si="20"/>
        <v/>
      </c>
      <c r="BE64" s="26" t="e">
        <f>_xlfn.RANK.EQ(BB64,$BB$4:$BB$93,)+COUNTIF($BB$4:BB64,BB64)-1</f>
        <v>#VALUE!</v>
      </c>
    </row>
    <row r="65" spans="1:57" x14ac:dyDescent="0.25">
      <c r="A65" s="26">
        <v>62</v>
      </c>
      <c r="B65" s="37" t="str">
        <f t="shared" si="2"/>
        <v/>
      </c>
      <c r="C65" s="65" t="str">
        <f t="shared" si="0"/>
        <v/>
      </c>
      <c r="D65" s="65" t="str">
        <f t="shared" si="21"/>
        <v/>
      </c>
      <c r="E65" s="70" t="str">
        <f t="shared" si="4"/>
        <v/>
      </c>
      <c r="F65" s="71" t="str">
        <f t="shared" si="5"/>
        <v/>
      </c>
      <c r="G65" s="70" t="str">
        <f t="shared" si="6"/>
        <v/>
      </c>
      <c r="H65" s="71" t="str">
        <f t="shared" si="7"/>
        <v/>
      </c>
      <c r="I65" s="70" t="str">
        <f t="shared" si="8"/>
        <v/>
      </c>
      <c r="J65" s="71" t="str">
        <f t="shared" si="9"/>
        <v/>
      </c>
      <c r="K65" s="70" t="str">
        <f t="shared" si="10"/>
        <v/>
      </c>
      <c r="L65" s="71" t="str">
        <f t="shared" si="11"/>
        <v/>
      </c>
      <c r="M65" s="75" t="str">
        <f t="shared" si="12"/>
        <v/>
      </c>
      <c r="N65" s="71" t="str">
        <f t="shared" si="13"/>
        <v/>
      </c>
      <c r="O65" s="66" t="str">
        <f t="shared" si="14"/>
        <v/>
      </c>
      <c r="P65" s="4"/>
      <c r="Q65" s="74"/>
      <c r="AD65" s="26">
        <v>64</v>
      </c>
      <c r="AE65" s="26"/>
      <c r="AF65" s="26" t="str">
        <f>IF(Kopā!F65=$R$3,Kopā!A65,"")</f>
        <v/>
      </c>
      <c r="AG65" s="26" t="str">
        <f>_xlfn.IFNA(VLOOKUP(AF65,Kopā!$A$4:$G$203,7,),"")</f>
        <v/>
      </c>
      <c r="AH65" s="26" t="str">
        <f t="shared" si="22"/>
        <v/>
      </c>
      <c r="AI65" s="26" t="e" cm="1">
        <f t="array" ref="AI65">IFERROR(SMALL(IF((COUNTIF($AI$3:AI64, $AH$4:$AH$203)=0)*ISNUMBER($AH$4:$AH$203), $AH$4:$AH$203, "A"), 1),INDEX($AH$4:$AH$203, MATCH(SMALL(IF(ISTEXT($AH$4:$AH$203)*(COUNTIF(AI$3:$AI64,$AH$4:$AH$203)=0), COUNTIF($AH$4:$AH$203, "&lt;"&amp;$AH$4:$AH$203), ""),1),IF(ISTEXT($AH$4:$AH$203), COUNTIF($AH$4:$AH$203, "&lt;"&amp;$AH$4:$AH$203), ""), 0)))</f>
        <v>#NUM!</v>
      </c>
      <c r="AJ65" s="26"/>
      <c r="AK65" s="26"/>
      <c r="AL65" s="26" t="str">
        <f t="shared" si="15"/>
        <v/>
      </c>
      <c r="AM65" s="26" t="str">
        <f t="shared" si="16"/>
        <v/>
      </c>
      <c r="AN65" s="26">
        <v>62</v>
      </c>
      <c r="AO65" s="67" t="str">
        <f t="shared" si="17"/>
        <v/>
      </c>
      <c r="AP65" s="26" t="str">
        <f>_xlfn.IFNA(VLOOKUP(AM65,Kopā!$A$4:$Q$203,2,),"")</f>
        <v/>
      </c>
      <c r="AQ65" s="68" t="str">
        <f>_xlfn.IFNA(VLOOKUP(AM65,Kopā!$A$4:$Q$203,3,),"")</f>
        <v/>
      </c>
      <c r="AR65" s="79" t="str">
        <f>_xlfn.IFNA(VLOOKUP(AM65,Kopā!$A$4:$Q$203,8,),"")</f>
        <v/>
      </c>
      <c r="AS65" s="80" t="str">
        <f>_xlfn.IFNA(VLOOKUP(AM65,Kopā!$A$4:$Q$203,9,),"")</f>
        <v/>
      </c>
      <c r="AT65" s="79" t="str">
        <f>_xlfn.IFNA(VLOOKUP(AM65,Kopā!$A$4:$Q$203,10,),"")</f>
        <v/>
      </c>
      <c r="AU65" s="80" t="str">
        <f>_xlfn.IFNA(VLOOKUP(AM65,Kopā!$A$4:$Q$203,11,),"")</f>
        <v/>
      </c>
      <c r="AV65" s="79" t="str">
        <f>_xlfn.IFNA(VLOOKUP(AM65,Kopā!$A$4:$Q$203,12,),"")</f>
        <v/>
      </c>
      <c r="AW65" s="80" t="str">
        <f>_xlfn.IFNA(VLOOKUP(AM65,Kopā!$A$4:$Q$203,13,),"")</f>
        <v/>
      </c>
      <c r="AX65" s="79" t="str">
        <f>_xlfn.IFNA(VLOOKUP(AM65,Kopā!$A$4:$Q$203,14,),"")</f>
        <v/>
      </c>
      <c r="AY65" s="80" t="str">
        <f>_xlfn.IFNA(VLOOKUP(AM65,Kopā!$A$4:$Q$203,15,),"")</f>
        <v/>
      </c>
      <c r="AZ65" s="81" t="str">
        <f>_xlfn.IFNA(VLOOKUP(AM65,Kopā!$A$4:$Q$203,16,),"")</f>
        <v/>
      </c>
      <c r="BA65" s="80" t="str">
        <f>_xlfn.IFNA(VLOOKUP(AM65,Kopā!$A$4:$Q$203,17,),"")</f>
        <v/>
      </c>
      <c r="BB65" s="26" t="str">
        <f t="shared" si="18"/>
        <v/>
      </c>
      <c r="BC65" s="26" t="str">
        <f t="shared" si="19"/>
        <v/>
      </c>
      <c r="BD65" s="69" t="str">
        <f t="shared" si="20"/>
        <v/>
      </c>
      <c r="BE65" s="26" t="e">
        <f>_xlfn.RANK.EQ(BB65,$BB$4:$BB$93,)+COUNTIF($BB$4:BB65,BB65)-1</f>
        <v>#VALUE!</v>
      </c>
    </row>
    <row r="66" spans="1:57" x14ac:dyDescent="0.25">
      <c r="A66" s="26">
        <v>63</v>
      </c>
      <c r="B66" s="37" t="str">
        <f t="shared" si="2"/>
        <v/>
      </c>
      <c r="C66" s="65" t="str">
        <f t="shared" si="0"/>
        <v/>
      </c>
      <c r="D66" s="65" t="str">
        <f t="shared" si="21"/>
        <v/>
      </c>
      <c r="E66" s="70" t="str">
        <f t="shared" si="4"/>
        <v/>
      </c>
      <c r="F66" s="71" t="str">
        <f t="shared" si="5"/>
        <v/>
      </c>
      <c r="G66" s="70" t="str">
        <f t="shared" si="6"/>
        <v/>
      </c>
      <c r="H66" s="71" t="str">
        <f t="shared" si="7"/>
        <v/>
      </c>
      <c r="I66" s="70" t="str">
        <f t="shared" si="8"/>
        <v/>
      </c>
      <c r="J66" s="71" t="str">
        <f t="shared" si="9"/>
        <v/>
      </c>
      <c r="K66" s="70" t="str">
        <f t="shared" si="10"/>
        <v/>
      </c>
      <c r="L66" s="71" t="str">
        <f t="shared" si="11"/>
        <v/>
      </c>
      <c r="M66" s="75" t="str">
        <f t="shared" si="12"/>
        <v/>
      </c>
      <c r="N66" s="71" t="str">
        <f t="shared" si="13"/>
        <v/>
      </c>
      <c r="O66" s="66" t="str">
        <f t="shared" si="14"/>
        <v/>
      </c>
      <c r="P66" s="4"/>
      <c r="Q66" s="74"/>
      <c r="AD66" s="26">
        <v>65</v>
      </c>
      <c r="AE66" s="26"/>
      <c r="AF66" s="26" t="str">
        <f>IF(Kopā!F66=$R$3,Kopā!A66,"")</f>
        <v/>
      </c>
      <c r="AG66" s="26" t="str">
        <f>_xlfn.IFNA(VLOOKUP(AF66,Kopā!$A$4:$G$203,7,),"")</f>
        <v/>
      </c>
      <c r="AH66" s="26" t="str">
        <f t="shared" si="22"/>
        <v/>
      </c>
      <c r="AI66" s="26" t="e" cm="1">
        <f t="array" ref="AI66">IFERROR(SMALL(IF((COUNTIF($AI$3:AI65, $AH$4:$AH$203)=0)*ISNUMBER($AH$4:$AH$203), $AH$4:$AH$203, "A"), 1),INDEX($AH$4:$AH$203, MATCH(SMALL(IF(ISTEXT($AH$4:$AH$203)*(COUNTIF(AI$3:$AI65,$AH$4:$AH$203)=0), COUNTIF($AH$4:$AH$203, "&lt;"&amp;$AH$4:$AH$203), ""),1),IF(ISTEXT($AH$4:$AH$203), COUNTIF($AH$4:$AH$203, "&lt;"&amp;$AH$4:$AH$203), ""), 0)))</f>
        <v>#NUM!</v>
      </c>
      <c r="AJ66" s="26"/>
      <c r="AK66" s="26"/>
      <c r="AL66" s="26" t="str">
        <f t="shared" si="15"/>
        <v/>
      </c>
      <c r="AM66" s="26" t="str">
        <f t="shared" si="16"/>
        <v/>
      </c>
      <c r="AN66" s="26">
        <v>63</v>
      </c>
      <c r="AO66" s="67" t="str">
        <f t="shared" si="17"/>
        <v/>
      </c>
      <c r="AP66" s="26" t="str">
        <f>_xlfn.IFNA(VLOOKUP(AM66,Kopā!$A$4:$Q$203,2,),"")</f>
        <v/>
      </c>
      <c r="AQ66" s="68" t="str">
        <f>_xlfn.IFNA(VLOOKUP(AM66,Kopā!$A$4:$Q$203,3,),"")</f>
        <v/>
      </c>
      <c r="AR66" s="79" t="str">
        <f>_xlfn.IFNA(VLOOKUP(AM66,Kopā!$A$4:$Q$203,8,),"")</f>
        <v/>
      </c>
      <c r="AS66" s="80" t="str">
        <f>_xlfn.IFNA(VLOOKUP(AM66,Kopā!$A$4:$Q$203,9,),"")</f>
        <v/>
      </c>
      <c r="AT66" s="79" t="str">
        <f>_xlfn.IFNA(VLOOKUP(AM66,Kopā!$A$4:$Q$203,10,),"")</f>
        <v/>
      </c>
      <c r="AU66" s="80" t="str">
        <f>_xlfn.IFNA(VLOOKUP(AM66,Kopā!$A$4:$Q$203,11,),"")</f>
        <v/>
      </c>
      <c r="AV66" s="79" t="str">
        <f>_xlfn.IFNA(VLOOKUP(AM66,Kopā!$A$4:$Q$203,12,),"")</f>
        <v/>
      </c>
      <c r="AW66" s="80" t="str">
        <f>_xlfn.IFNA(VLOOKUP(AM66,Kopā!$A$4:$Q$203,13,),"")</f>
        <v/>
      </c>
      <c r="AX66" s="79" t="str">
        <f>_xlfn.IFNA(VLOOKUP(AM66,Kopā!$A$4:$Q$203,14,),"")</f>
        <v/>
      </c>
      <c r="AY66" s="80" t="str">
        <f>_xlfn.IFNA(VLOOKUP(AM66,Kopā!$A$4:$Q$203,15,),"")</f>
        <v/>
      </c>
      <c r="AZ66" s="81" t="str">
        <f>_xlfn.IFNA(VLOOKUP(AM66,Kopā!$A$4:$Q$203,16,),"")</f>
        <v/>
      </c>
      <c r="BA66" s="80" t="str">
        <f>_xlfn.IFNA(VLOOKUP(AM66,Kopā!$A$4:$Q$203,17,),"")</f>
        <v/>
      </c>
      <c r="BB66" s="26" t="str">
        <f t="shared" si="18"/>
        <v/>
      </c>
      <c r="BC66" s="26" t="str">
        <f t="shared" si="19"/>
        <v/>
      </c>
      <c r="BD66" s="69" t="str">
        <f t="shared" si="20"/>
        <v/>
      </c>
      <c r="BE66" s="26" t="e">
        <f>_xlfn.RANK.EQ(BB66,$BB$4:$BB$93,)+COUNTIF($BB$4:BB66,BB66)-1</f>
        <v>#VALUE!</v>
      </c>
    </row>
    <row r="67" spans="1:57" x14ac:dyDescent="0.25">
      <c r="A67" s="26">
        <v>64</v>
      </c>
      <c r="B67" s="37" t="str">
        <f t="shared" si="2"/>
        <v/>
      </c>
      <c r="C67" s="65" t="str">
        <f t="shared" si="0"/>
        <v/>
      </c>
      <c r="D67" s="65" t="str">
        <f t="shared" si="21"/>
        <v/>
      </c>
      <c r="E67" s="70" t="str">
        <f t="shared" si="4"/>
        <v/>
      </c>
      <c r="F67" s="71" t="str">
        <f t="shared" si="5"/>
        <v/>
      </c>
      <c r="G67" s="70" t="str">
        <f t="shared" si="6"/>
        <v/>
      </c>
      <c r="H67" s="71" t="str">
        <f t="shared" si="7"/>
        <v/>
      </c>
      <c r="I67" s="70" t="str">
        <f t="shared" si="8"/>
        <v/>
      </c>
      <c r="J67" s="71" t="str">
        <f t="shared" si="9"/>
        <v/>
      </c>
      <c r="K67" s="70" t="str">
        <f t="shared" si="10"/>
        <v/>
      </c>
      <c r="L67" s="71" t="str">
        <f t="shared" si="11"/>
        <v/>
      </c>
      <c r="M67" s="75" t="str">
        <f t="shared" si="12"/>
        <v/>
      </c>
      <c r="N67" s="71" t="str">
        <f t="shared" si="13"/>
        <v/>
      </c>
      <c r="O67" s="66" t="str">
        <f t="shared" si="14"/>
        <v/>
      </c>
      <c r="P67" s="4"/>
      <c r="Q67" s="74"/>
      <c r="AD67" s="26">
        <v>66</v>
      </c>
      <c r="AE67" s="26"/>
      <c r="AF67" s="26">
        <f>IF(Kopā!F67=$R$3,Kopā!A67,"")</f>
        <v>64</v>
      </c>
      <c r="AG67" s="26" t="str">
        <f>_xlfn.IFNA(VLOOKUP(AF67,Kopā!$A$4:$G$203,7,),"")</f>
        <v>D</v>
      </c>
      <c r="AH67" s="26" t="str">
        <f t="shared" si="22"/>
        <v/>
      </c>
      <c r="AI67" s="26" t="e" cm="1">
        <f t="array" ref="AI67">IFERROR(SMALL(IF((COUNTIF($AI$3:AI66, $AH$4:$AH$203)=0)*ISNUMBER($AH$4:$AH$203), $AH$4:$AH$203, "A"), 1),INDEX($AH$4:$AH$203, MATCH(SMALL(IF(ISTEXT($AH$4:$AH$203)*(COUNTIF(AI$3:$AI66,$AH$4:$AH$203)=0), COUNTIF($AH$4:$AH$203, "&lt;"&amp;$AH$4:$AH$203), ""),1),IF(ISTEXT($AH$4:$AH$203), COUNTIF($AH$4:$AH$203, "&lt;"&amp;$AH$4:$AH$203), ""), 0)))</f>
        <v>#NUM!</v>
      </c>
      <c r="AJ67" s="26"/>
      <c r="AK67" s="26"/>
      <c r="AL67" s="26" t="str">
        <f t="shared" si="15"/>
        <v/>
      </c>
      <c r="AM67" s="26" t="str">
        <f t="shared" si="16"/>
        <v/>
      </c>
      <c r="AN67" s="26">
        <v>64</v>
      </c>
      <c r="AO67" s="67" t="str">
        <f t="shared" si="17"/>
        <v/>
      </c>
      <c r="AP67" s="26" t="str">
        <f>_xlfn.IFNA(VLOOKUP(AM67,Kopā!$A$4:$Q$203,2,),"")</f>
        <v/>
      </c>
      <c r="AQ67" s="68" t="str">
        <f>_xlfn.IFNA(VLOOKUP(AM67,Kopā!$A$4:$Q$203,3,),"")</f>
        <v/>
      </c>
      <c r="AR67" s="79" t="str">
        <f>_xlfn.IFNA(VLOOKUP(AM67,Kopā!$A$4:$Q$203,8,),"")</f>
        <v/>
      </c>
      <c r="AS67" s="80" t="str">
        <f>_xlfn.IFNA(VLOOKUP(AM67,Kopā!$A$4:$Q$203,9,),"")</f>
        <v/>
      </c>
      <c r="AT67" s="79" t="str">
        <f>_xlfn.IFNA(VLOOKUP(AM67,Kopā!$A$4:$Q$203,10,),"")</f>
        <v/>
      </c>
      <c r="AU67" s="80" t="str">
        <f>_xlfn.IFNA(VLOOKUP(AM67,Kopā!$A$4:$Q$203,11,),"")</f>
        <v/>
      </c>
      <c r="AV67" s="79" t="str">
        <f>_xlfn.IFNA(VLOOKUP(AM67,Kopā!$A$4:$Q$203,12,),"")</f>
        <v/>
      </c>
      <c r="AW67" s="80" t="str">
        <f>_xlfn.IFNA(VLOOKUP(AM67,Kopā!$A$4:$Q$203,13,),"")</f>
        <v/>
      </c>
      <c r="AX67" s="79" t="str">
        <f>_xlfn.IFNA(VLOOKUP(AM67,Kopā!$A$4:$Q$203,14,),"")</f>
        <v/>
      </c>
      <c r="AY67" s="80" t="str">
        <f>_xlfn.IFNA(VLOOKUP(AM67,Kopā!$A$4:$Q$203,15,),"")</f>
        <v/>
      </c>
      <c r="AZ67" s="81" t="str">
        <f>_xlfn.IFNA(VLOOKUP(AM67,Kopā!$A$4:$Q$203,16,),"")</f>
        <v/>
      </c>
      <c r="BA67" s="80" t="str">
        <f>_xlfn.IFNA(VLOOKUP(AM67,Kopā!$A$4:$Q$203,17,),"")</f>
        <v/>
      </c>
      <c r="BB67" s="26" t="str">
        <f t="shared" si="18"/>
        <v/>
      </c>
      <c r="BC67" s="26" t="str">
        <f t="shared" si="19"/>
        <v/>
      </c>
      <c r="BD67" s="69" t="str">
        <f t="shared" si="20"/>
        <v/>
      </c>
      <c r="BE67" s="26" t="e">
        <f>_xlfn.RANK.EQ(BB67,$BB$4:$BB$93,)+COUNTIF($BB$4:BB67,BB67)-1</f>
        <v>#VALUE!</v>
      </c>
    </row>
    <row r="68" spans="1:57" x14ac:dyDescent="0.25">
      <c r="A68" s="26">
        <v>65</v>
      </c>
      <c r="B68" s="37" t="str">
        <f t="shared" si="2"/>
        <v/>
      </c>
      <c r="C68" s="65" t="str">
        <f t="shared" ref="C68:C93" si="23">_xlfn.IFNA(VLOOKUP(O68,$AL$4:$BA$93,5,0),"")</f>
        <v/>
      </c>
      <c r="D68" s="65" t="str">
        <f t="shared" si="21"/>
        <v/>
      </c>
      <c r="E68" s="70" t="str">
        <f t="shared" si="4"/>
        <v/>
      </c>
      <c r="F68" s="71" t="str">
        <f t="shared" si="5"/>
        <v/>
      </c>
      <c r="G68" s="70" t="str">
        <f t="shared" si="6"/>
        <v/>
      </c>
      <c r="H68" s="71" t="str">
        <f t="shared" si="7"/>
        <v/>
      </c>
      <c r="I68" s="70" t="str">
        <f t="shared" si="8"/>
        <v/>
      </c>
      <c r="J68" s="71" t="str">
        <f t="shared" si="9"/>
        <v/>
      </c>
      <c r="K68" s="70" t="str">
        <f t="shared" si="10"/>
        <v/>
      </c>
      <c r="L68" s="71" t="str">
        <f t="shared" si="11"/>
        <v/>
      </c>
      <c r="M68" s="75" t="str">
        <f t="shared" si="12"/>
        <v/>
      </c>
      <c r="N68" s="71" t="str">
        <f t="shared" si="13"/>
        <v/>
      </c>
      <c r="O68" s="66" t="str">
        <f t="shared" si="14"/>
        <v/>
      </c>
      <c r="P68" s="4"/>
      <c r="Q68" s="74"/>
      <c r="AD68" s="26">
        <v>67</v>
      </c>
      <c r="AE68" s="26"/>
      <c r="AF68" s="26">
        <f>IF(Kopā!F68=$R$3,Kopā!A68,"")</f>
        <v>65</v>
      </c>
      <c r="AG68" s="26" t="str">
        <f>_xlfn.IFNA(VLOOKUP(AF68,Kopā!$A$4:$G$203,7,),"")</f>
        <v>Hm</v>
      </c>
      <c r="AH68" s="26">
        <f t="shared" ref="AH68:AH99" si="24">IF(AG68=$S$3,AF68,"")</f>
        <v>65</v>
      </c>
      <c r="AI68" s="26" t="e" cm="1">
        <f t="array" ref="AI68">IFERROR(SMALL(IF((COUNTIF($AI$3:AI67, $AH$4:$AH$203)=0)*ISNUMBER($AH$4:$AH$203), $AH$4:$AH$203, "A"), 1),INDEX($AH$4:$AH$203, MATCH(SMALL(IF(ISTEXT($AH$4:$AH$203)*(COUNTIF(AI$3:$AI67,$AH$4:$AH$203)=0), COUNTIF($AH$4:$AH$203, "&lt;"&amp;$AH$4:$AH$203), ""),1),IF(ISTEXT($AH$4:$AH$203), COUNTIF($AH$4:$AH$203, "&lt;"&amp;$AH$4:$AH$203), ""), 0)))</f>
        <v>#NUM!</v>
      </c>
      <c r="AJ68" s="26"/>
      <c r="AK68" s="26"/>
      <c r="AL68" s="26" t="str">
        <f t="shared" si="15"/>
        <v/>
      </c>
      <c r="AM68" s="26" t="str">
        <f t="shared" si="16"/>
        <v/>
      </c>
      <c r="AN68" s="26">
        <v>65</v>
      </c>
      <c r="AO68" s="67" t="str">
        <f t="shared" si="17"/>
        <v/>
      </c>
      <c r="AP68" s="26" t="str">
        <f>_xlfn.IFNA(VLOOKUP(AM68,Kopā!$A$4:$Q$203,2,),"")</f>
        <v/>
      </c>
      <c r="AQ68" s="68" t="str">
        <f>_xlfn.IFNA(VLOOKUP(AM68,Kopā!$A$4:$Q$203,3,),"")</f>
        <v/>
      </c>
      <c r="AR68" s="79" t="str">
        <f>_xlfn.IFNA(VLOOKUP(AM68,Kopā!$A$4:$Q$203,8,),"")</f>
        <v/>
      </c>
      <c r="AS68" s="80" t="str">
        <f>_xlfn.IFNA(VLOOKUP(AM68,Kopā!$A$4:$Q$203,9,),"")</f>
        <v/>
      </c>
      <c r="AT68" s="79" t="str">
        <f>_xlfn.IFNA(VLOOKUP(AM68,Kopā!$A$4:$Q$203,10,),"")</f>
        <v/>
      </c>
      <c r="AU68" s="80" t="str">
        <f>_xlfn.IFNA(VLOOKUP(AM68,Kopā!$A$4:$Q$203,11,),"")</f>
        <v/>
      </c>
      <c r="AV68" s="79" t="str">
        <f>_xlfn.IFNA(VLOOKUP(AM68,Kopā!$A$4:$Q$203,12,),"")</f>
        <v/>
      </c>
      <c r="AW68" s="80" t="str">
        <f>_xlfn.IFNA(VLOOKUP(AM68,Kopā!$A$4:$Q$203,13,),"")</f>
        <v/>
      </c>
      <c r="AX68" s="79" t="str">
        <f>_xlfn.IFNA(VLOOKUP(AM68,Kopā!$A$4:$Q$203,14,),"")</f>
        <v/>
      </c>
      <c r="AY68" s="80" t="str">
        <f>_xlfn.IFNA(VLOOKUP(AM68,Kopā!$A$4:$Q$203,15,),"")</f>
        <v/>
      </c>
      <c r="AZ68" s="81" t="str">
        <f>_xlfn.IFNA(VLOOKUP(AM68,Kopā!$A$4:$Q$203,16,),"")</f>
        <v/>
      </c>
      <c r="BA68" s="80" t="str">
        <f>_xlfn.IFNA(VLOOKUP(AM68,Kopā!$A$4:$Q$203,17,),"")</f>
        <v/>
      </c>
      <c r="BB68" s="26" t="str">
        <f t="shared" si="18"/>
        <v/>
      </c>
      <c r="BC68" s="26" t="str">
        <f t="shared" si="19"/>
        <v/>
      </c>
      <c r="BD68" s="69" t="str">
        <f t="shared" si="20"/>
        <v/>
      </c>
      <c r="BE68" s="26" t="e">
        <f>_xlfn.RANK.EQ(BB68,$BB$4:$BB$93,)+COUNTIF($BB$4:BB68,BB68)-1</f>
        <v>#VALUE!</v>
      </c>
    </row>
    <row r="69" spans="1:57" x14ac:dyDescent="0.25">
      <c r="A69" s="26">
        <v>66</v>
      </c>
      <c r="B69" s="37" t="str">
        <f t="shared" ref="B69:B93" si="25">IF(C69=$C$2,"",A69)</f>
        <v/>
      </c>
      <c r="C69" s="65" t="str">
        <f t="shared" si="23"/>
        <v/>
      </c>
      <c r="D69" s="65" t="str">
        <f t="shared" si="21"/>
        <v/>
      </c>
      <c r="E69" s="70" t="str">
        <f t="shared" ref="E69:E93" si="26">_xlfn.IFNA(VLOOKUP(O69,$AL$4:$BA$93,7,0),"")</f>
        <v/>
      </c>
      <c r="F69" s="71" t="str">
        <f t="shared" ref="F69:F93" si="27">_xlfn.IFNA(VLOOKUP(O69,$AL$4:$BA$93,8,0),"")</f>
        <v/>
      </c>
      <c r="G69" s="70" t="str">
        <f t="shared" ref="G69:G93" si="28">_xlfn.IFNA(VLOOKUP(O69,$AL$4:$BA$93,9,0),"")</f>
        <v/>
      </c>
      <c r="H69" s="71" t="str">
        <f t="shared" ref="H69:H93" si="29">_xlfn.IFNA(VLOOKUP(O69,$AL$4:$BA$93,10,0),"")</f>
        <v/>
      </c>
      <c r="I69" s="70" t="str">
        <f t="shared" ref="I69:I93" si="30">_xlfn.IFNA(VLOOKUP(O69,$AL$4:$BA$93,11,0),"")</f>
        <v/>
      </c>
      <c r="J69" s="71" t="str">
        <f t="shared" ref="J69:J93" si="31">_xlfn.IFNA(VLOOKUP(O69,$AL$4:$BA$93,12,0),"")</f>
        <v/>
      </c>
      <c r="K69" s="70" t="str">
        <f t="shared" ref="K69:K93" si="32">_xlfn.IFNA(VLOOKUP(O69,$AL$4:$BA$93,13,0),"")</f>
        <v/>
      </c>
      <c r="L69" s="71" t="str">
        <f t="shared" ref="L69:L93" si="33">_xlfn.IFNA(VLOOKUP(O69,$AL$4:$BA$93,14,0),"")</f>
        <v/>
      </c>
      <c r="M69" s="75" t="str">
        <f t="shared" ref="M69:M93" si="34">IFERROR(IF((E69+G69+I69+K69)=VLOOKUP(O69,$AL$4:$BA$93,15,0),VLOOKUP(O69,$AL$4:$BA$93,15,0),""),"")</f>
        <v/>
      </c>
      <c r="N69" s="71" t="str">
        <f t="shared" ref="N69:N93" si="35">_xlfn.IFNA(VLOOKUP(O69,$AL$4:$BA$93,16,0),"")</f>
        <v/>
      </c>
      <c r="O69" s="66" t="str">
        <f t="shared" ref="O69:O93" si="36">IF(AP69=$AP$2,"",A69)</f>
        <v/>
      </c>
      <c r="P69" s="4"/>
      <c r="Q69" s="74"/>
      <c r="AD69" s="26">
        <v>68</v>
      </c>
      <c r="AE69" s="26"/>
      <c r="AF69" s="26">
        <f>IF(Kopā!F69=$R$3,Kopā!A69,"")</f>
        <v>66</v>
      </c>
      <c r="AG69" s="26" t="str">
        <f>_xlfn.IFNA(VLOOKUP(AF69,Kopā!$A$4:$G$203,7,),"")</f>
        <v>H</v>
      </c>
      <c r="AH69" s="26" t="str">
        <f t="shared" si="24"/>
        <v/>
      </c>
      <c r="AI69" s="26" t="e" cm="1">
        <f t="array" ref="AI69">IFERROR(SMALL(IF((COUNTIF($AI$3:AI68, $AH$4:$AH$203)=0)*ISNUMBER($AH$4:$AH$203), $AH$4:$AH$203, "A"), 1),INDEX($AH$4:$AH$203, MATCH(SMALL(IF(ISTEXT($AH$4:$AH$203)*(COUNTIF(AI$3:$AI68,$AH$4:$AH$203)=0), COUNTIF($AH$4:$AH$203, "&lt;"&amp;$AH$4:$AH$203), ""),1),IF(ISTEXT($AH$4:$AH$203), COUNTIF($AH$4:$AH$203, "&lt;"&amp;$AH$4:$AH$203), ""), 0)))</f>
        <v>#NUM!</v>
      </c>
      <c r="AJ69" s="26"/>
      <c r="AK69" s="26"/>
      <c r="AL69" s="26" t="str">
        <f t="shared" ref="AL69:AL93" si="37">BD69</f>
        <v/>
      </c>
      <c r="AM69" s="26" t="str">
        <f t="shared" ref="AM69:AM93" si="38">IFERROR(AI69,"")</f>
        <v/>
      </c>
      <c r="AN69" s="26">
        <v>66</v>
      </c>
      <c r="AO69" s="67" t="str">
        <f t="shared" ref="AO69:AO93" si="39">IF(AP69=$C$2,"",AN69)</f>
        <v/>
      </c>
      <c r="AP69" s="26" t="str">
        <f>_xlfn.IFNA(VLOOKUP(AM69,Kopā!$A$4:$Q$203,2,),"")</f>
        <v/>
      </c>
      <c r="AQ69" s="68" t="str">
        <f>_xlfn.IFNA(VLOOKUP(AM69,Kopā!$A$4:$Q$203,3,),"")</f>
        <v/>
      </c>
      <c r="AR69" s="79" t="str">
        <f>_xlfn.IFNA(VLOOKUP(AM69,Kopā!$A$4:$Q$203,8,),"")</f>
        <v/>
      </c>
      <c r="AS69" s="80" t="str">
        <f>_xlfn.IFNA(VLOOKUP(AM69,Kopā!$A$4:$Q$203,9,),"")</f>
        <v/>
      </c>
      <c r="AT69" s="79" t="str">
        <f>_xlfn.IFNA(VLOOKUP(AM69,Kopā!$A$4:$Q$203,10,),"")</f>
        <v/>
      </c>
      <c r="AU69" s="80" t="str">
        <f>_xlfn.IFNA(VLOOKUP(AM69,Kopā!$A$4:$Q$203,11,),"")</f>
        <v/>
      </c>
      <c r="AV69" s="79" t="str">
        <f>_xlfn.IFNA(VLOOKUP(AM69,Kopā!$A$4:$Q$203,12,),"")</f>
        <v/>
      </c>
      <c r="AW69" s="80" t="str">
        <f>_xlfn.IFNA(VLOOKUP(AM69,Kopā!$A$4:$Q$203,13,),"")</f>
        <v/>
      </c>
      <c r="AX69" s="79" t="str">
        <f>_xlfn.IFNA(VLOOKUP(AM69,Kopā!$A$4:$Q$203,14,),"")</f>
        <v/>
      </c>
      <c r="AY69" s="80" t="str">
        <f>_xlfn.IFNA(VLOOKUP(AM69,Kopā!$A$4:$Q$203,15,),"")</f>
        <v/>
      </c>
      <c r="AZ69" s="81" t="str">
        <f>_xlfn.IFNA(VLOOKUP(AM69,Kopā!$A$4:$Q$203,16,),"")</f>
        <v/>
      </c>
      <c r="BA69" s="80" t="str">
        <f>_xlfn.IFNA(VLOOKUP(AM69,Kopā!$A$4:$Q$203,17,),"")</f>
        <v/>
      </c>
      <c r="BB69" s="26" t="str">
        <f t="shared" ref="BB69:BB93" si="40">IFERROR(_xlfn.RANK.EQ(AZ69,$AZ$4:$AZ$93,1),"")</f>
        <v/>
      </c>
      <c r="BC69" s="26" t="str">
        <f t="shared" ref="BC69:BC93" si="41">IFERROR(_xlfn.RANK.EQ(BA69,$BA$4:$BA$93),"")</f>
        <v/>
      </c>
      <c r="BD69" s="69" t="str">
        <f t="shared" ref="BD69:BD93" si="42">IFERROR(IF(BA69=AZ69,BE69,_xlfn.RANK.EQ($BB69,$BB$4:$BB$93)+COUNTIFS($BB$4:$BB$93,$BB69,$BC$4:$BC$93,"&gt;"&amp;$BC69)),"")</f>
        <v/>
      </c>
      <c r="BE69" s="26" t="e">
        <f>_xlfn.RANK.EQ(BB69,$BB$4:$BB$93,)+COUNTIF($BB$4:BB69,BB69)-1</f>
        <v>#VALUE!</v>
      </c>
    </row>
    <row r="70" spans="1:57" x14ac:dyDescent="0.25">
      <c r="A70" s="26">
        <v>67</v>
      </c>
      <c r="B70" s="37" t="str">
        <f t="shared" si="25"/>
        <v/>
      </c>
      <c r="C70" s="65" t="str">
        <f t="shared" si="23"/>
        <v/>
      </c>
      <c r="D70" s="65" t="str">
        <f t="shared" si="21"/>
        <v/>
      </c>
      <c r="E70" s="70" t="str">
        <f t="shared" si="26"/>
        <v/>
      </c>
      <c r="F70" s="71" t="str">
        <f t="shared" si="27"/>
        <v/>
      </c>
      <c r="G70" s="70" t="str">
        <f t="shared" si="28"/>
        <v/>
      </c>
      <c r="H70" s="71" t="str">
        <f t="shared" si="29"/>
        <v/>
      </c>
      <c r="I70" s="70" t="str">
        <f t="shared" si="30"/>
        <v/>
      </c>
      <c r="J70" s="71" t="str">
        <f t="shared" si="31"/>
        <v/>
      </c>
      <c r="K70" s="70" t="str">
        <f t="shared" si="32"/>
        <v/>
      </c>
      <c r="L70" s="71" t="str">
        <f t="shared" si="33"/>
        <v/>
      </c>
      <c r="M70" s="75" t="str">
        <f t="shared" si="34"/>
        <v/>
      </c>
      <c r="N70" s="71" t="str">
        <f t="shared" si="35"/>
        <v/>
      </c>
      <c r="O70" s="66" t="str">
        <f t="shared" si="36"/>
        <v/>
      </c>
      <c r="P70" s="4"/>
      <c r="Q70" s="74"/>
      <c r="AD70" s="26">
        <v>69</v>
      </c>
      <c r="AE70" s="26"/>
      <c r="AF70" s="26">
        <f>IF(Kopā!F70=$R$3,Kopā!A70,"")</f>
        <v>67</v>
      </c>
      <c r="AG70" s="26" t="str">
        <f>_xlfn.IFNA(VLOOKUP(AF70,Kopā!$A$4:$G$203,7,),"")</f>
        <v>D</v>
      </c>
      <c r="AH70" s="26" t="str">
        <f t="shared" si="24"/>
        <v/>
      </c>
      <c r="AI70" s="26" t="e" cm="1">
        <f t="array" ref="AI70">IFERROR(SMALL(IF((COUNTIF($AI$3:AI69, $AH$4:$AH$203)=0)*ISNUMBER($AH$4:$AH$203), $AH$4:$AH$203, "A"), 1),INDEX($AH$4:$AH$203, MATCH(SMALL(IF(ISTEXT($AH$4:$AH$203)*(COUNTIF(AI$3:$AI69,$AH$4:$AH$203)=0), COUNTIF($AH$4:$AH$203, "&lt;"&amp;$AH$4:$AH$203), ""),1),IF(ISTEXT($AH$4:$AH$203), COUNTIF($AH$4:$AH$203, "&lt;"&amp;$AH$4:$AH$203), ""), 0)))</f>
        <v>#NUM!</v>
      </c>
      <c r="AJ70" s="26"/>
      <c r="AK70" s="26"/>
      <c r="AL70" s="26" t="str">
        <f t="shared" si="37"/>
        <v/>
      </c>
      <c r="AM70" s="26" t="str">
        <f t="shared" si="38"/>
        <v/>
      </c>
      <c r="AN70" s="26">
        <v>67</v>
      </c>
      <c r="AO70" s="67" t="str">
        <f t="shared" si="39"/>
        <v/>
      </c>
      <c r="AP70" s="26" t="str">
        <f>_xlfn.IFNA(VLOOKUP(AM70,Kopā!$A$4:$Q$203,2,),"")</f>
        <v/>
      </c>
      <c r="AQ70" s="68" t="str">
        <f>_xlfn.IFNA(VLOOKUP(AM70,Kopā!$A$4:$Q$203,3,),"")</f>
        <v/>
      </c>
      <c r="AR70" s="79" t="str">
        <f>_xlfn.IFNA(VLOOKUP(AM70,Kopā!$A$4:$Q$203,8,),"")</f>
        <v/>
      </c>
      <c r="AS70" s="80" t="str">
        <f>_xlfn.IFNA(VLOOKUP(AM70,Kopā!$A$4:$Q$203,9,),"")</f>
        <v/>
      </c>
      <c r="AT70" s="79" t="str">
        <f>_xlfn.IFNA(VLOOKUP(AM70,Kopā!$A$4:$Q$203,10,),"")</f>
        <v/>
      </c>
      <c r="AU70" s="80" t="str">
        <f>_xlfn.IFNA(VLOOKUP(AM70,Kopā!$A$4:$Q$203,11,),"")</f>
        <v/>
      </c>
      <c r="AV70" s="79" t="str">
        <f>_xlfn.IFNA(VLOOKUP(AM70,Kopā!$A$4:$Q$203,12,),"")</f>
        <v/>
      </c>
      <c r="AW70" s="80" t="str">
        <f>_xlfn.IFNA(VLOOKUP(AM70,Kopā!$A$4:$Q$203,13,),"")</f>
        <v/>
      </c>
      <c r="AX70" s="79" t="str">
        <f>_xlfn.IFNA(VLOOKUP(AM70,Kopā!$A$4:$Q$203,14,),"")</f>
        <v/>
      </c>
      <c r="AY70" s="80" t="str">
        <f>_xlfn.IFNA(VLOOKUP(AM70,Kopā!$A$4:$Q$203,15,),"")</f>
        <v/>
      </c>
      <c r="AZ70" s="81" t="str">
        <f>_xlfn.IFNA(VLOOKUP(AM70,Kopā!$A$4:$Q$203,16,),"")</f>
        <v/>
      </c>
      <c r="BA70" s="80" t="str">
        <f>_xlfn.IFNA(VLOOKUP(AM70,Kopā!$A$4:$Q$203,17,),"")</f>
        <v/>
      </c>
      <c r="BB70" s="26" t="str">
        <f t="shared" si="40"/>
        <v/>
      </c>
      <c r="BC70" s="26" t="str">
        <f t="shared" si="41"/>
        <v/>
      </c>
      <c r="BD70" s="69" t="str">
        <f t="shared" si="42"/>
        <v/>
      </c>
      <c r="BE70" s="26" t="e">
        <f>_xlfn.RANK.EQ(BB70,$BB$4:$BB$93,)+COUNTIF($BB$4:BB70,BB70)-1</f>
        <v>#VALUE!</v>
      </c>
    </row>
    <row r="71" spans="1:57" x14ac:dyDescent="0.25">
      <c r="A71" s="26">
        <v>68</v>
      </c>
      <c r="B71" s="37" t="str">
        <f t="shared" si="25"/>
        <v/>
      </c>
      <c r="C71" s="65" t="str">
        <f t="shared" si="23"/>
        <v/>
      </c>
      <c r="D71" s="65" t="str">
        <f t="shared" si="21"/>
        <v/>
      </c>
      <c r="E71" s="70" t="str">
        <f t="shared" si="26"/>
        <v/>
      </c>
      <c r="F71" s="71" t="str">
        <f t="shared" si="27"/>
        <v/>
      </c>
      <c r="G71" s="70" t="str">
        <f t="shared" si="28"/>
        <v/>
      </c>
      <c r="H71" s="71" t="str">
        <f t="shared" si="29"/>
        <v/>
      </c>
      <c r="I71" s="70" t="str">
        <f t="shared" si="30"/>
        <v/>
      </c>
      <c r="J71" s="71" t="str">
        <f t="shared" si="31"/>
        <v/>
      </c>
      <c r="K71" s="70" t="str">
        <f t="shared" si="32"/>
        <v/>
      </c>
      <c r="L71" s="71" t="str">
        <f t="shared" si="33"/>
        <v/>
      </c>
      <c r="M71" s="75" t="str">
        <f t="shared" si="34"/>
        <v/>
      </c>
      <c r="N71" s="71" t="str">
        <f t="shared" si="35"/>
        <v/>
      </c>
      <c r="O71" s="66" t="str">
        <f t="shared" si="36"/>
        <v/>
      </c>
      <c r="P71" s="4"/>
      <c r="Q71" s="74"/>
      <c r="AD71" s="26">
        <v>70</v>
      </c>
      <c r="AE71" s="26"/>
      <c r="AF71" s="26">
        <f>IF(Kopā!F71=$R$3,Kopā!A71,"")</f>
        <v>68</v>
      </c>
      <c r="AG71" s="26" t="str">
        <f>_xlfn.IFNA(VLOOKUP(AF71,Kopā!$A$4:$G$203,7,),"")</f>
        <v>D</v>
      </c>
      <c r="AH71" s="26" t="str">
        <f t="shared" si="24"/>
        <v/>
      </c>
      <c r="AI71" s="26" t="e" cm="1">
        <f t="array" ref="AI71">IFERROR(SMALL(IF((COUNTIF($AI$3:AI70, $AH$4:$AH$203)=0)*ISNUMBER($AH$4:$AH$203), $AH$4:$AH$203, "A"), 1),INDEX($AH$4:$AH$203, MATCH(SMALL(IF(ISTEXT($AH$4:$AH$203)*(COUNTIF(AI$3:$AI70,$AH$4:$AH$203)=0), COUNTIF($AH$4:$AH$203, "&lt;"&amp;$AH$4:$AH$203), ""),1),IF(ISTEXT($AH$4:$AH$203), COUNTIF($AH$4:$AH$203, "&lt;"&amp;$AH$4:$AH$203), ""), 0)))</f>
        <v>#NUM!</v>
      </c>
      <c r="AJ71" s="26"/>
      <c r="AK71" s="26"/>
      <c r="AL71" s="26" t="str">
        <f t="shared" si="37"/>
        <v/>
      </c>
      <c r="AM71" s="26" t="str">
        <f t="shared" si="38"/>
        <v/>
      </c>
      <c r="AN71" s="26">
        <v>68</v>
      </c>
      <c r="AO71" s="67" t="str">
        <f t="shared" si="39"/>
        <v/>
      </c>
      <c r="AP71" s="26" t="str">
        <f>_xlfn.IFNA(VLOOKUP(AM71,Kopā!$A$4:$Q$203,2,),"")</f>
        <v/>
      </c>
      <c r="AQ71" s="68" t="str">
        <f>_xlfn.IFNA(VLOOKUP(AM71,Kopā!$A$4:$Q$203,3,),"")</f>
        <v/>
      </c>
      <c r="AR71" s="79" t="str">
        <f>_xlfn.IFNA(VLOOKUP(AM71,Kopā!$A$4:$Q$203,8,),"")</f>
        <v/>
      </c>
      <c r="AS71" s="80" t="str">
        <f>_xlfn.IFNA(VLOOKUP(AM71,Kopā!$A$4:$Q$203,9,),"")</f>
        <v/>
      </c>
      <c r="AT71" s="79" t="str">
        <f>_xlfn.IFNA(VLOOKUP(AM71,Kopā!$A$4:$Q$203,10,),"")</f>
        <v/>
      </c>
      <c r="AU71" s="80" t="str">
        <f>_xlfn.IFNA(VLOOKUP(AM71,Kopā!$A$4:$Q$203,11,),"")</f>
        <v/>
      </c>
      <c r="AV71" s="79" t="str">
        <f>_xlfn.IFNA(VLOOKUP(AM71,Kopā!$A$4:$Q$203,12,),"")</f>
        <v/>
      </c>
      <c r="AW71" s="80" t="str">
        <f>_xlfn.IFNA(VLOOKUP(AM71,Kopā!$A$4:$Q$203,13,),"")</f>
        <v/>
      </c>
      <c r="AX71" s="79" t="str">
        <f>_xlfn.IFNA(VLOOKUP(AM71,Kopā!$A$4:$Q$203,14,),"")</f>
        <v/>
      </c>
      <c r="AY71" s="80" t="str">
        <f>_xlfn.IFNA(VLOOKUP(AM71,Kopā!$A$4:$Q$203,15,),"")</f>
        <v/>
      </c>
      <c r="AZ71" s="81" t="str">
        <f>_xlfn.IFNA(VLOOKUP(AM71,Kopā!$A$4:$Q$203,16,),"")</f>
        <v/>
      </c>
      <c r="BA71" s="80" t="str">
        <f>_xlfn.IFNA(VLOOKUP(AM71,Kopā!$A$4:$Q$203,17,),"")</f>
        <v/>
      </c>
      <c r="BB71" s="26" t="str">
        <f t="shared" si="40"/>
        <v/>
      </c>
      <c r="BC71" s="26" t="str">
        <f t="shared" si="41"/>
        <v/>
      </c>
      <c r="BD71" s="69" t="str">
        <f t="shared" si="42"/>
        <v/>
      </c>
      <c r="BE71" s="26" t="e">
        <f>_xlfn.RANK.EQ(BB71,$BB$4:$BB$93,)+COUNTIF($BB$4:BB71,BB71)-1</f>
        <v>#VALUE!</v>
      </c>
    </row>
    <row r="72" spans="1:57" x14ac:dyDescent="0.25">
      <c r="A72" s="26">
        <v>69</v>
      </c>
      <c r="B72" s="37" t="str">
        <f t="shared" si="25"/>
        <v/>
      </c>
      <c r="C72" s="65" t="str">
        <f t="shared" si="23"/>
        <v/>
      </c>
      <c r="D72" s="65" t="str">
        <f t="shared" ref="D72:D93" si="43">_xlfn.IFNA(VLOOKUP(O72,$AL$4:$BA$93,6,0),"")</f>
        <v/>
      </c>
      <c r="E72" s="70" t="str">
        <f t="shared" si="26"/>
        <v/>
      </c>
      <c r="F72" s="71" t="str">
        <f t="shared" si="27"/>
        <v/>
      </c>
      <c r="G72" s="70" t="str">
        <f t="shared" si="28"/>
        <v/>
      </c>
      <c r="H72" s="71" t="str">
        <f t="shared" si="29"/>
        <v/>
      </c>
      <c r="I72" s="70" t="str">
        <f t="shared" si="30"/>
        <v/>
      </c>
      <c r="J72" s="71" t="str">
        <f t="shared" si="31"/>
        <v/>
      </c>
      <c r="K72" s="70" t="str">
        <f t="shared" si="32"/>
        <v/>
      </c>
      <c r="L72" s="71" t="str">
        <f t="shared" si="33"/>
        <v/>
      </c>
      <c r="M72" s="75" t="str">
        <f t="shared" si="34"/>
        <v/>
      </c>
      <c r="N72" s="71" t="str">
        <f t="shared" si="35"/>
        <v/>
      </c>
      <c r="O72" s="66" t="str">
        <f t="shared" si="36"/>
        <v/>
      </c>
      <c r="P72" s="4"/>
      <c r="Q72" s="74"/>
      <c r="AD72" s="26">
        <v>71</v>
      </c>
      <c r="AE72" s="26"/>
      <c r="AF72" s="26">
        <f>IF(Kopā!F72=$R$3,Kopā!A72,"")</f>
        <v>69</v>
      </c>
      <c r="AG72" s="26" t="str">
        <f>_xlfn.IFNA(VLOOKUP(AF72,Kopā!$A$4:$G$203,7,),"")</f>
        <v>E</v>
      </c>
      <c r="AH72" s="26" t="str">
        <f t="shared" si="24"/>
        <v/>
      </c>
      <c r="AI72" s="26" t="e" cm="1">
        <f t="array" ref="AI72">IFERROR(SMALL(IF((COUNTIF($AI$3:AI71, $AH$4:$AH$203)=0)*ISNUMBER($AH$4:$AH$203), $AH$4:$AH$203, "A"), 1),INDEX($AH$4:$AH$203, MATCH(SMALL(IF(ISTEXT($AH$4:$AH$203)*(COUNTIF(AI$3:$AI71,$AH$4:$AH$203)=0), COUNTIF($AH$4:$AH$203, "&lt;"&amp;$AH$4:$AH$203), ""),1),IF(ISTEXT($AH$4:$AH$203), COUNTIF($AH$4:$AH$203, "&lt;"&amp;$AH$4:$AH$203), ""), 0)))</f>
        <v>#NUM!</v>
      </c>
      <c r="AJ72" s="26"/>
      <c r="AK72" s="26"/>
      <c r="AL72" s="26" t="str">
        <f t="shared" si="37"/>
        <v/>
      </c>
      <c r="AM72" s="26" t="str">
        <f t="shared" si="38"/>
        <v/>
      </c>
      <c r="AN72" s="26">
        <v>69</v>
      </c>
      <c r="AO72" s="67" t="str">
        <f t="shared" si="39"/>
        <v/>
      </c>
      <c r="AP72" s="26" t="str">
        <f>_xlfn.IFNA(VLOOKUP(AM72,Kopā!$A$4:$Q$203,2,),"")</f>
        <v/>
      </c>
      <c r="AQ72" s="68" t="str">
        <f>_xlfn.IFNA(VLOOKUP(AM72,Kopā!$A$4:$Q$203,3,),"")</f>
        <v/>
      </c>
      <c r="AR72" s="79" t="str">
        <f>_xlfn.IFNA(VLOOKUP(AM72,Kopā!$A$4:$Q$203,8,),"")</f>
        <v/>
      </c>
      <c r="AS72" s="80" t="str">
        <f>_xlfn.IFNA(VLOOKUP(AM72,Kopā!$A$4:$Q$203,9,),"")</f>
        <v/>
      </c>
      <c r="AT72" s="79" t="str">
        <f>_xlfn.IFNA(VLOOKUP(AM72,Kopā!$A$4:$Q$203,10,),"")</f>
        <v/>
      </c>
      <c r="AU72" s="80" t="str">
        <f>_xlfn.IFNA(VLOOKUP(AM72,Kopā!$A$4:$Q$203,11,),"")</f>
        <v/>
      </c>
      <c r="AV72" s="79" t="str">
        <f>_xlfn.IFNA(VLOOKUP(AM72,Kopā!$A$4:$Q$203,12,),"")</f>
        <v/>
      </c>
      <c r="AW72" s="80" t="str">
        <f>_xlfn.IFNA(VLOOKUP(AM72,Kopā!$A$4:$Q$203,13,),"")</f>
        <v/>
      </c>
      <c r="AX72" s="79" t="str">
        <f>_xlfn.IFNA(VLOOKUP(AM72,Kopā!$A$4:$Q$203,14,),"")</f>
        <v/>
      </c>
      <c r="AY72" s="80" t="str">
        <f>_xlfn.IFNA(VLOOKUP(AM72,Kopā!$A$4:$Q$203,15,),"")</f>
        <v/>
      </c>
      <c r="AZ72" s="81" t="str">
        <f>_xlfn.IFNA(VLOOKUP(AM72,Kopā!$A$4:$Q$203,16,),"")</f>
        <v/>
      </c>
      <c r="BA72" s="80" t="str">
        <f>_xlfn.IFNA(VLOOKUP(AM72,Kopā!$A$4:$Q$203,17,),"")</f>
        <v/>
      </c>
      <c r="BB72" s="26" t="str">
        <f t="shared" si="40"/>
        <v/>
      </c>
      <c r="BC72" s="26" t="str">
        <f t="shared" si="41"/>
        <v/>
      </c>
      <c r="BD72" s="69" t="str">
        <f t="shared" si="42"/>
        <v/>
      </c>
      <c r="BE72" s="26" t="e">
        <f>_xlfn.RANK.EQ(BB72,$BB$4:$BB$93,)+COUNTIF($BB$4:BB72,BB72)-1</f>
        <v>#VALUE!</v>
      </c>
    </row>
    <row r="73" spans="1:57" x14ac:dyDescent="0.25">
      <c r="A73" s="26">
        <v>70</v>
      </c>
      <c r="B73" s="37" t="str">
        <f t="shared" si="25"/>
        <v/>
      </c>
      <c r="C73" s="65" t="str">
        <f t="shared" si="23"/>
        <v/>
      </c>
      <c r="D73" s="65" t="str">
        <f t="shared" si="43"/>
        <v/>
      </c>
      <c r="E73" s="70" t="str">
        <f t="shared" si="26"/>
        <v/>
      </c>
      <c r="F73" s="71" t="str">
        <f t="shared" si="27"/>
        <v/>
      </c>
      <c r="G73" s="70" t="str">
        <f t="shared" si="28"/>
        <v/>
      </c>
      <c r="H73" s="71" t="str">
        <f t="shared" si="29"/>
        <v/>
      </c>
      <c r="I73" s="70" t="str">
        <f t="shared" si="30"/>
        <v/>
      </c>
      <c r="J73" s="71" t="str">
        <f t="shared" si="31"/>
        <v/>
      </c>
      <c r="K73" s="70" t="str">
        <f t="shared" si="32"/>
        <v/>
      </c>
      <c r="L73" s="71" t="str">
        <f t="shared" si="33"/>
        <v/>
      </c>
      <c r="M73" s="75" t="str">
        <f t="shared" si="34"/>
        <v/>
      </c>
      <c r="N73" s="71" t="str">
        <f t="shared" si="35"/>
        <v/>
      </c>
      <c r="O73" s="66" t="str">
        <f t="shared" si="36"/>
        <v/>
      </c>
      <c r="P73" s="4"/>
      <c r="Q73" s="74"/>
      <c r="AD73" s="26">
        <v>72</v>
      </c>
      <c r="AE73" s="26"/>
      <c r="AF73" s="26" t="str">
        <f>IF(Kopā!F73=$R$3,Kopā!A73,"")</f>
        <v/>
      </c>
      <c r="AG73" s="26" t="str">
        <f>_xlfn.IFNA(VLOOKUP(AF73,Kopā!$A$4:$G$203,7,),"")</f>
        <v/>
      </c>
      <c r="AH73" s="26" t="str">
        <f t="shared" si="24"/>
        <v/>
      </c>
      <c r="AI73" s="26" t="e" cm="1">
        <f t="array" ref="AI73">IFERROR(SMALL(IF((COUNTIF($AI$3:AI72, $AH$4:$AH$203)=0)*ISNUMBER($AH$4:$AH$203), $AH$4:$AH$203, "A"), 1),INDEX($AH$4:$AH$203, MATCH(SMALL(IF(ISTEXT($AH$4:$AH$203)*(COUNTIF(AI$3:$AI72,$AH$4:$AH$203)=0), COUNTIF($AH$4:$AH$203, "&lt;"&amp;$AH$4:$AH$203), ""),1),IF(ISTEXT($AH$4:$AH$203), COUNTIF($AH$4:$AH$203, "&lt;"&amp;$AH$4:$AH$203), ""), 0)))</f>
        <v>#NUM!</v>
      </c>
      <c r="AJ73" s="26"/>
      <c r="AK73" s="26"/>
      <c r="AL73" s="26" t="str">
        <f t="shared" si="37"/>
        <v/>
      </c>
      <c r="AM73" s="26" t="str">
        <f t="shared" si="38"/>
        <v/>
      </c>
      <c r="AN73" s="26">
        <v>70</v>
      </c>
      <c r="AO73" s="67" t="str">
        <f t="shared" si="39"/>
        <v/>
      </c>
      <c r="AP73" s="26" t="str">
        <f>_xlfn.IFNA(VLOOKUP(AM73,Kopā!$A$4:$Q$203,2,),"")</f>
        <v/>
      </c>
      <c r="AQ73" s="68" t="str">
        <f>_xlfn.IFNA(VLOOKUP(AM73,Kopā!$A$4:$Q$203,3,),"")</f>
        <v/>
      </c>
      <c r="AR73" s="79" t="str">
        <f>_xlfn.IFNA(VLOOKUP(AM73,Kopā!$A$4:$Q$203,8,),"")</f>
        <v/>
      </c>
      <c r="AS73" s="80" t="str">
        <f>_xlfn.IFNA(VLOOKUP(AM73,Kopā!$A$4:$Q$203,9,),"")</f>
        <v/>
      </c>
      <c r="AT73" s="79" t="str">
        <f>_xlfn.IFNA(VLOOKUP(AM73,Kopā!$A$4:$Q$203,10,),"")</f>
        <v/>
      </c>
      <c r="AU73" s="80" t="str">
        <f>_xlfn.IFNA(VLOOKUP(AM73,Kopā!$A$4:$Q$203,11,),"")</f>
        <v/>
      </c>
      <c r="AV73" s="79" t="str">
        <f>_xlfn.IFNA(VLOOKUP(AM73,Kopā!$A$4:$Q$203,12,),"")</f>
        <v/>
      </c>
      <c r="AW73" s="80" t="str">
        <f>_xlfn.IFNA(VLOOKUP(AM73,Kopā!$A$4:$Q$203,13,),"")</f>
        <v/>
      </c>
      <c r="AX73" s="79" t="str">
        <f>_xlfn.IFNA(VLOOKUP(AM73,Kopā!$A$4:$Q$203,14,),"")</f>
        <v/>
      </c>
      <c r="AY73" s="80" t="str">
        <f>_xlfn.IFNA(VLOOKUP(AM73,Kopā!$A$4:$Q$203,15,),"")</f>
        <v/>
      </c>
      <c r="AZ73" s="81" t="str">
        <f>_xlfn.IFNA(VLOOKUP(AM73,Kopā!$A$4:$Q$203,16,),"")</f>
        <v/>
      </c>
      <c r="BA73" s="80" t="str">
        <f>_xlfn.IFNA(VLOOKUP(AM73,Kopā!$A$4:$Q$203,17,),"")</f>
        <v/>
      </c>
      <c r="BB73" s="26" t="str">
        <f t="shared" si="40"/>
        <v/>
      </c>
      <c r="BC73" s="26" t="str">
        <f t="shared" si="41"/>
        <v/>
      </c>
      <c r="BD73" s="69" t="str">
        <f t="shared" si="42"/>
        <v/>
      </c>
      <c r="BE73" s="26" t="e">
        <f>_xlfn.RANK.EQ(BB73,$BB$4:$BB$93,)+COUNTIF($BB$4:BB73,BB73)-1</f>
        <v>#VALUE!</v>
      </c>
    </row>
    <row r="74" spans="1:57" x14ac:dyDescent="0.25">
      <c r="A74" s="26">
        <v>71</v>
      </c>
      <c r="B74" s="37" t="str">
        <f t="shared" si="25"/>
        <v/>
      </c>
      <c r="C74" s="65" t="str">
        <f t="shared" si="23"/>
        <v/>
      </c>
      <c r="D74" s="65" t="str">
        <f t="shared" si="43"/>
        <v/>
      </c>
      <c r="E74" s="70" t="str">
        <f t="shared" si="26"/>
        <v/>
      </c>
      <c r="F74" s="71" t="str">
        <f t="shared" si="27"/>
        <v/>
      </c>
      <c r="G74" s="70" t="str">
        <f t="shared" si="28"/>
        <v/>
      </c>
      <c r="H74" s="71" t="str">
        <f t="shared" si="29"/>
        <v/>
      </c>
      <c r="I74" s="70" t="str">
        <f t="shared" si="30"/>
        <v/>
      </c>
      <c r="J74" s="71" t="str">
        <f t="shared" si="31"/>
        <v/>
      </c>
      <c r="K74" s="70" t="str">
        <f t="shared" si="32"/>
        <v/>
      </c>
      <c r="L74" s="71" t="str">
        <f t="shared" si="33"/>
        <v/>
      </c>
      <c r="M74" s="75" t="str">
        <f t="shared" si="34"/>
        <v/>
      </c>
      <c r="N74" s="71" t="str">
        <f t="shared" si="35"/>
        <v/>
      </c>
      <c r="O74" s="66" t="str">
        <f t="shared" si="36"/>
        <v/>
      </c>
      <c r="P74" s="4"/>
      <c r="Q74" s="74"/>
      <c r="AD74" s="26">
        <v>73</v>
      </c>
      <c r="AE74" s="26"/>
      <c r="AF74" s="26">
        <f>IF(Kopā!F74=$R$3,Kopā!A74,"")</f>
        <v>71</v>
      </c>
      <c r="AG74" s="26" t="str">
        <f>_xlfn.IFNA(VLOOKUP(AF74,Kopā!$A$4:$G$203,7,),"")</f>
        <v>D</v>
      </c>
      <c r="AH74" s="26" t="str">
        <f t="shared" si="24"/>
        <v/>
      </c>
      <c r="AI74" s="26" t="e" cm="1">
        <f t="array" ref="AI74">IFERROR(SMALL(IF((COUNTIF($AI$3:AI73, $AH$4:$AH$203)=0)*ISNUMBER($AH$4:$AH$203), $AH$4:$AH$203, "A"), 1),INDEX($AH$4:$AH$203, MATCH(SMALL(IF(ISTEXT($AH$4:$AH$203)*(COUNTIF(AI$3:$AI73,$AH$4:$AH$203)=0), COUNTIF($AH$4:$AH$203, "&lt;"&amp;$AH$4:$AH$203), ""),1),IF(ISTEXT($AH$4:$AH$203), COUNTIF($AH$4:$AH$203, "&lt;"&amp;$AH$4:$AH$203), ""), 0)))</f>
        <v>#NUM!</v>
      </c>
      <c r="AJ74" s="26"/>
      <c r="AK74" s="26"/>
      <c r="AL74" s="26" t="str">
        <f t="shared" si="37"/>
        <v/>
      </c>
      <c r="AM74" s="26" t="str">
        <f t="shared" si="38"/>
        <v/>
      </c>
      <c r="AN74" s="26">
        <v>71</v>
      </c>
      <c r="AO74" s="67" t="str">
        <f t="shared" si="39"/>
        <v/>
      </c>
      <c r="AP74" s="26" t="str">
        <f>_xlfn.IFNA(VLOOKUP(AM74,Kopā!$A$4:$Q$203,2,),"")</f>
        <v/>
      </c>
      <c r="AQ74" s="68" t="str">
        <f>_xlfn.IFNA(VLOOKUP(AM74,Kopā!$A$4:$Q$203,3,),"")</f>
        <v/>
      </c>
      <c r="AR74" s="79" t="str">
        <f>_xlfn.IFNA(VLOOKUP(AM74,Kopā!$A$4:$Q$203,8,),"")</f>
        <v/>
      </c>
      <c r="AS74" s="80" t="str">
        <f>_xlfn.IFNA(VLOOKUP(AM74,Kopā!$A$4:$Q$203,9,),"")</f>
        <v/>
      </c>
      <c r="AT74" s="79" t="str">
        <f>_xlfn.IFNA(VLOOKUP(AM74,Kopā!$A$4:$Q$203,10,),"")</f>
        <v/>
      </c>
      <c r="AU74" s="80" t="str">
        <f>_xlfn.IFNA(VLOOKUP(AM74,Kopā!$A$4:$Q$203,11,),"")</f>
        <v/>
      </c>
      <c r="AV74" s="79" t="str">
        <f>_xlfn.IFNA(VLOOKUP(AM74,Kopā!$A$4:$Q$203,12,),"")</f>
        <v/>
      </c>
      <c r="AW74" s="80" t="str">
        <f>_xlfn.IFNA(VLOOKUP(AM74,Kopā!$A$4:$Q$203,13,),"")</f>
        <v/>
      </c>
      <c r="AX74" s="79" t="str">
        <f>_xlfn.IFNA(VLOOKUP(AM74,Kopā!$A$4:$Q$203,14,),"")</f>
        <v/>
      </c>
      <c r="AY74" s="80" t="str">
        <f>_xlfn.IFNA(VLOOKUP(AM74,Kopā!$A$4:$Q$203,15,),"")</f>
        <v/>
      </c>
      <c r="AZ74" s="81" t="str">
        <f>_xlfn.IFNA(VLOOKUP(AM74,Kopā!$A$4:$Q$203,16,),"")</f>
        <v/>
      </c>
      <c r="BA74" s="80" t="str">
        <f>_xlfn.IFNA(VLOOKUP(AM74,Kopā!$A$4:$Q$203,17,),"")</f>
        <v/>
      </c>
      <c r="BB74" s="26" t="str">
        <f t="shared" si="40"/>
        <v/>
      </c>
      <c r="BC74" s="26" t="str">
        <f t="shared" si="41"/>
        <v/>
      </c>
      <c r="BD74" s="69" t="str">
        <f t="shared" si="42"/>
        <v/>
      </c>
      <c r="BE74" s="26" t="e">
        <f>_xlfn.RANK.EQ(BB74,$BB$4:$BB$93,)+COUNTIF($BB$4:BB74,BB74)-1</f>
        <v>#VALUE!</v>
      </c>
    </row>
    <row r="75" spans="1:57" x14ac:dyDescent="0.25">
      <c r="A75" s="26">
        <v>72</v>
      </c>
      <c r="B75" s="37" t="str">
        <f t="shared" si="25"/>
        <v/>
      </c>
      <c r="C75" s="65" t="str">
        <f t="shared" si="23"/>
        <v/>
      </c>
      <c r="D75" s="65" t="str">
        <f t="shared" si="43"/>
        <v/>
      </c>
      <c r="E75" s="70" t="str">
        <f t="shared" si="26"/>
        <v/>
      </c>
      <c r="F75" s="71" t="str">
        <f t="shared" si="27"/>
        <v/>
      </c>
      <c r="G75" s="70" t="str">
        <f t="shared" si="28"/>
        <v/>
      </c>
      <c r="H75" s="71" t="str">
        <f t="shared" si="29"/>
        <v/>
      </c>
      <c r="I75" s="70" t="str">
        <f t="shared" si="30"/>
        <v/>
      </c>
      <c r="J75" s="71" t="str">
        <f t="shared" si="31"/>
        <v/>
      </c>
      <c r="K75" s="70" t="str">
        <f t="shared" si="32"/>
        <v/>
      </c>
      <c r="L75" s="71" t="str">
        <f t="shared" si="33"/>
        <v/>
      </c>
      <c r="M75" s="75" t="str">
        <f t="shared" si="34"/>
        <v/>
      </c>
      <c r="N75" s="71" t="str">
        <f t="shared" si="35"/>
        <v/>
      </c>
      <c r="O75" s="66" t="str">
        <f t="shared" si="36"/>
        <v/>
      </c>
      <c r="P75" s="4"/>
      <c r="Q75" s="74"/>
      <c r="AD75" s="26">
        <v>74</v>
      </c>
      <c r="AE75" s="26"/>
      <c r="AF75" s="26">
        <f>IF(Kopā!F75=$R$3,Kopā!A75,"")</f>
        <v>72</v>
      </c>
      <c r="AG75" s="26" t="str">
        <f>_xlfn.IFNA(VLOOKUP(AF75,Kopā!$A$4:$G$203,7,),"")</f>
        <v>Hm</v>
      </c>
      <c r="AH75" s="26">
        <f t="shared" si="24"/>
        <v>72</v>
      </c>
      <c r="AI75" s="26" t="e" cm="1">
        <f t="array" ref="AI75">IFERROR(SMALL(IF((COUNTIF($AI$3:AI74, $AH$4:$AH$203)=0)*ISNUMBER($AH$4:$AH$203), $AH$4:$AH$203, "A"), 1),INDEX($AH$4:$AH$203, MATCH(SMALL(IF(ISTEXT($AH$4:$AH$203)*(COUNTIF(AI$3:$AI74,$AH$4:$AH$203)=0), COUNTIF($AH$4:$AH$203, "&lt;"&amp;$AH$4:$AH$203), ""),1),IF(ISTEXT($AH$4:$AH$203), COUNTIF($AH$4:$AH$203, "&lt;"&amp;$AH$4:$AH$203), ""), 0)))</f>
        <v>#NUM!</v>
      </c>
      <c r="AJ75" s="26"/>
      <c r="AK75" s="26"/>
      <c r="AL75" s="26" t="str">
        <f t="shared" si="37"/>
        <v/>
      </c>
      <c r="AM75" s="26" t="str">
        <f t="shared" si="38"/>
        <v/>
      </c>
      <c r="AN75" s="26">
        <v>72</v>
      </c>
      <c r="AO75" s="67" t="str">
        <f t="shared" si="39"/>
        <v/>
      </c>
      <c r="AP75" s="26" t="str">
        <f>_xlfn.IFNA(VLOOKUP(AM75,Kopā!$A$4:$Q$203,2,),"")</f>
        <v/>
      </c>
      <c r="AQ75" s="68" t="str">
        <f>_xlfn.IFNA(VLOOKUP(AM75,Kopā!$A$4:$Q$203,3,),"")</f>
        <v/>
      </c>
      <c r="AR75" s="79" t="str">
        <f>_xlfn.IFNA(VLOOKUP(AM75,Kopā!$A$4:$Q$203,8,),"")</f>
        <v/>
      </c>
      <c r="AS75" s="80" t="str">
        <f>_xlfn.IFNA(VLOOKUP(AM75,Kopā!$A$4:$Q$203,9,),"")</f>
        <v/>
      </c>
      <c r="AT75" s="79" t="str">
        <f>_xlfn.IFNA(VLOOKUP(AM75,Kopā!$A$4:$Q$203,10,),"")</f>
        <v/>
      </c>
      <c r="AU75" s="80" t="str">
        <f>_xlfn.IFNA(VLOOKUP(AM75,Kopā!$A$4:$Q$203,11,),"")</f>
        <v/>
      </c>
      <c r="AV75" s="79" t="str">
        <f>_xlfn.IFNA(VLOOKUP(AM75,Kopā!$A$4:$Q$203,12,),"")</f>
        <v/>
      </c>
      <c r="AW75" s="80" t="str">
        <f>_xlfn.IFNA(VLOOKUP(AM75,Kopā!$A$4:$Q$203,13,),"")</f>
        <v/>
      </c>
      <c r="AX75" s="79" t="str">
        <f>_xlfn.IFNA(VLOOKUP(AM75,Kopā!$A$4:$Q$203,14,),"")</f>
        <v/>
      </c>
      <c r="AY75" s="80" t="str">
        <f>_xlfn.IFNA(VLOOKUP(AM75,Kopā!$A$4:$Q$203,15,),"")</f>
        <v/>
      </c>
      <c r="AZ75" s="81" t="str">
        <f>_xlfn.IFNA(VLOOKUP(AM75,Kopā!$A$4:$Q$203,16,),"")</f>
        <v/>
      </c>
      <c r="BA75" s="80" t="str">
        <f>_xlfn.IFNA(VLOOKUP(AM75,Kopā!$A$4:$Q$203,17,),"")</f>
        <v/>
      </c>
      <c r="BB75" s="26" t="str">
        <f t="shared" si="40"/>
        <v/>
      </c>
      <c r="BC75" s="26" t="str">
        <f t="shared" si="41"/>
        <v/>
      </c>
      <c r="BD75" s="69" t="str">
        <f t="shared" si="42"/>
        <v/>
      </c>
      <c r="BE75" s="26" t="e">
        <f>_xlfn.RANK.EQ(BB75,$BB$4:$BB$93,)+COUNTIF($BB$4:BB75,BB75)-1</f>
        <v>#VALUE!</v>
      </c>
    </row>
    <row r="76" spans="1:57" x14ac:dyDescent="0.25">
      <c r="A76" s="26">
        <v>73</v>
      </c>
      <c r="B76" s="37" t="str">
        <f t="shared" si="25"/>
        <v/>
      </c>
      <c r="C76" s="65" t="str">
        <f t="shared" si="23"/>
        <v/>
      </c>
      <c r="D76" s="65" t="str">
        <f t="shared" si="43"/>
        <v/>
      </c>
      <c r="E76" s="70" t="str">
        <f t="shared" si="26"/>
        <v/>
      </c>
      <c r="F76" s="71" t="str">
        <f t="shared" si="27"/>
        <v/>
      </c>
      <c r="G76" s="70" t="str">
        <f t="shared" si="28"/>
        <v/>
      </c>
      <c r="H76" s="71" t="str">
        <f t="shared" si="29"/>
        <v/>
      </c>
      <c r="I76" s="70" t="str">
        <f t="shared" si="30"/>
        <v/>
      </c>
      <c r="J76" s="71" t="str">
        <f t="shared" si="31"/>
        <v/>
      </c>
      <c r="K76" s="70" t="str">
        <f t="shared" si="32"/>
        <v/>
      </c>
      <c r="L76" s="71" t="str">
        <f t="shared" si="33"/>
        <v/>
      </c>
      <c r="M76" s="75" t="str">
        <f t="shared" si="34"/>
        <v/>
      </c>
      <c r="N76" s="71" t="str">
        <f t="shared" si="35"/>
        <v/>
      </c>
      <c r="O76" s="66" t="str">
        <f t="shared" si="36"/>
        <v/>
      </c>
      <c r="P76" s="4"/>
      <c r="Q76" s="74"/>
      <c r="AD76" s="26">
        <v>75</v>
      </c>
      <c r="AE76" s="26"/>
      <c r="AF76" s="26">
        <f>IF(Kopā!F76=$R$3,Kopā!A76,"")</f>
        <v>73</v>
      </c>
      <c r="AG76" s="26" t="str">
        <f>_xlfn.IFNA(VLOOKUP(AF76,Kopā!$A$4:$G$203,7,),"")</f>
        <v>Hm</v>
      </c>
      <c r="AH76" s="26">
        <f t="shared" si="24"/>
        <v>73</v>
      </c>
      <c r="AI76" s="26" t="e" cm="1">
        <f t="array" ref="AI76">IFERROR(SMALL(IF((COUNTIF($AI$3:AI75, $AH$4:$AH$203)=0)*ISNUMBER($AH$4:$AH$203), $AH$4:$AH$203, "A"), 1),INDEX($AH$4:$AH$203, MATCH(SMALL(IF(ISTEXT($AH$4:$AH$203)*(COUNTIF(AI$3:$AI75,$AH$4:$AH$203)=0), COUNTIF($AH$4:$AH$203, "&lt;"&amp;$AH$4:$AH$203), ""),1),IF(ISTEXT($AH$4:$AH$203), COUNTIF($AH$4:$AH$203, "&lt;"&amp;$AH$4:$AH$203), ""), 0)))</f>
        <v>#NUM!</v>
      </c>
      <c r="AJ76" s="26"/>
      <c r="AK76" s="26"/>
      <c r="AL76" s="26" t="str">
        <f t="shared" si="37"/>
        <v/>
      </c>
      <c r="AM76" s="26" t="str">
        <f t="shared" si="38"/>
        <v/>
      </c>
      <c r="AN76" s="26">
        <v>73</v>
      </c>
      <c r="AO76" s="67" t="str">
        <f t="shared" si="39"/>
        <v/>
      </c>
      <c r="AP76" s="26" t="str">
        <f>_xlfn.IFNA(VLOOKUP(AM76,Kopā!$A$4:$Q$203,2,),"")</f>
        <v/>
      </c>
      <c r="AQ76" s="68" t="str">
        <f>_xlfn.IFNA(VLOOKUP(AM76,Kopā!$A$4:$Q$203,3,),"")</f>
        <v/>
      </c>
      <c r="AR76" s="79" t="str">
        <f>_xlfn.IFNA(VLOOKUP(AM76,Kopā!$A$4:$Q$203,8,),"")</f>
        <v/>
      </c>
      <c r="AS76" s="80" t="str">
        <f>_xlfn.IFNA(VLOOKUP(AM76,Kopā!$A$4:$Q$203,9,),"")</f>
        <v/>
      </c>
      <c r="AT76" s="79" t="str">
        <f>_xlfn.IFNA(VLOOKUP(AM76,Kopā!$A$4:$Q$203,10,),"")</f>
        <v/>
      </c>
      <c r="AU76" s="80" t="str">
        <f>_xlfn.IFNA(VLOOKUP(AM76,Kopā!$A$4:$Q$203,11,),"")</f>
        <v/>
      </c>
      <c r="AV76" s="79" t="str">
        <f>_xlfn.IFNA(VLOOKUP(AM76,Kopā!$A$4:$Q$203,12,),"")</f>
        <v/>
      </c>
      <c r="AW76" s="80" t="str">
        <f>_xlfn.IFNA(VLOOKUP(AM76,Kopā!$A$4:$Q$203,13,),"")</f>
        <v/>
      </c>
      <c r="AX76" s="79" t="str">
        <f>_xlfn.IFNA(VLOOKUP(AM76,Kopā!$A$4:$Q$203,14,),"")</f>
        <v/>
      </c>
      <c r="AY76" s="80" t="str">
        <f>_xlfn.IFNA(VLOOKUP(AM76,Kopā!$A$4:$Q$203,15,),"")</f>
        <v/>
      </c>
      <c r="AZ76" s="81" t="str">
        <f>_xlfn.IFNA(VLOOKUP(AM76,Kopā!$A$4:$Q$203,16,),"")</f>
        <v/>
      </c>
      <c r="BA76" s="80" t="str">
        <f>_xlfn.IFNA(VLOOKUP(AM76,Kopā!$A$4:$Q$203,17,),"")</f>
        <v/>
      </c>
      <c r="BB76" s="26" t="str">
        <f t="shared" si="40"/>
        <v/>
      </c>
      <c r="BC76" s="26" t="str">
        <f t="shared" si="41"/>
        <v/>
      </c>
      <c r="BD76" s="69" t="str">
        <f t="shared" si="42"/>
        <v/>
      </c>
      <c r="BE76" s="26" t="e">
        <f>_xlfn.RANK.EQ(BB76,$BB$4:$BB$93,)+COUNTIF($BB$4:BB76,BB76)-1</f>
        <v>#VALUE!</v>
      </c>
    </row>
    <row r="77" spans="1:57" x14ac:dyDescent="0.25">
      <c r="A77" s="26">
        <v>74</v>
      </c>
      <c r="B77" s="37" t="str">
        <f t="shared" si="25"/>
        <v/>
      </c>
      <c r="C77" s="65" t="str">
        <f t="shared" si="23"/>
        <v/>
      </c>
      <c r="D77" s="65" t="str">
        <f t="shared" si="43"/>
        <v/>
      </c>
      <c r="E77" s="70" t="str">
        <f t="shared" si="26"/>
        <v/>
      </c>
      <c r="F77" s="71" t="str">
        <f t="shared" si="27"/>
        <v/>
      </c>
      <c r="G77" s="70" t="str">
        <f t="shared" si="28"/>
        <v/>
      </c>
      <c r="H77" s="71" t="str">
        <f t="shared" si="29"/>
        <v/>
      </c>
      <c r="I77" s="70" t="str">
        <f t="shared" si="30"/>
        <v/>
      </c>
      <c r="J77" s="71" t="str">
        <f t="shared" si="31"/>
        <v/>
      </c>
      <c r="K77" s="70" t="str">
        <f t="shared" si="32"/>
        <v/>
      </c>
      <c r="L77" s="71" t="str">
        <f t="shared" si="33"/>
        <v/>
      </c>
      <c r="M77" s="75" t="str">
        <f t="shared" si="34"/>
        <v/>
      </c>
      <c r="N77" s="71" t="str">
        <f t="shared" si="35"/>
        <v/>
      </c>
      <c r="O77" s="66" t="str">
        <f t="shared" si="36"/>
        <v/>
      </c>
      <c r="P77" s="4"/>
      <c r="Q77" s="74"/>
      <c r="AD77" s="26">
        <v>76</v>
      </c>
      <c r="AE77" s="26"/>
      <c r="AF77" s="26">
        <f>IF(Kopā!F77=$R$3,Kopā!A77,"")</f>
        <v>74</v>
      </c>
      <c r="AG77" s="26" t="str">
        <f>_xlfn.IFNA(VLOOKUP(AF77,Kopā!$A$4:$G$203,7,),"")</f>
        <v>Hm</v>
      </c>
      <c r="AH77" s="26">
        <f t="shared" si="24"/>
        <v>74</v>
      </c>
      <c r="AI77" s="26" t="e" cm="1">
        <f t="array" ref="AI77">IFERROR(SMALL(IF((COUNTIF($AI$3:AI76, $AH$4:$AH$203)=0)*ISNUMBER($AH$4:$AH$203), $AH$4:$AH$203, "A"), 1),INDEX($AH$4:$AH$203, MATCH(SMALL(IF(ISTEXT($AH$4:$AH$203)*(COUNTIF(AI$3:$AI76,$AH$4:$AH$203)=0), COUNTIF($AH$4:$AH$203, "&lt;"&amp;$AH$4:$AH$203), ""),1),IF(ISTEXT($AH$4:$AH$203), COUNTIF($AH$4:$AH$203, "&lt;"&amp;$AH$4:$AH$203), ""), 0)))</f>
        <v>#NUM!</v>
      </c>
      <c r="AJ77" s="26"/>
      <c r="AK77" s="26"/>
      <c r="AL77" s="26" t="str">
        <f t="shared" si="37"/>
        <v/>
      </c>
      <c r="AM77" s="26" t="str">
        <f t="shared" si="38"/>
        <v/>
      </c>
      <c r="AN77" s="26">
        <v>74</v>
      </c>
      <c r="AO77" s="67" t="str">
        <f t="shared" si="39"/>
        <v/>
      </c>
      <c r="AP77" s="26" t="str">
        <f>_xlfn.IFNA(VLOOKUP(AM77,Kopā!$A$4:$Q$203,2,),"")</f>
        <v/>
      </c>
      <c r="AQ77" s="68" t="str">
        <f>_xlfn.IFNA(VLOOKUP(AM77,Kopā!$A$4:$Q$203,3,),"")</f>
        <v/>
      </c>
      <c r="AR77" s="79" t="str">
        <f>_xlfn.IFNA(VLOOKUP(AM77,Kopā!$A$4:$Q$203,8,),"")</f>
        <v/>
      </c>
      <c r="AS77" s="80" t="str">
        <f>_xlfn.IFNA(VLOOKUP(AM77,Kopā!$A$4:$Q$203,9,),"")</f>
        <v/>
      </c>
      <c r="AT77" s="79" t="str">
        <f>_xlfn.IFNA(VLOOKUP(AM77,Kopā!$A$4:$Q$203,10,),"")</f>
        <v/>
      </c>
      <c r="AU77" s="80" t="str">
        <f>_xlfn.IFNA(VLOOKUP(AM77,Kopā!$A$4:$Q$203,11,),"")</f>
        <v/>
      </c>
      <c r="AV77" s="79" t="str">
        <f>_xlfn.IFNA(VLOOKUP(AM77,Kopā!$A$4:$Q$203,12,),"")</f>
        <v/>
      </c>
      <c r="AW77" s="80" t="str">
        <f>_xlfn.IFNA(VLOOKUP(AM77,Kopā!$A$4:$Q$203,13,),"")</f>
        <v/>
      </c>
      <c r="AX77" s="79" t="str">
        <f>_xlfn.IFNA(VLOOKUP(AM77,Kopā!$A$4:$Q$203,14,),"")</f>
        <v/>
      </c>
      <c r="AY77" s="80" t="str">
        <f>_xlfn.IFNA(VLOOKUP(AM77,Kopā!$A$4:$Q$203,15,),"")</f>
        <v/>
      </c>
      <c r="AZ77" s="81" t="str">
        <f>_xlfn.IFNA(VLOOKUP(AM77,Kopā!$A$4:$Q$203,16,),"")</f>
        <v/>
      </c>
      <c r="BA77" s="80" t="str">
        <f>_xlfn.IFNA(VLOOKUP(AM77,Kopā!$A$4:$Q$203,17,),"")</f>
        <v/>
      </c>
      <c r="BB77" s="26" t="str">
        <f t="shared" si="40"/>
        <v/>
      </c>
      <c r="BC77" s="26" t="str">
        <f t="shared" si="41"/>
        <v/>
      </c>
      <c r="BD77" s="69" t="str">
        <f t="shared" si="42"/>
        <v/>
      </c>
      <c r="BE77" s="26" t="e">
        <f>_xlfn.RANK.EQ(BB77,$BB$4:$BB$93,)+COUNTIF($BB$4:BB77,BB77)-1</f>
        <v>#VALUE!</v>
      </c>
    </row>
    <row r="78" spans="1:57" x14ac:dyDescent="0.25">
      <c r="A78" s="26">
        <v>75</v>
      </c>
      <c r="B78" s="37" t="str">
        <f t="shared" si="25"/>
        <v/>
      </c>
      <c r="C78" s="65" t="str">
        <f t="shared" si="23"/>
        <v/>
      </c>
      <c r="D78" s="65" t="str">
        <f t="shared" si="43"/>
        <v/>
      </c>
      <c r="E78" s="70" t="str">
        <f t="shared" si="26"/>
        <v/>
      </c>
      <c r="F78" s="71" t="str">
        <f t="shared" si="27"/>
        <v/>
      </c>
      <c r="G78" s="70" t="str">
        <f t="shared" si="28"/>
        <v/>
      </c>
      <c r="H78" s="71" t="str">
        <f t="shared" si="29"/>
        <v/>
      </c>
      <c r="I78" s="70" t="str">
        <f t="shared" si="30"/>
        <v/>
      </c>
      <c r="J78" s="71" t="str">
        <f t="shared" si="31"/>
        <v/>
      </c>
      <c r="K78" s="70" t="str">
        <f t="shared" si="32"/>
        <v/>
      </c>
      <c r="L78" s="71" t="str">
        <f t="shared" si="33"/>
        <v/>
      </c>
      <c r="M78" s="75" t="str">
        <f t="shared" si="34"/>
        <v/>
      </c>
      <c r="N78" s="71" t="str">
        <f t="shared" si="35"/>
        <v/>
      </c>
      <c r="O78" s="66" t="str">
        <f t="shared" si="36"/>
        <v/>
      </c>
      <c r="P78" s="4"/>
      <c r="Q78" s="74"/>
      <c r="AD78" s="26">
        <v>77</v>
      </c>
      <c r="AE78" s="26"/>
      <c r="AF78" s="26">
        <f>IF(Kopā!F78=$R$3,Kopā!A78,"")</f>
        <v>75</v>
      </c>
      <c r="AG78" s="26" t="str">
        <f>_xlfn.IFNA(VLOOKUP(AF78,Kopā!$A$4:$G$203,7,),"")</f>
        <v>H</v>
      </c>
      <c r="AH78" s="26" t="str">
        <f t="shared" si="24"/>
        <v/>
      </c>
      <c r="AI78" s="26" t="e" cm="1">
        <f t="array" ref="AI78">IFERROR(SMALL(IF((COUNTIF($AI$3:AI77, $AH$4:$AH$203)=0)*ISNUMBER($AH$4:$AH$203), $AH$4:$AH$203, "A"), 1),INDEX($AH$4:$AH$203, MATCH(SMALL(IF(ISTEXT($AH$4:$AH$203)*(COUNTIF(AI$3:$AI77,$AH$4:$AH$203)=0), COUNTIF($AH$4:$AH$203, "&lt;"&amp;$AH$4:$AH$203), ""),1),IF(ISTEXT($AH$4:$AH$203), COUNTIF($AH$4:$AH$203, "&lt;"&amp;$AH$4:$AH$203), ""), 0)))</f>
        <v>#NUM!</v>
      </c>
      <c r="AJ78" s="26"/>
      <c r="AK78" s="26"/>
      <c r="AL78" s="26" t="str">
        <f t="shared" si="37"/>
        <v/>
      </c>
      <c r="AM78" s="26" t="str">
        <f t="shared" si="38"/>
        <v/>
      </c>
      <c r="AN78" s="26">
        <v>75</v>
      </c>
      <c r="AO78" s="67" t="str">
        <f t="shared" si="39"/>
        <v/>
      </c>
      <c r="AP78" s="26" t="str">
        <f>_xlfn.IFNA(VLOOKUP(AM78,Kopā!$A$4:$Q$203,2,),"")</f>
        <v/>
      </c>
      <c r="AQ78" s="68" t="str">
        <f>_xlfn.IFNA(VLOOKUP(AM78,Kopā!$A$4:$Q$203,3,),"")</f>
        <v/>
      </c>
      <c r="AR78" s="79" t="str">
        <f>_xlfn.IFNA(VLOOKUP(AM78,Kopā!$A$4:$Q$203,8,),"")</f>
        <v/>
      </c>
      <c r="AS78" s="80" t="str">
        <f>_xlfn.IFNA(VLOOKUP(AM78,Kopā!$A$4:$Q$203,9,),"")</f>
        <v/>
      </c>
      <c r="AT78" s="79" t="str">
        <f>_xlfn.IFNA(VLOOKUP(AM78,Kopā!$A$4:$Q$203,10,),"")</f>
        <v/>
      </c>
      <c r="AU78" s="80" t="str">
        <f>_xlfn.IFNA(VLOOKUP(AM78,Kopā!$A$4:$Q$203,11,),"")</f>
        <v/>
      </c>
      <c r="AV78" s="79" t="str">
        <f>_xlfn.IFNA(VLOOKUP(AM78,Kopā!$A$4:$Q$203,12,),"")</f>
        <v/>
      </c>
      <c r="AW78" s="80" t="str">
        <f>_xlfn.IFNA(VLOOKUP(AM78,Kopā!$A$4:$Q$203,13,),"")</f>
        <v/>
      </c>
      <c r="AX78" s="79" t="str">
        <f>_xlfn.IFNA(VLOOKUP(AM78,Kopā!$A$4:$Q$203,14,),"")</f>
        <v/>
      </c>
      <c r="AY78" s="80" t="str">
        <f>_xlfn.IFNA(VLOOKUP(AM78,Kopā!$A$4:$Q$203,15,),"")</f>
        <v/>
      </c>
      <c r="AZ78" s="81" t="str">
        <f>_xlfn.IFNA(VLOOKUP(AM78,Kopā!$A$4:$Q$203,16,),"")</f>
        <v/>
      </c>
      <c r="BA78" s="80" t="str">
        <f>_xlfn.IFNA(VLOOKUP(AM78,Kopā!$A$4:$Q$203,17,),"")</f>
        <v/>
      </c>
      <c r="BB78" s="26" t="str">
        <f t="shared" si="40"/>
        <v/>
      </c>
      <c r="BC78" s="26" t="str">
        <f t="shared" si="41"/>
        <v/>
      </c>
      <c r="BD78" s="69" t="str">
        <f t="shared" si="42"/>
        <v/>
      </c>
      <c r="BE78" s="26" t="e">
        <f>_xlfn.RANK.EQ(BB78,$BB$4:$BB$93,)+COUNTIF($BB$4:BB78,BB78)-1</f>
        <v>#VALUE!</v>
      </c>
    </row>
    <row r="79" spans="1:57" x14ac:dyDescent="0.25">
      <c r="A79" s="26">
        <v>76</v>
      </c>
      <c r="B79" s="37" t="str">
        <f t="shared" si="25"/>
        <v/>
      </c>
      <c r="C79" s="65" t="str">
        <f t="shared" si="23"/>
        <v/>
      </c>
      <c r="D79" s="65" t="str">
        <f t="shared" si="43"/>
        <v/>
      </c>
      <c r="E79" s="70" t="str">
        <f t="shared" si="26"/>
        <v/>
      </c>
      <c r="F79" s="71" t="str">
        <f t="shared" si="27"/>
        <v/>
      </c>
      <c r="G79" s="70" t="str">
        <f t="shared" si="28"/>
        <v/>
      </c>
      <c r="H79" s="71" t="str">
        <f t="shared" si="29"/>
        <v/>
      </c>
      <c r="I79" s="70" t="str">
        <f t="shared" si="30"/>
        <v/>
      </c>
      <c r="J79" s="71" t="str">
        <f t="shared" si="31"/>
        <v/>
      </c>
      <c r="K79" s="70" t="str">
        <f t="shared" si="32"/>
        <v/>
      </c>
      <c r="L79" s="71" t="str">
        <f t="shared" si="33"/>
        <v/>
      </c>
      <c r="M79" s="75" t="str">
        <f t="shared" si="34"/>
        <v/>
      </c>
      <c r="N79" s="71" t="str">
        <f t="shared" si="35"/>
        <v/>
      </c>
      <c r="O79" s="66" t="str">
        <f t="shared" si="36"/>
        <v/>
      </c>
      <c r="P79" s="4"/>
      <c r="Q79" s="74"/>
      <c r="AD79" s="26">
        <v>78</v>
      </c>
      <c r="AE79" s="26"/>
      <c r="AF79" s="26" t="str">
        <f>IF(Kopā!F79=$R$3,Kopā!A79,"")</f>
        <v/>
      </c>
      <c r="AG79" s="26" t="str">
        <f>_xlfn.IFNA(VLOOKUP(AF79,Kopā!$A$4:$G$203,7,),"")</f>
        <v/>
      </c>
      <c r="AH79" s="26" t="str">
        <f t="shared" si="24"/>
        <v/>
      </c>
      <c r="AI79" s="26" t="e" cm="1">
        <f t="array" ref="AI79">IFERROR(SMALL(IF((COUNTIF($AI$3:AI78, $AH$4:$AH$203)=0)*ISNUMBER($AH$4:$AH$203), $AH$4:$AH$203, "A"), 1),INDEX($AH$4:$AH$203, MATCH(SMALL(IF(ISTEXT($AH$4:$AH$203)*(COUNTIF(AI$3:$AI78,$AH$4:$AH$203)=0), COUNTIF($AH$4:$AH$203, "&lt;"&amp;$AH$4:$AH$203), ""),1),IF(ISTEXT($AH$4:$AH$203), COUNTIF($AH$4:$AH$203, "&lt;"&amp;$AH$4:$AH$203), ""), 0)))</f>
        <v>#NUM!</v>
      </c>
      <c r="AJ79" s="26"/>
      <c r="AK79" s="26"/>
      <c r="AL79" s="26" t="str">
        <f t="shared" si="37"/>
        <v/>
      </c>
      <c r="AM79" s="26" t="str">
        <f t="shared" si="38"/>
        <v/>
      </c>
      <c r="AN79" s="26">
        <v>76</v>
      </c>
      <c r="AO79" s="67" t="str">
        <f t="shared" si="39"/>
        <v/>
      </c>
      <c r="AP79" s="26" t="str">
        <f>_xlfn.IFNA(VLOOKUP(AM79,Kopā!$A$4:$Q$203,2,),"")</f>
        <v/>
      </c>
      <c r="AQ79" s="68" t="str">
        <f>_xlfn.IFNA(VLOOKUP(AM79,Kopā!$A$4:$Q$203,3,),"")</f>
        <v/>
      </c>
      <c r="AR79" s="79" t="str">
        <f>_xlfn.IFNA(VLOOKUP(AM79,Kopā!$A$4:$Q$203,8,),"")</f>
        <v/>
      </c>
      <c r="AS79" s="80" t="str">
        <f>_xlfn.IFNA(VLOOKUP(AM79,Kopā!$A$4:$Q$203,9,),"")</f>
        <v/>
      </c>
      <c r="AT79" s="79" t="str">
        <f>_xlfn.IFNA(VLOOKUP(AM79,Kopā!$A$4:$Q$203,10,),"")</f>
        <v/>
      </c>
      <c r="AU79" s="80" t="str">
        <f>_xlfn.IFNA(VLOOKUP(AM79,Kopā!$A$4:$Q$203,11,),"")</f>
        <v/>
      </c>
      <c r="AV79" s="79" t="str">
        <f>_xlfn.IFNA(VLOOKUP(AM79,Kopā!$A$4:$Q$203,12,),"")</f>
        <v/>
      </c>
      <c r="AW79" s="80" t="str">
        <f>_xlfn.IFNA(VLOOKUP(AM79,Kopā!$A$4:$Q$203,13,),"")</f>
        <v/>
      </c>
      <c r="AX79" s="79" t="str">
        <f>_xlfn.IFNA(VLOOKUP(AM79,Kopā!$A$4:$Q$203,14,),"")</f>
        <v/>
      </c>
      <c r="AY79" s="80" t="str">
        <f>_xlfn.IFNA(VLOOKUP(AM79,Kopā!$A$4:$Q$203,15,),"")</f>
        <v/>
      </c>
      <c r="AZ79" s="81" t="str">
        <f>_xlfn.IFNA(VLOOKUP(AM79,Kopā!$A$4:$Q$203,16,),"")</f>
        <v/>
      </c>
      <c r="BA79" s="80" t="str">
        <f>_xlfn.IFNA(VLOOKUP(AM79,Kopā!$A$4:$Q$203,17,),"")</f>
        <v/>
      </c>
      <c r="BB79" s="26" t="str">
        <f t="shared" si="40"/>
        <v/>
      </c>
      <c r="BC79" s="26" t="str">
        <f t="shared" si="41"/>
        <v/>
      </c>
      <c r="BD79" s="69" t="str">
        <f t="shared" si="42"/>
        <v/>
      </c>
      <c r="BE79" s="26" t="e">
        <f>_xlfn.RANK.EQ(BB79,$BB$4:$BB$93,)+COUNTIF($BB$4:BB79,BB79)-1</f>
        <v>#VALUE!</v>
      </c>
    </row>
    <row r="80" spans="1:57" x14ac:dyDescent="0.25">
      <c r="A80" s="26">
        <v>77</v>
      </c>
      <c r="B80" s="37" t="str">
        <f t="shared" si="25"/>
        <v/>
      </c>
      <c r="C80" s="65" t="str">
        <f t="shared" si="23"/>
        <v/>
      </c>
      <c r="D80" s="65" t="str">
        <f t="shared" si="43"/>
        <v/>
      </c>
      <c r="E80" s="70" t="str">
        <f t="shared" si="26"/>
        <v/>
      </c>
      <c r="F80" s="71" t="str">
        <f t="shared" si="27"/>
        <v/>
      </c>
      <c r="G80" s="70" t="str">
        <f t="shared" si="28"/>
        <v/>
      </c>
      <c r="H80" s="71" t="str">
        <f t="shared" si="29"/>
        <v/>
      </c>
      <c r="I80" s="70" t="str">
        <f t="shared" si="30"/>
        <v/>
      </c>
      <c r="J80" s="71" t="str">
        <f t="shared" si="31"/>
        <v/>
      </c>
      <c r="K80" s="70" t="str">
        <f t="shared" si="32"/>
        <v/>
      </c>
      <c r="L80" s="71" t="str">
        <f t="shared" si="33"/>
        <v/>
      </c>
      <c r="M80" s="75" t="str">
        <f t="shared" si="34"/>
        <v/>
      </c>
      <c r="N80" s="71" t="str">
        <f t="shared" si="35"/>
        <v/>
      </c>
      <c r="O80" s="66" t="str">
        <f t="shared" si="36"/>
        <v/>
      </c>
      <c r="P80" s="4"/>
      <c r="Q80" s="74"/>
      <c r="AD80" s="26">
        <v>79</v>
      </c>
      <c r="AE80" s="26"/>
      <c r="AF80" s="26">
        <f>IF(Kopā!F80=$R$3,Kopā!A80,"")</f>
        <v>77</v>
      </c>
      <c r="AG80" s="26" t="str">
        <f>_xlfn.IFNA(VLOOKUP(AF80,Kopā!$A$4:$G$203,7,),"")</f>
        <v>D</v>
      </c>
      <c r="AH80" s="26" t="str">
        <f t="shared" si="24"/>
        <v/>
      </c>
      <c r="AI80" s="26" t="e" cm="1">
        <f t="array" ref="AI80">IFERROR(SMALL(IF((COUNTIF($AI$3:AI79, $AH$4:$AH$203)=0)*ISNUMBER($AH$4:$AH$203), $AH$4:$AH$203, "A"), 1),INDEX($AH$4:$AH$203, MATCH(SMALL(IF(ISTEXT($AH$4:$AH$203)*(COUNTIF(AI$3:$AI79,$AH$4:$AH$203)=0), COUNTIF($AH$4:$AH$203, "&lt;"&amp;$AH$4:$AH$203), ""),1),IF(ISTEXT($AH$4:$AH$203), COUNTIF($AH$4:$AH$203, "&lt;"&amp;$AH$4:$AH$203), ""), 0)))</f>
        <v>#NUM!</v>
      </c>
      <c r="AJ80" s="26"/>
      <c r="AK80" s="26"/>
      <c r="AL80" s="26" t="str">
        <f t="shared" si="37"/>
        <v/>
      </c>
      <c r="AM80" s="26" t="str">
        <f t="shared" si="38"/>
        <v/>
      </c>
      <c r="AN80" s="26">
        <v>77</v>
      </c>
      <c r="AO80" s="67" t="str">
        <f t="shared" si="39"/>
        <v/>
      </c>
      <c r="AP80" s="26" t="str">
        <f>_xlfn.IFNA(VLOOKUP(AM80,Kopā!$A$4:$Q$203,2,),"")</f>
        <v/>
      </c>
      <c r="AQ80" s="68" t="str">
        <f>_xlfn.IFNA(VLOOKUP(AM80,Kopā!$A$4:$Q$203,3,),"")</f>
        <v/>
      </c>
      <c r="AR80" s="79" t="str">
        <f>_xlfn.IFNA(VLOOKUP(AM80,Kopā!$A$4:$Q$203,8,),"")</f>
        <v/>
      </c>
      <c r="AS80" s="80" t="str">
        <f>_xlfn.IFNA(VLOOKUP(AM80,Kopā!$A$4:$Q$203,9,),"")</f>
        <v/>
      </c>
      <c r="AT80" s="79" t="str">
        <f>_xlfn.IFNA(VLOOKUP(AM80,Kopā!$A$4:$Q$203,10,),"")</f>
        <v/>
      </c>
      <c r="AU80" s="80" t="str">
        <f>_xlfn.IFNA(VLOOKUP(AM80,Kopā!$A$4:$Q$203,11,),"")</f>
        <v/>
      </c>
      <c r="AV80" s="79" t="str">
        <f>_xlfn.IFNA(VLOOKUP(AM80,Kopā!$A$4:$Q$203,12,),"")</f>
        <v/>
      </c>
      <c r="AW80" s="80" t="str">
        <f>_xlfn.IFNA(VLOOKUP(AM80,Kopā!$A$4:$Q$203,13,),"")</f>
        <v/>
      </c>
      <c r="AX80" s="79" t="str">
        <f>_xlfn.IFNA(VLOOKUP(AM80,Kopā!$A$4:$Q$203,14,),"")</f>
        <v/>
      </c>
      <c r="AY80" s="80" t="str">
        <f>_xlfn.IFNA(VLOOKUP(AM80,Kopā!$A$4:$Q$203,15,),"")</f>
        <v/>
      </c>
      <c r="AZ80" s="81" t="str">
        <f>_xlfn.IFNA(VLOOKUP(AM80,Kopā!$A$4:$Q$203,16,),"")</f>
        <v/>
      </c>
      <c r="BA80" s="80" t="str">
        <f>_xlfn.IFNA(VLOOKUP(AM80,Kopā!$A$4:$Q$203,17,),"")</f>
        <v/>
      </c>
      <c r="BB80" s="26" t="str">
        <f t="shared" si="40"/>
        <v/>
      </c>
      <c r="BC80" s="26" t="str">
        <f t="shared" si="41"/>
        <v/>
      </c>
      <c r="BD80" s="69" t="str">
        <f t="shared" si="42"/>
        <v/>
      </c>
      <c r="BE80" s="26" t="e">
        <f>_xlfn.RANK.EQ(BB80,$BB$4:$BB$93,)+COUNTIF($BB$4:BB80,BB80)-1</f>
        <v>#VALUE!</v>
      </c>
    </row>
    <row r="81" spans="1:57" x14ac:dyDescent="0.25">
      <c r="A81" s="26">
        <v>78</v>
      </c>
      <c r="B81" s="37" t="str">
        <f t="shared" si="25"/>
        <v/>
      </c>
      <c r="C81" s="65" t="str">
        <f t="shared" si="23"/>
        <v/>
      </c>
      <c r="D81" s="65" t="str">
        <f t="shared" si="43"/>
        <v/>
      </c>
      <c r="E81" s="70" t="str">
        <f t="shared" si="26"/>
        <v/>
      </c>
      <c r="F81" s="71" t="str">
        <f t="shared" si="27"/>
        <v/>
      </c>
      <c r="G81" s="70" t="str">
        <f t="shared" si="28"/>
        <v/>
      </c>
      <c r="H81" s="71" t="str">
        <f t="shared" si="29"/>
        <v/>
      </c>
      <c r="I81" s="70" t="str">
        <f t="shared" si="30"/>
        <v/>
      </c>
      <c r="J81" s="71" t="str">
        <f t="shared" si="31"/>
        <v/>
      </c>
      <c r="K81" s="70" t="str">
        <f t="shared" si="32"/>
        <v/>
      </c>
      <c r="L81" s="71" t="str">
        <f t="shared" si="33"/>
        <v/>
      </c>
      <c r="M81" s="75" t="str">
        <f t="shared" si="34"/>
        <v/>
      </c>
      <c r="N81" s="71" t="str">
        <f t="shared" si="35"/>
        <v/>
      </c>
      <c r="O81" s="66" t="str">
        <f t="shared" si="36"/>
        <v/>
      </c>
      <c r="P81" s="4"/>
      <c r="Q81" s="74"/>
      <c r="AD81" s="26">
        <v>80</v>
      </c>
      <c r="AE81" s="26"/>
      <c r="AF81" s="26">
        <f>IF(Kopā!F81=$R$3,Kopā!A81,"")</f>
        <v>78</v>
      </c>
      <c r="AG81" s="26" t="str">
        <f>_xlfn.IFNA(VLOOKUP(AF81,Kopā!$A$4:$G$203,7,),"")</f>
        <v>E</v>
      </c>
      <c r="AH81" s="26" t="str">
        <f t="shared" si="24"/>
        <v/>
      </c>
      <c r="AI81" s="26" t="e" cm="1">
        <f t="array" ref="AI81">IFERROR(SMALL(IF((COUNTIF($AI$3:AI80, $AH$4:$AH$203)=0)*ISNUMBER($AH$4:$AH$203), $AH$4:$AH$203, "A"), 1),INDEX($AH$4:$AH$203, MATCH(SMALL(IF(ISTEXT($AH$4:$AH$203)*(COUNTIF(AI$3:$AI80,$AH$4:$AH$203)=0), COUNTIF($AH$4:$AH$203, "&lt;"&amp;$AH$4:$AH$203), ""),1),IF(ISTEXT($AH$4:$AH$203), COUNTIF($AH$4:$AH$203, "&lt;"&amp;$AH$4:$AH$203), ""), 0)))</f>
        <v>#NUM!</v>
      </c>
      <c r="AJ81" s="26"/>
      <c r="AK81" s="26"/>
      <c r="AL81" s="26" t="str">
        <f t="shared" si="37"/>
        <v/>
      </c>
      <c r="AM81" s="26" t="str">
        <f t="shared" si="38"/>
        <v/>
      </c>
      <c r="AN81" s="26">
        <v>78</v>
      </c>
      <c r="AO81" s="67" t="str">
        <f t="shared" si="39"/>
        <v/>
      </c>
      <c r="AP81" s="26" t="str">
        <f>_xlfn.IFNA(VLOOKUP(AM81,Kopā!$A$4:$Q$203,2,),"")</f>
        <v/>
      </c>
      <c r="AQ81" s="68" t="str">
        <f>_xlfn.IFNA(VLOOKUP(AM81,Kopā!$A$4:$Q$203,3,),"")</f>
        <v/>
      </c>
      <c r="AR81" s="79" t="str">
        <f>_xlfn.IFNA(VLOOKUP(AM81,Kopā!$A$4:$Q$203,8,),"")</f>
        <v/>
      </c>
      <c r="AS81" s="80" t="str">
        <f>_xlfn.IFNA(VLOOKUP(AM81,Kopā!$A$4:$Q$203,9,),"")</f>
        <v/>
      </c>
      <c r="AT81" s="79" t="str">
        <f>_xlfn.IFNA(VLOOKUP(AM81,Kopā!$A$4:$Q$203,10,),"")</f>
        <v/>
      </c>
      <c r="AU81" s="80" t="str">
        <f>_xlfn.IFNA(VLOOKUP(AM81,Kopā!$A$4:$Q$203,11,),"")</f>
        <v/>
      </c>
      <c r="AV81" s="79" t="str">
        <f>_xlfn.IFNA(VLOOKUP(AM81,Kopā!$A$4:$Q$203,12,),"")</f>
        <v/>
      </c>
      <c r="AW81" s="80" t="str">
        <f>_xlfn.IFNA(VLOOKUP(AM81,Kopā!$A$4:$Q$203,13,),"")</f>
        <v/>
      </c>
      <c r="AX81" s="79" t="str">
        <f>_xlfn.IFNA(VLOOKUP(AM81,Kopā!$A$4:$Q$203,14,),"")</f>
        <v/>
      </c>
      <c r="AY81" s="80" t="str">
        <f>_xlfn.IFNA(VLOOKUP(AM81,Kopā!$A$4:$Q$203,15,),"")</f>
        <v/>
      </c>
      <c r="AZ81" s="81" t="str">
        <f>_xlfn.IFNA(VLOOKUP(AM81,Kopā!$A$4:$Q$203,16,),"")</f>
        <v/>
      </c>
      <c r="BA81" s="80" t="str">
        <f>_xlfn.IFNA(VLOOKUP(AM81,Kopā!$A$4:$Q$203,17,),"")</f>
        <v/>
      </c>
      <c r="BB81" s="26" t="str">
        <f t="shared" si="40"/>
        <v/>
      </c>
      <c r="BC81" s="26" t="str">
        <f t="shared" si="41"/>
        <v/>
      </c>
      <c r="BD81" s="69" t="str">
        <f t="shared" si="42"/>
        <v/>
      </c>
      <c r="BE81" s="26" t="e">
        <f>_xlfn.RANK.EQ(BB81,$BB$4:$BB$93,)+COUNTIF($BB$4:BB81,BB81)-1</f>
        <v>#VALUE!</v>
      </c>
    </row>
    <row r="82" spans="1:57" x14ac:dyDescent="0.25">
      <c r="A82" s="26">
        <v>79</v>
      </c>
      <c r="B82" s="37" t="str">
        <f t="shared" si="25"/>
        <v/>
      </c>
      <c r="C82" s="65" t="str">
        <f t="shared" si="23"/>
        <v/>
      </c>
      <c r="D82" s="65" t="str">
        <f t="shared" si="43"/>
        <v/>
      </c>
      <c r="E82" s="70" t="str">
        <f t="shared" si="26"/>
        <v/>
      </c>
      <c r="F82" s="71" t="str">
        <f t="shared" si="27"/>
        <v/>
      </c>
      <c r="G82" s="70" t="str">
        <f t="shared" si="28"/>
        <v/>
      </c>
      <c r="H82" s="71" t="str">
        <f t="shared" si="29"/>
        <v/>
      </c>
      <c r="I82" s="70" t="str">
        <f t="shared" si="30"/>
        <v/>
      </c>
      <c r="J82" s="71" t="str">
        <f t="shared" si="31"/>
        <v/>
      </c>
      <c r="K82" s="70" t="str">
        <f t="shared" si="32"/>
        <v/>
      </c>
      <c r="L82" s="71" t="str">
        <f t="shared" si="33"/>
        <v/>
      </c>
      <c r="M82" s="75" t="str">
        <f t="shared" si="34"/>
        <v/>
      </c>
      <c r="N82" s="71" t="str">
        <f t="shared" si="35"/>
        <v/>
      </c>
      <c r="O82" s="66" t="str">
        <f t="shared" si="36"/>
        <v/>
      </c>
      <c r="P82" s="4"/>
      <c r="Q82" s="74"/>
      <c r="AD82" s="26">
        <v>81</v>
      </c>
      <c r="AE82" s="26"/>
      <c r="AF82" s="26" t="str">
        <f>IF(Kopā!F82=$R$3,Kopā!A82,"")</f>
        <v/>
      </c>
      <c r="AG82" s="26" t="str">
        <f>_xlfn.IFNA(VLOOKUP(AF82,Kopā!$A$4:$G$203,7,),"")</f>
        <v/>
      </c>
      <c r="AH82" s="26" t="str">
        <f t="shared" si="24"/>
        <v/>
      </c>
      <c r="AI82" s="26" t="e" cm="1">
        <f t="array" ref="AI82">IFERROR(SMALL(IF((COUNTIF($AI$3:AI81, $AH$4:$AH$203)=0)*ISNUMBER($AH$4:$AH$203), $AH$4:$AH$203, "A"), 1),INDEX($AH$4:$AH$203, MATCH(SMALL(IF(ISTEXT($AH$4:$AH$203)*(COUNTIF(AI$3:$AI81,$AH$4:$AH$203)=0), COUNTIF($AH$4:$AH$203, "&lt;"&amp;$AH$4:$AH$203), ""),1),IF(ISTEXT($AH$4:$AH$203), COUNTIF($AH$4:$AH$203, "&lt;"&amp;$AH$4:$AH$203), ""), 0)))</f>
        <v>#NUM!</v>
      </c>
      <c r="AJ82" s="26"/>
      <c r="AK82" s="26"/>
      <c r="AL82" s="26" t="str">
        <f t="shared" si="37"/>
        <v/>
      </c>
      <c r="AM82" s="26" t="str">
        <f t="shared" si="38"/>
        <v/>
      </c>
      <c r="AN82" s="26">
        <v>79</v>
      </c>
      <c r="AO82" s="67" t="str">
        <f t="shared" si="39"/>
        <v/>
      </c>
      <c r="AP82" s="26" t="str">
        <f>_xlfn.IFNA(VLOOKUP(AM82,Kopā!$A$4:$Q$203,2,),"")</f>
        <v/>
      </c>
      <c r="AQ82" s="68" t="str">
        <f>_xlfn.IFNA(VLOOKUP(AM82,Kopā!$A$4:$Q$203,3,),"")</f>
        <v/>
      </c>
      <c r="AR82" s="79" t="str">
        <f>_xlfn.IFNA(VLOOKUP(AM82,Kopā!$A$4:$Q$203,8,),"")</f>
        <v/>
      </c>
      <c r="AS82" s="80" t="str">
        <f>_xlfn.IFNA(VLOOKUP(AM82,Kopā!$A$4:$Q$203,9,),"")</f>
        <v/>
      </c>
      <c r="AT82" s="79" t="str">
        <f>_xlfn.IFNA(VLOOKUP(AM82,Kopā!$A$4:$Q$203,10,),"")</f>
        <v/>
      </c>
      <c r="AU82" s="80" t="str">
        <f>_xlfn.IFNA(VLOOKUP(AM82,Kopā!$A$4:$Q$203,11,),"")</f>
        <v/>
      </c>
      <c r="AV82" s="79" t="str">
        <f>_xlfn.IFNA(VLOOKUP(AM82,Kopā!$A$4:$Q$203,12,),"")</f>
        <v/>
      </c>
      <c r="AW82" s="80" t="str">
        <f>_xlfn.IFNA(VLOOKUP(AM82,Kopā!$A$4:$Q$203,13,),"")</f>
        <v/>
      </c>
      <c r="AX82" s="79" t="str">
        <f>_xlfn.IFNA(VLOOKUP(AM82,Kopā!$A$4:$Q$203,14,),"")</f>
        <v/>
      </c>
      <c r="AY82" s="80" t="str">
        <f>_xlfn.IFNA(VLOOKUP(AM82,Kopā!$A$4:$Q$203,15,),"")</f>
        <v/>
      </c>
      <c r="AZ82" s="81" t="str">
        <f>_xlfn.IFNA(VLOOKUP(AM82,Kopā!$A$4:$Q$203,16,),"")</f>
        <v/>
      </c>
      <c r="BA82" s="80" t="str">
        <f>_xlfn.IFNA(VLOOKUP(AM82,Kopā!$A$4:$Q$203,17,),"")</f>
        <v/>
      </c>
      <c r="BB82" s="26" t="str">
        <f t="shared" si="40"/>
        <v/>
      </c>
      <c r="BC82" s="26" t="str">
        <f t="shared" si="41"/>
        <v/>
      </c>
      <c r="BD82" s="69" t="str">
        <f t="shared" si="42"/>
        <v/>
      </c>
      <c r="BE82" s="26" t="e">
        <f>_xlfn.RANK.EQ(BB82,$BB$4:$BB$93,)+COUNTIF($BB$4:BB82,BB82)-1</f>
        <v>#VALUE!</v>
      </c>
    </row>
    <row r="83" spans="1:57" x14ac:dyDescent="0.25">
      <c r="A83" s="26">
        <v>80</v>
      </c>
      <c r="B83" s="37" t="str">
        <f t="shared" si="25"/>
        <v/>
      </c>
      <c r="C83" s="65" t="str">
        <f t="shared" si="23"/>
        <v/>
      </c>
      <c r="D83" s="65" t="str">
        <f t="shared" si="43"/>
        <v/>
      </c>
      <c r="E83" s="70" t="str">
        <f t="shared" si="26"/>
        <v/>
      </c>
      <c r="F83" s="71" t="str">
        <f t="shared" si="27"/>
        <v/>
      </c>
      <c r="G83" s="70" t="str">
        <f t="shared" si="28"/>
        <v/>
      </c>
      <c r="H83" s="71" t="str">
        <f t="shared" si="29"/>
        <v/>
      </c>
      <c r="I83" s="70" t="str">
        <f t="shared" si="30"/>
        <v/>
      </c>
      <c r="J83" s="71" t="str">
        <f t="shared" si="31"/>
        <v/>
      </c>
      <c r="K83" s="70" t="str">
        <f t="shared" si="32"/>
        <v/>
      </c>
      <c r="L83" s="71" t="str">
        <f t="shared" si="33"/>
        <v/>
      </c>
      <c r="M83" s="75" t="str">
        <f t="shared" si="34"/>
        <v/>
      </c>
      <c r="N83" s="71" t="str">
        <f t="shared" si="35"/>
        <v/>
      </c>
      <c r="O83" s="66" t="str">
        <f t="shared" si="36"/>
        <v/>
      </c>
      <c r="P83" s="4"/>
      <c r="Q83" s="74"/>
      <c r="AD83" s="26">
        <v>82</v>
      </c>
      <c r="AE83" s="26"/>
      <c r="AF83" s="26">
        <f>IF(Kopā!F83=$R$3,Kopā!A83,"")</f>
        <v>80</v>
      </c>
      <c r="AG83" s="26" t="str">
        <f>_xlfn.IFNA(VLOOKUP(AF83,Kopā!$A$4:$G$203,7,),"")</f>
        <v>E</v>
      </c>
      <c r="AH83" s="26" t="str">
        <f t="shared" si="24"/>
        <v/>
      </c>
      <c r="AI83" s="26" t="e" cm="1">
        <f t="array" ref="AI83">IFERROR(SMALL(IF((COUNTIF($AI$3:AI82, $AH$4:$AH$203)=0)*ISNUMBER($AH$4:$AH$203), $AH$4:$AH$203, "A"), 1),INDEX($AH$4:$AH$203, MATCH(SMALL(IF(ISTEXT($AH$4:$AH$203)*(COUNTIF(AI$3:$AI82,$AH$4:$AH$203)=0), COUNTIF($AH$4:$AH$203, "&lt;"&amp;$AH$4:$AH$203), ""),1),IF(ISTEXT($AH$4:$AH$203), COUNTIF($AH$4:$AH$203, "&lt;"&amp;$AH$4:$AH$203), ""), 0)))</f>
        <v>#NUM!</v>
      </c>
      <c r="AJ83" s="26"/>
      <c r="AK83" s="26"/>
      <c r="AL83" s="26" t="str">
        <f t="shared" si="37"/>
        <v/>
      </c>
      <c r="AM83" s="26" t="str">
        <f t="shared" si="38"/>
        <v/>
      </c>
      <c r="AN83" s="26">
        <v>80</v>
      </c>
      <c r="AO83" s="67" t="str">
        <f t="shared" si="39"/>
        <v/>
      </c>
      <c r="AP83" s="26" t="str">
        <f>_xlfn.IFNA(VLOOKUP(AM83,Kopā!$A$4:$Q$203,2,),"")</f>
        <v/>
      </c>
      <c r="AQ83" s="68" t="str">
        <f>_xlfn.IFNA(VLOOKUP(AM83,Kopā!$A$4:$Q$203,3,),"")</f>
        <v/>
      </c>
      <c r="AR83" s="79" t="str">
        <f>_xlfn.IFNA(VLOOKUP(AM83,Kopā!$A$4:$Q$203,8,),"")</f>
        <v/>
      </c>
      <c r="AS83" s="80" t="str">
        <f>_xlfn.IFNA(VLOOKUP(AM83,Kopā!$A$4:$Q$203,9,),"")</f>
        <v/>
      </c>
      <c r="AT83" s="79" t="str">
        <f>_xlfn.IFNA(VLOOKUP(AM83,Kopā!$A$4:$Q$203,10,),"")</f>
        <v/>
      </c>
      <c r="AU83" s="80" t="str">
        <f>_xlfn.IFNA(VLOOKUP(AM83,Kopā!$A$4:$Q$203,11,),"")</f>
        <v/>
      </c>
      <c r="AV83" s="79" t="str">
        <f>_xlfn.IFNA(VLOOKUP(AM83,Kopā!$A$4:$Q$203,12,),"")</f>
        <v/>
      </c>
      <c r="AW83" s="80" t="str">
        <f>_xlfn.IFNA(VLOOKUP(AM83,Kopā!$A$4:$Q$203,13,),"")</f>
        <v/>
      </c>
      <c r="AX83" s="79" t="str">
        <f>_xlfn.IFNA(VLOOKUP(AM83,Kopā!$A$4:$Q$203,14,),"")</f>
        <v/>
      </c>
      <c r="AY83" s="80" t="str">
        <f>_xlfn.IFNA(VLOOKUP(AM83,Kopā!$A$4:$Q$203,15,),"")</f>
        <v/>
      </c>
      <c r="AZ83" s="81" t="str">
        <f>_xlfn.IFNA(VLOOKUP(AM83,Kopā!$A$4:$Q$203,16,),"")</f>
        <v/>
      </c>
      <c r="BA83" s="80" t="str">
        <f>_xlfn.IFNA(VLOOKUP(AM83,Kopā!$A$4:$Q$203,17,),"")</f>
        <v/>
      </c>
      <c r="BB83" s="26" t="str">
        <f t="shared" si="40"/>
        <v/>
      </c>
      <c r="BC83" s="26" t="str">
        <f t="shared" si="41"/>
        <v/>
      </c>
      <c r="BD83" s="69" t="str">
        <f t="shared" si="42"/>
        <v/>
      </c>
      <c r="BE83" s="26" t="e">
        <f>_xlfn.RANK.EQ(BB83,$BB$4:$BB$93,)+COUNTIF($BB$4:BB83,BB83)-1</f>
        <v>#VALUE!</v>
      </c>
    </row>
    <row r="84" spans="1:57" x14ac:dyDescent="0.25">
      <c r="A84" s="26">
        <v>81</v>
      </c>
      <c r="B84" s="37" t="str">
        <f t="shared" si="25"/>
        <v/>
      </c>
      <c r="C84" s="65" t="str">
        <f t="shared" si="23"/>
        <v/>
      </c>
      <c r="D84" s="65" t="str">
        <f t="shared" si="43"/>
        <v/>
      </c>
      <c r="E84" s="70" t="str">
        <f t="shared" si="26"/>
        <v/>
      </c>
      <c r="F84" s="71" t="str">
        <f t="shared" si="27"/>
        <v/>
      </c>
      <c r="G84" s="70" t="str">
        <f t="shared" si="28"/>
        <v/>
      </c>
      <c r="H84" s="71" t="str">
        <f t="shared" si="29"/>
        <v/>
      </c>
      <c r="I84" s="70" t="str">
        <f t="shared" si="30"/>
        <v/>
      </c>
      <c r="J84" s="71" t="str">
        <f t="shared" si="31"/>
        <v/>
      </c>
      <c r="K84" s="70" t="str">
        <f t="shared" si="32"/>
        <v/>
      </c>
      <c r="L84" s="71" t="str">
        <f t="shared" si="33"/>
        <v/>
      </c>
      <c r="M84" s="75" t="str">
        <f t="shared" si="34"/>
        <v/>
      </c>
      <c r="N84" s="71" t="str">
        <f t="shared" si="35"/>
        <v/>
      </c>
      <c r="O84" s="66" t="str">
        <f t="shared" si="36"/>
        <v/>
      </c>
      <c r="P84" s="4"/>
      <c r="Q84" s="74"/>
      <c r="AD84" s="26">
        <v>83</v>
      </c>
      <c r="AE84" s="26"/>
      <c r="AF84" s="26">
        <f>IF(Kopā!F84=$R$3,Kopā!A84,"")</f>
        <v>81</v>
      </c>
      <c r="AG84" s="26" t="str">
        <f>_xlfn.IFNA(VLOOKUP(AF84,Kopā!$A$4:$G$203,7,),"")</f>
        <v>Hm</v>
      </c>
      <c r="AH84" s="26">
        <f t="shared" si="24"/>
        <v>81</v>
      </c>
      <c r="AI84" s="26" t="e" cm="1">
        <f t="array" ref="AI84">IFERROR(SMALL(IF((COUNTIF($AI$3:AI83, $AH$4:$AH$203)=0)*ISNUMBER($AH$4:$AH$203), $AH$4:$AH$203, "A"), 1),INDEX($AH$4:$AH$203, MATCH(SMALL(IF(ISTEXT($AH$4:$AH$203)*(COUNTIF(AI$3:$AI83,$AH$4:$AH$203)=0), COUNTIF($AH$4:$AH$203, "&lt;"&amp;$AH$4:$AH$203), ""),1),IF(ISTEXT($AH$4:$AH$203), COUNTIF($AH$4:$AH$203, "&lt;"&amp;$AH$4:$AH$203), ""), 0)))</f>
        <v>#NUM!</v>
      </c>
      <c r="AJ84" s="26"/>
      <c r="AK84" s="26"/>
      <c r="AL84" s="26" t="str">
        <f t="shared" si="37"/>
        <v/>
      </c>
      <c r="AM84" s="26" t="str">
        <f t="shared" si="38"/>
        <v/>
      </c>
      <c r="AN84" s="26">
        <v>81</v>
      </c>
      <c r="AO84" s="67" t="str">
        <f t="shared" si="39"/>
        <v/>
      </c>
      <c r="AP84" s="26" t="str">
        <f>_xlfn.IFNA(VLOOKUP(AM84,Kopā!$A$4:$Q$203,2,),"")</f>
        <v/>
      </c>
      <c r="AQ84" s="68" t="str">
        <f>_xlfn.IFNA(VLOOKUP(AM84,Kopā!$A$4:$Q$203,3,),"")</f>
        <v/>
      </c>
      <c r="AR84" s="79" t="str">
        <f>_xlfn.IFNA(VLOOKUP(AM84,Kopā!$A$4:$Q$203,8,),"")</f>
        <v/>
      </c>
      <c r="AS84" s="80" t="str">
        <f>_xlfn.IFNA(VLOOKUP(AM84,Kopā!$A$4:$Q$203,9,),"")</f>
        <v/>
      </c>
      <c r="AT84" s="79" t="str">
        <f>_xlfn.IFNA(VLOOKUP(AM84,Kopā!$A$4:$Q$203,10,),"")</f>
        <v/>
      </c>
      <c r="AU84" s="80" t="str">
        <f>_xlfn.IFNA(VLOOKUP(AM84,Kopā!$A$4:$Q$203,11,),"")</f>
        <v/>
      </c>
      <c r="AV84" s="79" t="str">
        <f>_xlfn.IFNA(VLOOKUP(AM84,Kopā!$A$4:$Q$203,12,),"")</f>
        <v/>
      </c>
      <c r="AW84" s="80" t="str">
        <f>_xlfn.IFNA(VLOOKUP(AM84,Kopā!$A$4:$Q$203,13,),"")</f>
        <v/>
      </c>
      <c r="AX84" s="79" t="str">
        <f>_xlfn.IFNA(VLOOKUP(AM84,Kopā!$A$4:$Q$203,14,),"")</f>
        <v/>
      </c>
      <c r="AY84" s="80" t="str">
        <f>_xlfn.IFNA(VLOOKUP(AM84,Kopā!$A$4:$Q$203,15,),"")</f>
        <v/>
      </c>
      <c r="AZ84" s="81" t="str">
        <f>_xlfn.IFNA(VLOOKUP(AM84,Kopā!$A$4:$Q$203,16,),"")</f>
        <v/>
      </c>
      <c r="BA84" s="80" t="str">
        <f>_xlfn.IFNA(VLOOKUP(AM84,Kopā!$A$4:$Q$203,17,),"")</f>
        <v/>
      </c>
      <c r="BB84" s="26" t="str">
        <f t="shared" si="40"/>
        <v/>
      </c>
      <c r="BC84" s="26" t="str">
        <f t="shared" si="41"/>
        <v/>
      </c>
      <c r="BD84" s="69" t="str">
        <f t="shared" si="42"/>
        <v/>
      </c>
      <c r="BE84" s="26" t="e">
        <f>_xlfn.RANK.EQ(BB84,$BB$4:$BB$93,)+COUNTIF($BB$4:BB84,BB84)-1</f>
        <v>#VALUE!</v>
      </c>
    </row>
    <row r="85" spans="1:57" x14ac:dyDescent="0.25">
      <c r="A85" s="26">
        <v>82</v>
      </c>
      <c r="B85" s="37" t="str">
        <f t="shared" si="25"/>
        <v/>
      </c>
      <c r="C85" s="65" t="str">
        <f t="shared" si="23"/>
        <v/>
      </c>
      <c r="D85" s="65" t="str">
        <f t="shared" si="43"/>
        <v/>
      </c>
      <c r="E85" s="70" t="str">
        <f t="shared" si="26"/>
        <v/>
      </c>
      <c r="F85" s="71" t="str">
        <f t="shared" si="27"/>
        <v/>
      </c>
      <c r="G85" s="70" t="str">
        <f t="shared" si="28"/>
        <v/>
      </c>
      <c r="H85" s="71" t="str">
        <f t="shared" si="29"/>
        <v/>
      </c>
      <c r="I85" s="70" t="str">
        <f t="shared" si="30"/>
        <v/>
      </c>
      <c r="J85" s="71" t="str">
        <f t="shared" si="31"/>
        <v/>
      </c>
      <c r="K85" s="70" t="str">
        <f t="shared" si="32"/>
        <v/>
      </c>
      <c r="L85" s="71" t="str">
        <f t="shared" si="33"/>
        <v/>
      </c>
      <c r="M85" s="75" t="str">
        <f t="shared" si="34"/>
        <v/>
      </c>
      <c r="N85" s="71" t="str">
        <f t="shared" si="35"/>
        <v/>
      </c>
      <c r="O85" s="66" t="str">
        <f t="shared" si="36"/>
        <v/>
      </c>
      <c r="P85" s="4"/>
      <c r="Q85" s="74"/>
      <c r="AD85" s="26">
        <v>84</v>
      </c>
      <c r="AE85" s="26"/>
      <c r="AF85" s="26" t="str">
        <f>IF(Kopā!F85=$R$3,Kopā!A85,"")</f>
        <v/>
      </c>
      <c r="AG85" s="26" t="str">
        <f>_xlfn.IFNA(VLOOKUP(AF85,Kopā!$A$4:$G$203,7,),"")</f>
        <v/>
      </c>
      <c r="AH85" s="26" t="str">
        <f t="shared" si="24"/>
        <v/>
      </c>
      <c r="AI85" s="26" t="e" cm="1">
        <f t="array" ref="AI85">IFERROR(SMALL(IF((COUNTIF($AI$3:AI84, $AH$4:$AH$203)=0)*ISNUMBER($AH$4:$AH$203), $AH$4:$AH$203, "A"), 1),INDEX($AH$4:$AH$203, MATCH(SMALL(IF(ISTEXT($AH$4:$AH$203)*(COUNTIF(AI$3:$AI84,$AH$4:$AH$203)=0), COUNTIF($AH$4:$AH$203, "&lt;"&amp;$AH$4:$AH$203), ""),1),IF(ISTEXT($AH$4:$AH$203), COUNTIF($AH$4:$AH$203, "&lt;"&amp;$AH$4:$AH$203), ""), 0)))</f>
        <v>#NUM!</v>
      </c>
      <c r="AJ85" s="26"/>
      <c r="AK85" s="26"/>
      <c r="AL85" s="26" t="str">
        <f t="shared" si="37"/>
        <v/>
      </c>
      <c r="AM85" s="26" t="str">
        <f t="shared" si="38"/>
        <v/>
      </c>
      <c r="AN85" s="26">
        <v>82</v>
      </c>
      <c r="AO85" s="67" t="str">
        <f t="shared" si="39"/>
        <v/>
      </c>
      <c r="AP85" s="26" t="str">
        <f>_xlfn.IFNA(VLOOKUP(AM85,Kopā!$A$4:$Q$203,2,),"")</f>
        <v/>
      </c>
      <c r="AQ85" s="68" t="str">
        <f>_xlfn.IFNA(VLOOKUP(AM85,Kopā!$A$4:$Q$203,3,),"")</f>
        <v/>
      </c>
      <c r="AR85" s="79" t="str">
        <f>_xlfn.IFNA(VLOOKUP(AM85,Kopā!$A$4:$Q$203,8,),"")</f>
        <v/>
      </c>
      <c r="AS85" s="80" t="str">
        <f>_xlfn.IFNA(VLOOKUP(AM85,Kopā!$A$4:$Q$203,9,),"")</f>
        <v/>
      </c>
      <c r="AT85" s="79" t="str">
        <f>_xlfn.IFNA(VLOOKUP(AM85,Kopā!$A$4:$Q$203,10,),"")</f>
        <v/>
      </c>
      <c r="AU85" s="80" t="str">
        <f>_xlfn.IFNA(VLOOKUP(AM85,Kopā!$A$4:$Q$203,11,),"")</f>
        <v/>
      </c>
      <c r="AV85" s="79" t="str">
        <f>_xlfn.IFNA(VLOOKUP(AM85,Kopā!$A$4:$Q$203,12,),"")</f>
        <v/>
      </c>
      <c r="AW85" s="80" t="str">
        <f>_xlfn.IFNA(VLOOKUP(AM85,Kopā!$A$4:$Q$203,13,),"")</f>
        <v/>
      </c>
      <c r="AX85" s="79" t="str">
        <f>_xlfn.IFNA(VLOOKUP(AM85,Kopā!$A$4:$Q$203,14,),"")</f>
        <v/>
      </c>
      <c r="AY85" s="80" t="str">
        <f>_xlfn.IFNA(VLOOKUP(AM85,Kopā!$A$4:$Q$203,15,),"")</f>
        <v/>
      </c>
      <c r="AZ85" s="81" t="str">
        <f>_xlfn.IFNA(VLOOKUP(AM85,Kopā!$A$4:$Q$203,16,),"")</f>
        <v/>
      </c>
      <c r="BA85" s="80" t="str">
        <f>_xlfn.IFNA(VLOOKUP(AM85,Kopā!$A$4:$Q$203,17,),"")</f>
        <v/>
      </c>
      <c r="BB85" s="26" t="str">
        <f t="shared" si="40"/>
        <v/>
      </c>
      <c r="BC85" s="26" t="str">
        <f t="shared" si="41"/>
        <v/>
      </c>
      <c r="BD85" s="69" t="str">
        <f t="shared" si="42"/>
        <v/>
      </c>
      <c r="BE85" s="26" t="e">
        <f>_xlfn.RANK.EQ(BB85,$BB$4:$BB$93,)+COUNTIF($BB$4:BB85,BB85)-1</f>
        <v>#VALUE!</v>
      </c>
    </row>
    <row r="86" spans="1:57" x14ac:dyDescent="0.25">
      <c r="A86" s="26">
        <v>83</v>
      </c>
      <c r="B86" s="37" t="str">
        <f t="shared" si="25"/>
        <v/>
      </c>
      <c r="C86" s="65" t="str">
        <f t="shared" si="23"/>
        <v/>
      </c>
      <c r="D86" s="65" t="str">
        <f t="shared" si="43"/>
        <v/>
      </c>
      <c r="E86" s="70" t="str">
        <f t="shared" si="26"/>
        <v/>
      </c>
      <c r="F86" s="71" t="str">
        <f t="shared" si="27"/>
        <v/>
      </c>
      <c r="G86" s="70" t="str">
        <f t="shared" si="28"/>
        <v/>
      </c>
      <c r="H86" s="71" t="str">
        <f t="shared" si="29"/>
        <v/>
      </c>
      <c r="I86" s="70" t="str">
        <f t="shared" si="30"/>
        <v/>
      </c>
      <c r="J86" s="71" t="str">
        <f t="shared" si="31"/>
        <v/>
      </c>
      <c r="K86" s="70" t="str">
        <f t="shared" si="32"/>
        <v/>
      </c>
      <c r="L86" s="71" t="str">
        <f t="shared" si="33"/>
        <v/>
      </c>
      <c r="M86" s="75" t="str">
        <f t="shared" si="34"/>
        <v/>
      </c>
      <c r="N86" s="71" t="str">
        <f t="shared" si="35"/>
        <v/>
      </c>
      <c r="O86" s="66" t="str">
        <f t="shared" si="36"/>
        <v/>
      </c>
      <c r="P86" s="4"/>
      <c r="Q86" s="74"/>
      <c r="AD86" s="26">
        <v>85</v>
      </c>
      <c r="AE86" s="26"/>
      <c r="AF86" s="26" t="str">
        <f>IF(Kopā!F86=$R$3,Kopā!A86,"")</f>
        <v/>
      </c>
      <c r="AG86" s="26" t="str">
        <f>_xlfn.IFNA(VLOOKUP(AF86,Kopā!$A$4:$G$203,7,),"")</f>
        <v/>
      </c>
      <c r="AH86" s="26" t="str">
        <f t="shared" si="24"/>
        <v/>
      </c>
      <c r="AI86" s="26" t="e" cm="1">
        <f t="array" ref="AI86">IFERROR(SMALL(IF((COUNTIF($AI$3:AI85, $AH$4:$AH$203)=0)*ISNUMBER($AH$4:$AH$203), $AH$4:$AH$203, "A"), 1),INDEX($AH$4:$AH$203, MATCH(SMALL(IF(ISTEXT($AH$4:$AH$203)*(COUNTIF(AI$3:$AI85,$AH$4:$AH$203)=0), COUNTIF($AH$4:$AH$203, "&lt;"&amp;$AH$4:$AH$203), ""),1),IF(ISTEXT($AH$4:$AH$203), COUNTIF($AH$4:$AH$203, "&lt;"&amp;$AH$4:$AH$203), ""), 0)))</f>
        <v>#NUM!</v>
      </c>
      <c r="AJ86" s="26"/>
      <c r="AK86" s="26"/>
      <c r="AL86" s="26" t="str">
        <f t="shared" si="37"/>
        <v/>
      </c>
      <c r="AM86" s="26" t="str">
        <f t="shared" si="38"/>
        <v/>
      </c>
      <c r="AN86" s="26">
        <v>83</v>
      </c>
      <c r="AO86" s="67" t="str">
        <f t="shared" si="39"/>
        <v/>
      </c>
      <c r="AP86" s="26" t="str">
        <f>_xlfn.IFNA(VLOOKUP(AM86,Kopā!$A$4:$Q$203,2,),"")</f>
        <v/>
      </c>
      <c r="AQ86" s="68" t="str">
        <f>_xlfn.IFNA(VLOOKUP(AM86,Kopā!$A$4:$Q$203,3,),"")</f>
        <v/>
      </c>
      <c r="AR86" s="79" t="str">
        <f>_xlfn.IFNA(VLOOKUP(AM86,Kopā!$A$4:$Q$203,8,),"")</f>
        <v/>
      </c>
      <c r="AS86" s="80" t="str">
        <f>_xlfn.IFNA(VLOOKUP(AM86,Kopā!$A$4:$Q$203,9,),"")</f>
        <v/>
      </c>
      <c r="AT86" s="79" t="str">
        <f>_xlfn.IFNA(VLOOKUP(AM86,Kopā!$A$4:$Q$203,10,),"")</f>
        <v/>
      </c>
      <c r="AU86" s="80" t="str">
        <f>_xlfn.IFNA(VLOOKUP(AM86,Kopā!$A$4:$Q$203,11,),"")</f>
        <v/>
      </c>
      <c r="AV86" s="79" t="str">
        <f>_xlfn.IFNA(VLOOKUP(AM86,Kopā!$A$4:$Q$203,12,),"")</f>
        <v/>
      </c>
      <c r="AW86" s="80" t="str">
        <f>_xlfn.IFNA(VLOOKUP(AM86,Kopā!$A$4:$Q$203,13,),"")</f>
        <v/>
      </c>
      <c r="AX86" s="79" t="str">
        <f>_xlfn.IFNA(VLOOKUP(AM86,Kopā!$A$4:$Q$203,14,),"")</f>
        <v/>
      </c>
      <c r="AY86" s="80" t="str">
        <f>_xlfn.IFNA(VLOOKUP(AM86,Kopā!$A$4:$Q$203,15,),"")</f>
        <v/>
      </c>
      <c r="AZ86" s="81" t="str">
        <f>_xlfn.IFNA(VLOOKUP(AM86,Kopā!$A$4:$Q$203,16,),"")</f>
        <v/>
      </c>
      <c r="BA86" s="80" t="str">
        <f>_xlfn.IFNA(VLOOKUP(AM86,Kopā!$A$4:$Q$203,17,),"")</f>
        <v/>
      </c>
      <c r="BB86" s="26" t="str">
        <f t="shared" si="40"/>
        <v/>
      </c>
      <c r="BC86" s="26" t="str">
        <f t="shared" si="41"/>
        <v/>
      </c>
      <c r="BD86" s="69" t="str">
        <f t="shared" si="42"/>
        <v/>
      </c>
      <c r="BE86" s="26" t="e">
        <f>_xlfn.RANK.EQ(BB86,$BB$4:$BB$93,)+COUNTIF($BB$4:BB86,BB86)-1</f>
        <v>#VALUE!</v>
      </c>
    </row>
    <row r="87" spans="1:57" x14ac:dyDescent="0.25">
      <c r="A87" s="26">
        <v>84</v>
      </c>
      <c r="B87" s="37" t="str">
        <f t="shared" si="25"/>
        <v/>
      </c>
      <c r="C87" s="65" t="str">
        <f t="shared" si="23"/>
        <v/>
      </c>
      <c r="D87" s="65" t="str">
        <f t="shared" si="43"/>
        <v/>
      </c>
      <c r="E87" s="70" t="str">
        <f t="shared" si="26"/>
        <v/>
      </c>
      <c r="F87" s="71" t="str">
        <f t="shared" si="27"/>
        <v/>
      </c>
      <c r="G87" s="70" t="str">
        <f t="shared" si="28"/>
        <v/>
      </c>
      <c r="H87" s="71" t="str">
        <f t="shared" si="29"/>
        <v/>
      </c>
      <c r="I87" s="70" t="str">
        <f t="shared" si="30"/>
        <v/>
      </c>
      <c r="J87" s="71" t="str">
        <f t="shared" si="31"/>
        <v/>
      </c>
      <c r="K87" s="70" t="str">
        <f t="shared" si="32"/>
        <v/>
      </c>
      <c r="L87" s="71" t="str">
        <f t="shared" si="33"/>
        <v/>
      </c>
      <c r="M87" s="75" t="str">
        <f t="shared" si="34"/>
        <v/>
      </c>
      <c r="N87" s="71" t="str">
        <f t="shared" si="35"/>
        <v/>
      </c>
      <c r="O87" s="66" t="str">
        <f t="shared" si="36"/>
        <v/>
      </c>
      <c r="P87" s="4"/>
      <c r="Q87" s="74"/>
      <c r="AD87" s="26">
        <v>86</v>
      </c>
      <c r="AE87" s="26"/>
      <c r="AF87" s="26">
        <f>IF(Kopā!F87=$R$3,Kopā!A87,"")</f>
        <v>84</v>
      </c>
      <c r="AG87" s="26" t="str">
        <f>_xlfn.IFNA(VLOOKUP(AF87,Kopā!$A$4:$G$203,7,),"")</f>
        <v>H</v>
      </c>
      <c r="AH87" s="26" t="str">
        <f t="shared" si="24"/>
        <v/>
      </c>
      <c r="AI87" s="26" t="e" cm="1">
        <f t="array" ref="AI87">IFERROR(SMALL(IF((COUNTIF($AI$3:AI86, $AH$4:$AH$203)=0)*ISNUMBER($AH$4:$AH$203), $AH$4:$AH$203, "A"), 1),INDEX($AH$4:$AH$203, MATCH(SMALL(IF(ISTEXT($AH$4:$AH$203)*(COUNTIF(AI$3:$AI86,$AH$4:$AH$203)=0), COUNTIF($AH$4:$AH$203, "&lt;"&amp;$AH$4:$AH$203), ""),1),IF(ISTEXT($AH$4:$AH$203), COUNTIF($AH$4:$AH$203, "&lt;"&amp;$AH$4:$AH$203), ""), 0)))</f>
        <v>#NUM!</v>
      </c>
      <c r="AJ87" s="26"/>
      <c r="AK87" s="26"/>
      <c r="AL87" s="26" t="str">
        <f t="shared" si="37"/>
        <v/>
      </c>
      <c r="AM87" s="26" t="str">
        <f t="shared" si="38"/>
        <v/>
      </c>
      <c r="AN87" s="26">
        <v>84</v>
      </c>
      <c r="AO87" s="67" t="str">
        <f t="shared" si="39"/>
        <v/>
      </c>
      <c r="AP87" s="26" t="str">
        <f>_xlfn.IFNA(VLOOKUP(AM87,Kopā!$A$4:$Q$203,2,),"")</f>
        <v/>
      </c>
      <c r="AQ87" s="68" t="str">
        <f>_xlfn.IFNA(VLOOKUP(AM87,Kopā!$A$4:$Q$203,3,),"")</f>
        <v/>
      </c>
      <c r="AR87" s="79" t="str">
        <f>_xlfn.IFNA(VLOOKUP(AM87,Kopā!$A$4:$Q$203,8,),"")</f>
        <v/>
      </c>
      <c r="AS87" s="80" t="str">
        <f>_xlfn.IFNA(VLOOKUP(AM87,Kopā!$A$4:$Q$203,9,),"")</f>
        <v/>
      </c>
      <c r="AT87" s="79" t="str">
        <f>_xlfn.IFNA(VLOOKUP(AM87,Kopā!$A$4:$Q$203,10,),"")</f>
        <v/>
      </c>
      <c r="AU87" s="80" t="str">
        <f>_xlfn.IFNA(VLOOKUP(AM87,Kopā!$A$4:$Q$203,11,),"")</f>
        <v/>
      </c>
      <c r="AV87" s="79" t="str">
        <f>_xlfn.IFNA(VLOOKUP(AM87,Kopā!$A$4:$Q$203,12,),"")</f>
        <v/>
      </c>
      <c r="AW87" s="80" t="str">
        <f>_xlfn.IFNA(VLOOKUP(AM87,Kopā!$A$4:$Q$203,13,),"")</f>
        <v/>
      </c>
      <c r="AX87" s="79" t="str">
        <f>_xlfn.IFNA(VLOOKUP(AM87,Kopā!$A$4:$Q$203,14,),"")</f>
        <v/>
      </c>
      <c r="AY87" s="80" t="str">
        <f>_xlfn.IFNA(VLOOKUP(AM87,Kopā!$A$4:$Q$203,15,),"")</f>
        <v/>
      </c>
      <c r="AZ87" s="81" t="str">
        <f>_xlfn.IFNA(VLOOKUP(AM87,Kopā!$A$4:$Q$203,16,),"")</f>
        <v/>
      </c>
      <c r="BA87" s="80" t="str">
        <f>_xlfn.IFNA(VLOOKUP(AM87,Kopā!$A$4:$Q$203,17,),"")</f>
        <v/>
      </c>
      <c r="BB87" s="26" t="str">
        <f t="shared" si="40"/>
        <v/>
      </c>
      <c r="BC87" s="26" t="str">
        <f t="shared" si="41"/>
        <v/>
      </c>
      <c r="BD87" s="69" t="str">
        <f t="shared" si="42"/>
        <v/>
      </c>
      <c r="BE87" s="26" t="e">
        <f>_xlfn.RANK.EQ(BB87,$BB$4:$BB$93,)+COUNTIF($BB$4:BB87,BB87)-1</f>
        <v>#VALUE!</v>
      </c>
    </row>
    <row r="88" spans="1:57" x14ac:dyDescent="0.25">
      <c r="A88" s="26">
        <v>85</v>
      </c>
      <c r="B88" s="37" t="str">
        <f t="shared" si="25"/>
        <v/>
      </c>
      <c r="C88" s="65" t="str">
        <f t="shared" si="23"/>
        <v/>
      </c>
      <c r="D88" s="65" t="str">
        <f t="shared" si="43"/>
        <v/>
      </c>
      <c r="E88" s="70" t="str">
        <f t="shared" si="26"/>
        <v/>
      </c>
      <c r="F88" s="71" t="str">
        <f t="shared" si="27"/>
        <v/>
      </c>
      <c r="G88" s="70" t="str">
        <f t="shared" si="28"/>
        <v/>
      </c>
      <c r="H88" s="71" t="str">
        <f t="shared" si="29"/>
        <v/>
      </c>
      <c r="I88" s="70" t="str">
        <f t="shared" si="30"/>
        <v/>
      </c>
      <c r="J88" s="71" t="str">
        <f t="shared" si="31"/>
        <v/>
      </c>
      <c r="K88" s="70" t="str">
        <f t="shared" si="32"/>
        <v/>
      </c>
      <c r="L88" s="71" t="str">
        <f t="shared" si="33"/>
        <v/>
      </c>
      <c r="M88" s="75" t="str">
        <f t="shared" si="34"/>
        <v/>
      </c>
      <c r="N88" s="71" t="str">
        <f t="shared" si="35"/>
        <v/>
      </c>
      <c r="O88" s="66" t="str">
        <f t="shared" si="36"/>
        <v/>
      </c>
      <c r="P88" s="4"/>
      <c r="Q88" s="74"/>
      <c r="AD88" s="26">
        <v>87</v>
      </c>
      <c r="AE88" s="26"/>
      <c r="AF88" s="26" t="str">
        <f>IF(Kopā!F88=$R$3,Kopā!A88,"")</f>
        <v/>
      </c>
      <c r="AG88" s="26" t="str">
        <f>_xlfn.IFNA(VLOOKUP(AF88,Kopā!$A$4:$G$203,7,),"")</f>
        <v/>
      </c>
      <c r="AH88" s="26" t="str">
        <f t="shared" si="24"/>
        <v/>
      </c>
      <c r="AI88" s="26" t="e" cm="1">
        <f t="array" ref="AI88">IFERROR(SMALL(IF((COUNTIF($AI$3:AI87, $AH$4:$AH$203)=0)*ISNUMBER($AH$4:$AH$203), $AH$4:$AH$203, "A"), 1),INDEX($AH$4:$AH$203, MATCH(SMALL(IF(ISTEXT($AH$4:$AH$203)*(COUNTIF(AI$3:$AI87,$AH$4:$AH$203)=0), COUNTIF($AH$4:$AH$203, "&lt;"&amp;$AH$4:$AH$203), ""),1),IF(ISTEXT($AH$4:$AH$203), COUNTIF($AH$4:$AH$203, "&lt;"&amp;$AH$4:$AH$203), ""), 0)))</f>
        <v>#NUM!</v>
      </c>
      <c r="AJ88" s="26"/>
      <c r="AK88" s="26"/>
      <c r="AL88" s="26" t="str">
        <f t="shared" si="37"/>
        <v/>
      </c>
      <c r="AM88" s="26" t="str">
        <f t="shared" si="38"/>
        <v/>
      </c>
      <c r="AN88" s="26">
        <v>85</v>
      </c>
      <c r="AO88" s="67" t="str">
        <f t="shared" si="39"/>
        <v/>
      </c>
      <c r="AP88" s="26" t="str">
        <f>_xlfn.IFNA(VLOOKUP(AM88,Kopā!$A$4:$Q$203,2,),"")</f>
        <v/>
      </c>
      <c r="AQ88" s="68" t="str">
        <f>_xlfn.IFNA(VLOOKUP(AM88,Kopā!$A$4:$Q$203,3,),"")</f>
        <v/>
      </c>
      <c r="AR88" s="79" t="str">
        <f>_xlfn.IFNA(VLOOKUP(AM88,Kopā!$A$4:$Q$203,8,),"")</f>
        <v/>
      </c>
      <c r="AS88" s="80" t="str">
        <f>_xlfn.IFNA(VLOOKUP(AM88,Kopā!$A$4:$Q$203,9,),"")</f>
        <v/>
      </c>
      <c r="AT88" s="79" t="str">
        <f>_xlfn.IFNA(VLOOKUP(AM88,Kopā!$A$4:$Q$203,10,),"")</f>
        <v/>
      </c>
      <c r="AU88" s="80" t="str">
        <f>_xlfn.IFNA(VLOOKUP(AM88,Kopā!$A$4:$Q$203,11,),"")</f>
        <v/>
      </c>
      <c r="AV88" s="79" t="str">
        <f>_xlfn.IFNA(VLOOKUP(AM88,Kopā!$A$4:$Q$203,12,),"")</f>
        <v/>
      </c>
      <c r="AW88" s="80" t="str">
        <f>_xlfn.IFNA(VLOOKUP(AM88,Kopā!$A$4:$Q$203,13,),"")</f>
        <v/>
      </c>
      <c r="AX88" s="79" t="str">
        <f>_xlfn.IFNA(VLOOKUP(AM88,Kopā!$A$4:$Q$203,14,),"")</f>
        <v/>
      </c>
      <c r="AY88" s="80" t="str">
        <f>_xlfn.IFNA(VLOOKUP(AM88,Kopā!$A$4:$Q$203,15,),"")</f>
        <v/>
      </c>
      <c r="AZ88" s="81" t="str">
        <f>_xlfn.IFNA(VLOOKUP(AM88,Kopā!$A$4:$Q$203,16,),"")</f>
        <v/>
      </c>
      <c r="BA88" s="80" t="str">
        <f>_xlfn.IFNA(VLOOKUP(AM88,Kopā!$A$4:$Q$203,17,),"")</f>
        <v/>
      </c>
      <c r="BB88" s="26" t="str">
        <f t="shared" si="40"/>
        <v/>
      </c>
      <c r="BC88" s="26" t="str">
        <f t="shared" si="41"/>
        <v/>
      </c>
      <c r="BD88" s="69" t="str">
        <f t="shared" si="42"/>
        <v/>
      </c>
      <c r="BE88" s="26" t="e">
        <f>_xlfn.RANK.EQ(BB88,$BB$4:$BB$93,)+COUNTIF($BB$4:BB88,BB88)-1</f>
        <v>#VALUE!</v>
      </c>
    </row>
    <row r="89" spans="1:57" x14ac:dyDescent="0.25">
      <c r="A89" s="26">
        <v>86</v>
      </c>
      <c r="B89" s="37" t="str">
        <f t="shared" si="25"/>
        <v/>
      </c>
      <c r="C89" s="65" t="str">
        <f t="shared" si="23"/>
        <v/>
      </c>
      <c r="D89" s="65" t="str">
        <f t="shared" si="43"/>
        <v/>
      </c>
      <c r="E89" s="70" t="str">
        <f t="shared" si="26"/>
        <v/>
      </c>
      <c r="F89" s="71" t="str">
        <f t="shared" si="27"/>
        <v/>
      </c>
      <c r="G89" s="70" t="str">
        <f t="shared" si="28"/>
        <v/>
      </c>
      <c r="H89" s="71" t="str">
        <f t="shared" si="29"/>
        <v/>
      </c>
      <c r="I89" s="70" t="str">
        <f t="shared" si="30"/>
        <v/>
      </c>
      <c r="J89" s="71" t="str">
        <f t="shared" si="31"/>
        <v/>
      </c>
      <c r="K89" s="70" t="str">
        <f t="shared" si="32"/>
        <v/>
      </c>
      <c r="L89" s="71" t="str">
        <f t="shared" si="33"/>
        <v/>
      </c>
      <c r="M89" s="75" t="str">
        <f t="shared" si="34"/>
        <v/>
      </c>
      <c r="N89" s="71" t="str">
        <f t="shared" si="35"/>
        <v/>
      </c>
      <c r="O89" s="66" t="str">
        <f t="shared" si="36"/>
        <v/>
      </c>
      <c r="P89" s="4"/>
      <c r="Q89" s="74"/>
      <c r="AD89" s="26">
        <v>88</v>
      </c>
      <c r="AE89" s="26"/>
      <c r="AF89" s="26">
        <f>IF(Kopā!F89=$R$3,Kopā!A89,"")</f>
        <v>86</v>
      </c>
      <c r="AG89" s="26" t="str">
        <f>_xlfn.IFNA(VLOOKUP(AF89,Kopā!$A$4:$G$203,7,),"")</f>
        <v>H</v>
      </c>
      <c r="AH89" s="26" t="str">
        <f t="shared" si="24"/>
        <v/>
      </c>
      <c r="AI89" s="26" t="e" cm="1">
        <f t="array" ref="AI89">IFERROR(SMALL(IF((COUNTIF($AI$3:AI88, $AH$4:$AH$203)=0)*ISNUMBER($AH$4:$AH$203), $AH$4:$AH$203, "A"), 1),INDEX($AH$4:$AH$203, MATCH(SMALL(IF(ISTEXT($AH$4:$AH$203)*(COUNTIF(AI$3:$AI88,$AH$4:$AH$203)=0), COUNTIF($AH$4:$AH$203, "&lt;"&amp;$AH$4:$AH$203), ""),1),IF(ISTEXT($AH$4:$AH$203), COUNTIF($AH$4:$AH$203, "&lt;"&amp;$AH$4:$AH$203), ""), 0)))</f>
        <v>#NUM!</v>
      </c>
      <c r="AJ89" s="26"/>
      <c r="AK89" s="26"/>
      <c r="AL89" s="26" t="str">
        <f t="shared" si="37"/>
        <v/>
      </c>
      <c r="AM89" s="26" t="str">
        <f t="shared" si="38"/>
        <v/>
      </c>
      <c r="AN89" s="26">
        <v>86</v>
      </c>
      <c r="AO89" s="67" t="str">
        <f t="shared" si="39"/>
        <v/>
      </c>
      <c r="AP89" s="26" t="str">
        <f>_xlfn.IFNA(VLOOKUP(AM89,Kopā!$A$4:$Q$203,2,),"")</f>
        <v/>
      </c>
      <c r="AQ89" s="68" t="str">
        <f>_xlfn.IFNA(VLOOKUP(AM89,Kopā!$A$4:$Q$203,3,),"")</f>
        <v/>
      </c>
      <c r="AR89" s="79" t="str">
        <f>_xlfn.IFNA(VLOOKUP(AM89,Kopā!$A$4:$Q$203,8,),"")</f>
        <v/>
      </c>
      <c r="AS89" s="80" t="str">
        <f>_xlfn.IFNA(VLOOKUP(AM89,Kopā!$A$4:$Q$203,9,),"")</f>
        <v/>
      </c>
      <c r="AT89" s="79" t="str">
        <f>_xlfn.IFNA(VLOOKUP(AM89,Kopā!$A$4:$Q$203,10,),"")</f>
        <v/>
      </c>
      <c r="AU89" s="80" t="str">
        <f>_xlfn.IFNA(VLOOKUP(AM89,Kopā!$A$4:$Q$203,11,),"")</f>
        <v/>
      </c>
      <c r="AV89" s="79" t="str">
        <f>_xlfn.IFNA(VLOOKUP(AM89,Kopā!$A$4:$Q$203,12,),"")</f>
        <v/>
      </c>
      <c r="AW89" s="80" t="str">
        <f>_xlfn.IFNA(VLOOKUP(AM89,Kopā!$A$4:$Q$203,13,),"")</f>
        <v/>
      </c>
      <c r="AX89" s="79" t="str">
        <f>_xlfn.IFNA(VLOOKUP(AM89,Kopā!$A$4:$Q$203,14,),"")</f>
        <v/>
      </c>
      <c r="AY89" s="80" t="str">
        <f>_xlfn.IFNA(VLOOKUP(AM89,Kopā!$A$4:$Q$203,15,),"")</f>
        <v/>
      </c>
      <c r="AZ89" s="81" t="str">
        <f>_xlfn.IFNA(VLOOKUP(AM89,Kopā!$A$4:$Q$203,16,),"")</f>
        <v/>
      </c>
      <c r="BA89" s="80" t="str">
        <f>_xlfn.IFNA(VLOOKUP(AM89,Kopā!$A$4:$Q$203,17,),"")</f>
        <v/>
      </c>
      <c r="BB89" s="26" t="str">
        <f t="shared" si="40"/>
        <v/>
      </c>
      <c r="BC89" s="26" t="str">
        <f t="shared" si="41"/>
        <v/>
      </c>
      <c r="BD89" s="69" t="str">
        <f t="shared" si="42"/>
        <v/>
      </c>
      <c r="BE89" s="26" t="e">
        <f>_xlfn.RANK.EQ(BB89,$BB$4:$BB$93,)+COUNTIF($BB$4:BB89,BB89)-1</f>
        <v>#VALUE!</v>
      </c>
    </row>
    <row r="90" spans="1:57" x14ac:dyDescent="0.25">
      <c r="A90" s="26">
        <v>87</v>
      </c>
      <c r="B90" s="37" t="str">
        <f t="shared" si="25"/>
        <v/>
      </c>
      <c r="C90" s="65" t="str">
        <f t="shared" si="23"/>
        <v/>
      </c>
      <c r="D90" s="65" t="str">
        <f t="shared" si="43"/>
        <v/>
      </c>
      <c r="E90" s="70" t="str">
        <f t="shared" si="26"/>
        <v/>
      </c>
      <c r="F90" s="71" t="str">
        <f t="shared" si="27"/>
        <v/>
      </c>
      <c r="G90" s="70" t="str">
        <f t="shared" si="28"/>
        <v/>
      </c>
      <c r="H90" s="71" t="str">
        <f t="shared" si="29"/>
        <v/>
      </c>
      <c r="I90" s="70" t="str">
        <f t="shared" si="30"/>
        <v/>
      </c>
      <c r="J90" s="71" t="str">
        <f t="shared" si="31"/>
        <v/>
      </c>
      <c r="K90" s="70" t="str">
        <f t="shared" si="32"/>
        <v/>
      </c>
      <c r="L90" s="71" t="str">
        <f t="shared" si="33"/>
        <v/>
      </c>
      <c r="M90" s="75" t="str">
        <f t="shared" si="34"/>
        <v/>
      </c>
      <c r="N90" s="71" t="str">
        <f t="shared" si="35"/>
        <v/>
      </c>
      <c r="O90" s="66" t="str">
        <f t="shared" si="36"/>
        <v/>
      </c>
      <c r="P90" s="4"/>
      <c r="Q90" s="74"/>
      <c r="AD90" s="26">
        <v>89</v>
      </c>
      <c r="AE90" s="26"/>
      <c r="AF90" s="26" t="str">
        <f>IF(Kopā!F90=$R$3,Kopā!A90,"")</f>
        <v/>
      </c>
      <c r="AG90" s="26" t="str">
        <f>_xlfn.IFNA(VLOOKUP(AF90,Kopā!$A$4:$G$203,7,),"")</f>
        <v/>
      </c>
      <c r="AH90" s="26" t="str">
        <f t="shared" si="24"/>
        <v/>
      </c>
      <c r="AI90" s="26" t="e" cm="1">
        <f t="array" ref="AI90">IFERROR(SMALL(IF((COUNTIF($AI$3:AI89, $AH$4:$AH$203)=0)*ISNUMBER($AH$4:$AH$203), $AH$4:$AH$203, "A"), 1),INDEX($AH$4:$AH$203, MATCH(SMALL(IF(ISTEXT($AH$4:$AH$203)*(COUNTIF(AI$3:$AI89,$AH$4:$AH$203)=0), COUNTIF($AH$4:$AH$203, "&lt;"&amp;$AH$4:$AH$203), ""),1),IF(ISTEXT($AH$4:$AH$203), COUNTIF($AH$4:$AH$203, "&lt;"&amp;$AH$4:$AH$203), ""), 0)))</f>
        <v>#NUM!</v>
      </c>
      <c r="AJ90" s="26"/>
      <c r="AK90" s="26"/>
      <c r="AL90" s="26" t="str">
        <f t="shared" si="37"/>
        <v/>
      </c>
      <c r="AM90" s="26" t="str">
        <f t="shared" si="38"/>
        <v/>
      </c>
      <c r="AN90" s="26">
        <v>87</v>
      </c>
      <c r="AO90" s="67" t="str">
        <f t="shared" si="39"/>
        <v/>
      </c>
      <c r="AP90" s="26" t="str">
        <f>_xlfn.IFNA(VLOOKUP(AM90,Kopā!$A$4:$Q$203,2,),"")</f>
        <v/>
      </c>
      <c r="AQ90" s="68" t="str">
        <f>_xlfn.IFNA(VLOOKUP(AM90,Kopā!$A$4:$Q$203,3,),"")</f>
        <v/>
      </c>
      <c r="AR90" s="79" t="str">
        <f>_xlfn.IFNA(VLOOKUP(AM90,Kopā!$A$4:$Q$203,8,),"")</f>
        <v/>
      </c>
      <c r="AS90" s="80" t="str">
        <f>_xlfn.IFNA(VLOOKUP(AM90,Kopā!$A$4:$Q$203,9,),"")</f>
        <v/>
      </c>
      <c r="AT90" s="79" t="str">
        <f>_xlfn.IFNA(VLOOKUP(AM90,Kopā!$A$4:$Q$203,10,),"")</f>
        <v/>
      </c>
      <c r="AU90" s="80" t="str">
        <f>_xlfn.IFNA(VLOOKUP(AM90,Kopā!$A$4:$Q$203,11,),"")</f>
        <v/>
      </c>
      <c r="AV90" s="79" t="str">
        <f>_xlfn.IFNA(VLOOKUP(AM90,Kopā!$A$4:$Q$203,12,),"")</f>
        <v/>
      </c>
      <c r="AW90" s="80" t="str">
        <f>_xlfn.IFNA(VLOOKUP(AM90,Kopā!$A$4:$Q$203,13,),"")</f>
        <v/>
      </c>
      <c r="AX90" s="79" t="str">
        <f>_xlfn.IFNA(VLOOKUP(AM90,Kopā!$A$4:$Q$203,14,),"")</f>
        <v/>
      </c>
      <c r="AY90" s="80" t="str">
        <f>_xlfn.IFNA(VLOOKUP(AM90,Kopā!$A$4:$Q$203,15,),"")</f>
        <v/>
      </c>
      <c r="AZ90" s="81" t="str">
        <f>_xlfn.IFNA(VLOOKUP(AM90,Kopā!$A$4:$Q$203,16,),"")</f>
        <v/>
      </c>
      <c r="BA90" s="80" t="str">
        <f>_xlfn.IFNA(VLOOKUP(AM90,Kopā!$A$4:$Q$203,17,),"")</f>
        <v/>
      </c>
      <c r="BB90" s="26" t="str">
        <f t="shared" si="40"/>
        <v/>
      </c>
      <c r="BC90" s="26" t="str">
        <f t="shared" si="41"/>
        <v/>
      </c>
      <c r="BD90" s="69" t="str">
        <f t="shared" si="42"/>
        <v/>
      </c>
      <c r="BE90" s="26" t="e">
        <f>_xlfn.RANK.EQ(BB90,$BB$4:$BB$93,)+COUNTIF($BB$4:BB90,BB90)-1</f>
        <v>#VALUE!</v>
      </c>
    </row>
    <row r="91" spans="1:57" x14ac:dyDescent="0.25">
      <c r="A91" s="26">
        <v>88</v>
      </c>
      <c r="B91" s="37" t="str">
        <f t="shared" si="25"/>
        <v/>
      </c>
      <c r="C91" s="65" t="str">
        <f t="shared" si="23"/>
        <v/>
      </c>
      <c r="D91" s="65" t="str">
        <f t="shared" si="43"/>
        <v/>
      </c>
      <c r="E91" s="70" t="str">
        <f t="shared" si="26"/>
        <v/>
      </c>
      <c r="F91" s="71" t="str">
        <f t="shared" si="27"/>
        <v/>
      </c>
      <c r="G91" s="70" t="str">
        <f t="shared" si="28"/>
        <v/>
      </c>
      <c r="H91" s="71" t="str">
        <f t="shared" si="29"/>
        <v/>
      </c>
      <c r="I91" s="70" t="str">
        <f t="shared" si="30"/>
        <v/>
      </c>
      <c r="J91" s="71" t="str">
        <f t="shared" si="31"/>
        <v/>
      </c>
      <c r="K91" s="70" t="str">
        <f t="shared" si="32"/>
        <v/>
      </c>
      <c r="L91" s="71" t="str">
        <f t="shared" si="33"/>
        <v/>
      </c>
      <c r="M91" s="75" t="str">
        <f t="shared" si="34"/>
        <v/>
      </c>
      <c r="N91" s="71" t="str">
        <f t="shared" si="35"/>
        <v/>
      </c>
      <c r="O91" s="66" t="str">
        <f t="shared" si="36"/>
        <v/>
      </c>
      <c r="P91" s="4"/>
      <c r="Q91" s="74"/>
      <c r="AD91" s="26">
        <v>90</v>
      </c>
      <c r="AE91" s="26"/>
      <c r="AF91" s="26">
        <f>IF(Kopā!F91=$R$3,Kopā!A91,"")</f>
        <v>88</v>
      </c>
      <c r="AG91" s="26" t="str">
        <f>_xlfn.IFNA(VLOOKUP(AF91,Kopā!$A$4:$G$203,7,),"")</f>
        <v>E</v>
      </c>
      <c r="AH91" s="26" t="str">
        <f t="shared" si="24"/>
        <v/>
      </c>
      <c r="AI91" s="26" t="e" cm="1">
        <f t="array" ref="AI91">IFERROR(SMALL(IF((COUNTIF($AI$3:AI90, $AH$4:$AH$203)=0)*ISNUMBER($AH$4:$AH$203), $AH$4:$AH$203, "A"), 1),INDEX($AH$4:$AH$203, MATCH(SMALL(IF(ISTEXT($AH$4:$AH$203)*(COUNTIF(AI$3:$AI90,$AH$4:$AH$203)=0), COUNTIF($AH$4:$AH$203, "&lt;"&amp;$AH$4:$AH$203), ""),1),IF(ISTEXT($AH$4:$AH$203), COUNTIF($AH$4:$AH$203, "&lt;"&amp;$AH$4:$AH$203), ""), 0)))</f>
        <v>#NUM!</v>
      </c>
      <c r="AJ91" s="26"/>
      <c r="AK91" s="26"/>
      <c r="AL91" s="26" t="str">
        <f t="shared" si="37"/>
        <v/>
      </c>
      <c r="AM91" s="26" t="str">
        <f t="shared" si="38"/>
        <v/>
      </c>
      <c r="AN91" s="26">
        <v>88</v>
      </c>
      <c r="AO91" s="67" t="str">
        <f t="shared" si="39"/>
        <v/>
      </c>
      <c r="AP91" s="26" t="str">
        <f>_xlfn.IFNA(VLOOKUP(AM91,Kopā!$A$4:$Q$203,2,),"")</f>
        <v/>
      </c>
      <c r="AQ91" s="68" t="str">
        <f>_xlfn.IFNA(VLOOKUP(AM91,Kopā!$A$4:$Q$203,3,),"")</f>
        <v/>
      </c>
      <c r="AR91" s="79" t="str">
        <f>_xlfn.IFNA(VLOOKUP(AM91,Kopā!$A$4:$Q$203,8,),"")</f>
        <v/>
      </c>
      <c r="AS91" s="80" t="str">
        <f>_xlfn.IFNA(VLOOKUP(AM91,Kopā!$A$4:$Q$203,9,),"")</f>
        <v/>
      </c>
      <c r="AT91" s="79" t="str">
        <f>_xlfn.IFNA(VLOOKUP(AM91,Kopā!$A$4:$Q$203,10,),"")</f>
        <v/>
      </c>
      <c r="AU91" s="80" t="str">
        <f>_xlfn.IFNA(VLOOKUP(AM91,Kopā!$A$4:$Q$203,11,),"")</f>
        <v/>
      </c>
      <c r="AV91" s="79" t="str">
        <f>_xlfn.IFNA(VLOOKUP(AM91,Kopā!$A$4:$Q$203,12,),"")</f>
        <v/>
      </c>
      <c r="AW91" s="80" t="str">
        <f>_xlfn.IFNA(VLOOKUP(AM91,Kopā!$A$4:$Q$203,13,),"")</f>
        <v/>
      </c>
      <c r="AX91" s="79" t="str">
        <f>_xlfn.IFNA(VLOOKUP(AM91,Kopā!$A$4:$Q$203,14,),"")</f>
        <v/>
      </c>
      <c r="AY91" s="80" t="str">
        <f>_xlfn.IFNA(VLOOKUP(AM91,Kopā!$A$4:$Q$203,15,),"")</f>
        <v/>
      </c>
      <c r="AZ91" s="81" t="str">
        <f>_xlfn.IFNA(VLOOKUP(AM91,Kopā!$A$4:$Q$203,16,),"")</f>
        <v/>
      </c>
      <c r="BA91" s="80" t="str">
        <f>_xlfn.IFNA(VLOOKUP(AM91,Kopā!$A$4:$Q$203,17,),"")</f>
        <v/>
      </c>
      <c r="BB91" s="26" t="str">
        <f t="shared" si="40"/>
        <v/>
      </c>
      <c r="BC91" s="26" t="str">
        <f t="shared" si="41"/>
        <v/>
      </c>
      <c r="BD91" s="69" t="str">
        <f t="shared" si="42"/>
        <v/>
      </c>
      <c r="BE91" s="26" t="e">
        <f>_xlfn.RANK.EQ(BB91,$BB$4:$BB$93,)+COUNTIF($BB$4:BB91,BB91)-1</f>
        <v>#VALUE!</v>
      </c>
    </row>
    <row r="92" spans="1:57" x14ac:dyDescent="0.25">
      <c r="A92" s="26">
        <v>89</v>
      </c>
      <c r="B92" s="37" t="str">
        <f t="shared" si="25"/>
        <v/>
      </c>
      <c r="C92" s="65" t="str">
        <f t="shared" si="23"/>
        <v/>
      </c>
      <c r="D92" s="65" t="str">
        <f t="shared" si="43"/>
        <v/>
      </c>
      <c r="E92" s="70" t="str">
        <f t="shared" si="26"/>
        <v/>
      </c>
      <c r="F92" s="71" t="str">
        <f t="shared" si="27"/>
        <v/>
      </c>
      <c r="G92" s="70" t="str">
        <f t="shared" si="28"/>
        <v/>
      </c>
      <c r="H92" s="71" t="str">
        <f t="shared" si="29"/>
        <v/>
      </c>
      <c r="I92" s="70" t="str">
        <f t="shared" si="30"/>
        <v/>
      </c>
      <c r="J92" s="71" t="str">
        <f t="shared" si="31"/>
        <v/>
      </c>
      <c r="K92" s="70" t="str">
        <f t="shared" si="32"/>
        <v/>
      </c>
      <c r="L92" s="71" t="str">
        <f t="shared" si="33"/>
        <v/>
      </c>
      <c r="M92" s="75" t="str">
        <f t="shared" si="34"/>
        <v/>
      </c>
      <c r="N92" s="71" t="str">
        <f t="shared" si="35"/>
        <v/>
      </c>
      <c r="O92" s="66" t="str">
        <f t="shared" si="36"/>
        <v/>
      </c>
      <c r="P92" s="4"/>
      <c r="Q92" s="74"/>
      <c r="AD92" s="26">
        <v>91</v>
      </c>
      <c r="AE92" s="26"/>
      <c r="AF92" s="26">
        <f>IF(Kopā!F92=$R$3,Kopā!A92,"")</f>
        <v>89</v>
      </c>
      <c r="AG92" s="26" t="str">
        <f>_xlfn.IFNA(VLOOKUP(AF92,Kopā!$A$4:$G$203,7,),"")</f>
        <v>H</v>
      </c>
      <c r="AH92" s="26" t="str">
        <f t="shared" si="24"/>
        <v/>
      </c>
      <c r="AI92" s="26" t="e" cm="1">
        <f t="array" ref="AI92">IFERROR(SMALL(IF((COUNTIF($AI$3:AI91, $AH$4:$AH$203)=0)*ISNUMBER($AH$4:$AH$203), $AH$4:$AH$203, "A"), 1),INDEX($AH$4:$AH$203, MATCH(SMALL(IF(ISTEXT($AH$4:$AH$203)*(COUNTIF(AI$3:$AI91,$AH$4:$AH$203)=0), COUNTIF($AH$4:$AH$203, "&lt;"&amp;$AH$4:$AH$203), ""),1),IF(ISTEXT($AH$4:$AH$203), COUNTIF($AH$4:$AH$203, "&lt;"&amp;$AH$4:$AH$203), ""), 0)))</f>
        <v>#NUM!</v>
      </c>
      <c r="AJ92" s="26"/>
      <c r="AK92" s="26"/>
      <c r="AL92" s="26" t="str">
        <f t="shared" si="37"/>
        <v/>
      </c>
      <c r="AM92" s="26" t="str">
        <f t="shared" si="38"/>
        <v/>
      </c>
      <c r="AN92" s="26">
        <v>89</v>
      </c>
      <c r="AO92" s="67" t="str">
        <f t="shared" si="39"/>
        <v/>
      </c>
      <c r="AP92" s="26" t="str">
        <f>_xlfn.IFNA(VLOOKUP(AM92,Kopā!$A$4:$Q$203,2,),"")</f>
        <v/>
      </c>
      <c r="AQ92" s="68" t="str">
        <f>_xlfn.IFNA(VLOOKUP(AM92,Kopā!$A$4:$Q$203,3,),"")</f>
        <v/>
      </c>
      <c r="AR92" s="79" t="str">
        <f>_xlfn.IFNA(VLOOKUP(AM92,Kopā!$A$4:$Q$203,8,),"")</f>
        <v/>
      </c>
      <c r="AS92" s="80" t="str">
        <f>_xlfn.IFNA(VLOOKUP(AM92,Kopā!$A$4:$Q$203,9,),"")</f>
        <v/>
      </c>
      <c r="AT92" s="79" t="str">
        <f>_xlfn.IFNA(VLOOKUP(AM92,Kopā!$A$4:$Q$203,10,),"")</f>
        <v/>
      </c>
      <c r="AU92" s="80" t="str">
        <f>_xlfn.IFNA(VLOOKUP(AM92,Kopā!$A$4:$Q$203,11,),"")</f>
        <v/>
      </c>
      <c r="AV92" s="79" t="str">
        <f>_xlfn.IFNA(VLOOKUP(AM92,Kopā!$A$4:$Q$203,12,),"")</f>
        <v/>
      </c>
      <c r="AW92" s="80" t="str">
        <f>_xlfn.IFNA(VLOOKUP(AM92,Kopā!$A$4:$Q$203,13,),"")</f>
        <v/>
      </c>
      <c r="AX92" s="79" t="str">
        <f>_xlfn.IFNA(VLOOKUP(AM92,Kopā!$A$4:$Q$203,14,),"")</f>
        <v/>
      </c>
      <c r="AY92" s="80" t="str">
        <f>_xlfn.IFNA(VLOOKUP(AM92,Kopā!$A$4:$Q$203,15,),"")</f>
        <v/>
      </c>
      <c r="AZ92" s="81" t="str">
        <f>_xlfn.IFNA(VLOOKUP(AM92,Kopā!$A$4:$Q$203,16,),"")</f>
        <v/>
      </c>
      <c r="BA92" s="80" t="str">
        <f>_xlfn.IFNA(VLOOKUP(AM92,Kopā!$A$4:$Q$203,17,),"")</f>
        <v/>
      </c>
      <c r="BB92" s="26" t="str">
        <f t="shared" si="40"/>
        <v/>
      </c>
      <c r="BC92" s="26" t="str">
        <f t="shared" si="41"/>
        <v/>
      </c>
      <c r="BD92" s="69" t="str">
        <f t="shared" si="42"/>
        <v/>
      </c>
      <c r="BE92" s="26" t="e">
        <f>_xlfn.RANK.EQ(BB92,$BB$4:$BB$93,)+COUNTIF($BB$4:BB92,BB92)-1</f>
        <v>#VALUE!</v>
      </c>
    </row>
    <row r="93" spans="1:57" x14ac:dyDescent="0.25">
      <c r="A93" s="26">
        <v>90</v>
      </c>
      <c r="B93" s="37" t="str">
        <f t="shared" si="25"/>
        <v/>
      </c>
      <c r="C93" s="65" t="str">
        <f t="shared" si="23"/>
        <v/>
      </c>
      <c r="D93" s="65" t="str">
        <f t="shared" si="43"/>
        <v/>
      </c>
      <c r="E93" s="70" t="str">
        <f t="shared" si="26"/>
        <v/>
      </c>
      <c r="F93" s="71" t="str">
        <f t="shared" si="27"/>
        <v/>
      </c>
      <c r="G93" s="70" t="str">
        <f t="shared" si="28"/>
        <v/>
      </c>
      <c r="H93" s="71" t="str">
        <f t="shared" si="29"/>
        <v/>
      </c>
      <c r="I93" s="70" t="str">
        <f t="shared" si="30"/>
        <v/>
      </c>
      <c r="J93" s="71" t="str">
        <f t="shared" si="31"/>
        <v/>
      </c>
      <c r="K93" s="70" t="str">
        <f t="shared" si="32"/>
        <v/>
      </c>
      <c r="L93" s="71" t="str">
        <f t="shared" si="33"/>
        <v/>
      </c>
      <c r="M93" s="75" t="str">
        <f t="shared" si="34"/>
        <v/>
      </c>
      <c r="N93" s="71" t="str">
        <f t="shared" si="35"/>
        <v/>
      </c>
      <c r="O93" s="66" t="str">
        <f t="shared" si="36"/>
        <v/>
      </c>
      <c r="P93" s="4"/>
      <c r="Q93" s="74"/>
      <c r="AD93" s="26">
        <v>92</v>
      </c>
      <c r="AE93" s="26"/>
      <c r="AF93" s="26">
        <f>IF(Kopā!F93=$R$3,Kopā!A93,"")</f>
        <v>90</v>
      </c>
      <c r="AG93" s="26" t="str">
        <f>_xlfn.IFNA(VLOOKUP(AF93,Kopā!$A$4:$G$203,7,),"")</f>
        <v>H</v>
      </c>
      <c r="AH93" s="26" t="str">
        <f t="shared" si="24"/>
        <v/>
      </c>
      <c r="AI93" s="26" t="e" cm="1">
        <f t="array" ref="AI93">IFERROR(SMALL(IF((COUNTIF($AI$3:AI92, $AH$4:$AH$203)=0)*ISNUMBER($AH$4:$AH$203), $AH$4:$AH$203, "A"), 1),INDEX($AH$4:$AH$203, MATCH(SMALL(IF(ISTEXT($AH$4:$AH$203)*(COUNTIF(AI$3:$AI92,$AH$4:$AH$203)=0), COUNTIF($AH$4:$AH$203, "&lt;"&amp;$AH$4:$AH$203), ""),1),IF(ISTEXT($AH$4:$AH$203), COUNTIF($AH$4:$AH$203, "&lt;"&amp;$AH$4:$AH$203), ""), 0)))</f>
        <v>#NUM!</v>
      </c>
      <c r="AJ93" s="26"/>
      <c r="AK93" s="26"/>
      <c r="AL93" s="26" t="str">
        <f t="shared" si="37"/>
        <v/>
      </c>
      <c r="AM93" s="26" t="str">
        <f t="shared" si="38"/>
        <v/>
      </c>
      <c r="AN93" s="26">
        <v>90</v>
      </c>
      <c r="AO93" s="67" t="str">
        <f t="shared" si="39"/>
        <v/>
      </c>
      <c r="AP93" s="26" t="str">
        <f>_xlfn.IFNA(VLOOKUP(AM93,Kopā!$A$4:$Q$203,2,),"")</f>
        <v/>
      </c>
      <c r="AQ93" s="68" t="str">
        <f>_xlfn.IFNA(VLOOKUP(AM93,Kopā!$A$4:$Q$203,3,),"")</f>
        <v/>
      </c>
      <c r="AR93" s="79" t="str">
        <f>_xlfn.IFNA(VLOOKUP(AM93,Kopā!$A$4:$Q$203,8,),"")</f>
        <v/>
      </c>
      <c r="AS93" s="80" t="str">
        <f>_xlfn.IFNA(VLOOKUP(AM93,Kopā!$A$4:$Q$203,9,),"")</f>
        <v/>
      </c>
      <c r="AT93" s="79" t="str">
        <f>_xlfn.IFNA(VLOOKUP(AM93,Kopā!$A$4:$Q$203,10,),"")</f>
        <v/>
      </c>
      <c r="AU93" s="80" t="str">
        <f>_xlfn.IFNA(VLOOKUP(AM93,Kopā!$A$4:$Q$203,11,),"")</f>
        <v/>
      </c>
      <c r="AV93" s="79" t="str">
        <f>_xlfn.IFNA(VLOOKUP(AM93,Kopā!$A$4:$Q$203,12,),"")</f>
        <v/>
      </c>
      <c r="AW93" s="80" t="str">
        <f>_xlfn.IFNA(VLOOKUP(AM93,Kopā!$A$4:$Q$203,13,),"")</f>
        <v/>
      </c>
      <c r="AX93" s="79" t="str">
        <f>_xlfn.IFNA(VLOOKUP(AM93,Kopā!$A$4:$Q$203,14,),"")</f>
        <v/>
      </c>
      <c r="AY93" s="80" t="str">
        <f>_xlfn.IFNA(VLOOKUP(AM93,Kopā!$A$4:$Q$203,15,),"")</f>
        <v/>
      </c>
      <c r="AZ93" s="81" t="str">
        <f>_xlfn.IFNA(VLOOKUP(AM93,Kopā!$A$4:$Q$203,16,),"")</f>
        <v/>
      </c>
      <c r="BA93" s="80" t="str">
        <f>_xlfn.IFNA(VLOOKUP(AM93,Kopā!$A$4:$Q$203,17,),"")</f>
        <v/>
      </c>
      <c r="BB93" s="26" t="str">
        <f t="shared" si="40"/>
        <v/>
      </c>
      <c r="BC93" s="26" t="str">
        <f t="shared" si="41"/>
        <v/>
      </c>
      <c r="BD93" s="69" t="str">
        <f t="shared" si="42"/>
        <v/>
      </c>
      <c r="BE93" s="26" t="e">
        <f>_xlfn.RANK.EQ(BB93,$BB$4:$BB$93,)+COUNTIF($BB$4:BB93,BB93)-1</f>
        <v>#VALUE!</v>
      </c>
    </row>
    <row r="94" spans="1:57" x14ac:dyDescent="0.25">
      <c r="A94" s="4"/>
      <c r="B94" s="4"/>
      <c r="C94" s="4"/>
      <c r="D94" s="4"/>
      <c r="E94" s="37"/>
      <c r="F94" s="37"/>
      <c r="G94" s="37"/>
      <c r="H94" s="37"/>
      <c r="I94" s="37"/>
      <c r="J94" s="37"/>
      <c r="K94" s="37"/>
      <c r="L94" s="37"/>
      <c r="M94" s="4"/>
      <c r="N94" s="4"/>
      <c r="O94" s="36"/>
      <c r="P94" s="4"/>
      <c r="Q94" s="74"/>
      <c r="AD94" s="26">
        <v>93</v>
      </c>
      <c r="AE94" s="26"/>
      <c r="AF94" s="26">
        <f>IF(Kopā!F94=$R$3,Kopā!A94,"")</f>
        <v>91</v>
      </c>
      <c r="AG94" s="26" t="str">
        <f>_xlfn.IFNA(VLOOKUP(AF94,Kopā!$A$4:$G$203,7,),"")</f>
        <v>H</v>
      </c>
      <c r="AH94" s="26" t="str">
        <f t="shared" si="24"/>
        <v/>
      </c>
      <c r="AI94" s="26" t="e" cm="1">
        <f t="array" ref="AI94">IFERROR(SMALL(IF((COUNTIF($AI$3:AI93, $AH$4:$AH$203)=0)*ISNUMBER($AH$4:$AH$203), $AH$4:$AH$203, "A"), 1),INDEX($AH$4:$AH$203, MATCH(SMALL(IF(ISTEXT($AH$4:$AH$203)*(COUNTIF(AI$3:$AI93,$AH$4:$AH$203)=0), COUNTIF($AH$4:$AH$203, "&lt;"&amp;$AH$4:$AH$203), ""),1),IF(ISTEXT($AH$4:$AH$203), COUNTIF($AH$4:$AH$203, "&lt;"&amp;$AH$4:$AH$203), ""), 0)))</f>
        <v>#NUM!</v>
      </c>
      <c r="AJ94" s="26"/>
      <c r="AK94" s="26"/>
      <c r="AL94" s="26" t="e">
        <f>#REF!</f>
        <v>#REF!</v>
      </c>
      <c r="AM94" s="26"/>
      <c r="AN94" s="26"/>
      <c r="AO94" s="26"/>
      <c r="AP94" s="26"/>
      <c r="AQ94" s="26"/>
      <c r="AR94" s="79" t="str">
        <f>_xlfn.IFNA(VLOOKUP(AM94,Kopā!$A$4:$Q$203,8,),"")</f>
        <v/>
      </c>
      <c r="AS94" s="80" t="str">
        <f>_xlfn.IFNA(VLOOKUP(AM94,Kopā!$A$4:$Q$203,9,),"")</f>
        <v/>
      </c>
      <c r="AT94" s="79" t="str">
        <f>_xlfn.IFNA(VLOOKUP(AM94,Kopā!$A$4:$Q$203,10,),"")</f>
        <v/>
      </c>
      <c r="AU94" s="80" t="str">
        <f>_xlfn.IFNA(VLOOKUP(AM94,Kopā!$A$4:$Q$203,11,),"")</f>
        <v/>
      </c>
      <c r="AV94" s="79" t="str">
        <f>_xlfn.IFNA(VLOOKUP(AM94,Kopā!$A$4:$Q$203,12,),"")</f>
        <v/>
      </c>
      <c r="AW94" s="80" t="str">
        <f>_xlfn.IFNA(VLOOKUP(AM94,Kopā!$A$4:$Q$203,13,),"")</f>
        <v/>
      </c>
      <c r="AX94" s="79" t="str">
        <f>_xlfn.IFNA(VLOOKUP(AM94,Kopā!$A$4:$Q$203,14,),"")</f>
        <v/>
      </c>
      <c r="AY94" s="80" t="str">
        <f>_xlfn.IFNA(VLOOKUP(AM94,Kopā!$A$4:$Q$203,15,),"")</f>
        <v/>
      </c>
      <c r="AZ94" s="26"/>
      <c r="BA94" s="26"/>
      <c r="BB94" s="26"/>
      <c r="BC94" s="26"/>
      <c r="BD94" s="26"/>
      <c r="BE94" s="26" t="e">
        <f>_xlfn.RANK.EQ(BB94,$BB$4:$BB$93,)+COUNTIF($BB$4:BB94,BB94)-1</f>
        <v>#N/A</v>
      </c>
    </row>
    <row r="95" spans="1:57" x14ac:dyDescent="0.25">
      <c r="A95" s="4"/>
      <c r="B95" s="4"/>
      <c r="C95" s="4"/>
      <c r="D95" s="4"/>
      <c r="E95" s="37"/>
      <c r="F95" s="37"/>
      <c r="G95" s="37"/>
      <c r="H95" s="37"/>
      <c r="I95" s="37"/>
      <c r="J95" s="37"/>
      <c r="K95" s="37"/>
      <c r="L95" s="37"/>
      <c r="M95" s="4"/>
      <c r="N95" s="4"/>
      <c r="O95" s="36"/>
      <c r="P95" s="4"/>
      <c r="Q95" s="4"/>
      <c r="AD95" s="26">
        <v>94</v>
      </c>
      <c r="AE95" s="26"/>
      <c r="AF95" s="26">
        <f>IF(Kopā!F95=$R$3,Kopā!A95,"")</f>
        <v>92</v>
      </c>
      <c r="AG95" s="26" t="str">
        <f>_xlfn.IFNA(VLOOKUP(AF95,Kopā!$A$4:$G$203,7,),"")</f>
        <v>H</v>
      </c>
      <c r="AH95" s="26" t="str">
        <f t="shared" si="24"/>
        <v/>
      </c>
      <c r="AI95" s="26" t="e" cm="1">
        <f t="array" ref="AI95">IFERROR(SMALL(IF((COUNTIF($AI$3:AI94, $AH$4:$AH$203)=0)*ISNUMBER($AH$4:$AH$203), $AH$4:$AH$203, "A"), 1),INDEX($AH$4:$AH$203, MATCH(SMALL(IF(ISTEXT($AH$4:$AH$203)*(COUNTIF(AI$3:$AI94,$AH$4:$AH$203)=0), COUNTIF($AH$4:$AH$203, "&lt;"&amp;$AH$4:$AH$203), ""),1),IF(ISTEXT($AH$4:$AH$203), COUNTIF($AH$4:$AH$203, "&lt;"&amp;$AH$4:$AH$203), ""), 0)))</f>
        <v>#NUM!</v>
      </c>
      <c r="AJ95" s="26"/>
      <c r="AK95" s="26"/>
      <c r="AL95" s="26" t="e">
        <f>#REF!</f>
        <v>#REF!</v>
      </c>
      <c r="AM95" s="26"/>
      <c r="AN95" s="26"/>
      <c r="AO95" s="26"/>
      <c r="AP95" s="26"/>
      <c r="AQ95" s="26"/>
      <c r="AR95" s="79" t="str">
        <f>_xlfn.IFNA(VLOOKUP(AM95,Kopā!$A$4:$Q$203,8,),"")</f>
        <v/>
      </c>
      <c r="AS95" s="80" t="str">
        <f>_xlfn.IFNA(VLOOKUP(AM95,Kopā!$A$4:$Q$203,9,),"")</f>
        <v/>
      </c>
      <c r="AT95" s="79" t="str">
        <f>_xlfn.IFNA(VLOOKUP(AM95,Kopā!$A$4:$Q$203,10,),"")</f>
        <v/>
      </c>
      <c r="AU95" s="80" t="str">
        <f>_xlfn.IFNA(VLOOKUP(AM95,Kopā!$A$4:$Q$203,11,),"")</f>
        <v/>
      </c>
      <c r="AV95" s="79" t="str">
        <f>_xlfn.IFNA(VLOOKUP(AM95,Kopā!$A$4:$Q$203,12,),"")</f>
        <v/>
      </c>
      <c r="AW95" s="80" t="str">
        <f>_xlfn.IFNA(VLOOKUP(AM95,Kopā!$A$4:$Q$203,13,),"")</f>
        <v/>
      </c>
      <c r="AX95" s="79" t="str">
        <f>_xlfn.IFNA(VLOOKUP(AM95,Kopā!$A$4:$Q$203,14,),"")</f>
        <v/>
      </c>
      <c r="AY95" s="80" t="str">
        <f>_xlfn.IFNA(VLOOKUP(AM95,Kopā!$A$4:$Q$203,15,),"")</f>
        <v/>
      </c>
      <c r="AZ95" s="26"/>
      <c r="BA95" s="26"/>
      <c r="BB95" s="26"/>
      <c r="BC95" s="26"/>
      <c r="BD95" s="26"/>
      <c r="BE95" s="26" t="e">
        <f>_xlfn.RANK.EQ(BB95,$BB$4:$BB$93,)+COUNTIF($BB$4:BB95,BB95)-1</f>
        <v>#N/A</v>
      </c>
    </row>
    <row r="96" spans="1:57" x14ac:dyDescent="0.25">
      <c r="A96" s="4"/>
      <c r="B96" s="4"/>
      <c r="C96" s="4"/>
      <c r="D96" s="4"/>
      <c r="E96" s="37"/>
      <c r="F96" s="37"/>
      <c r="G96" s="37"/>
      <c r="H96" s="37"/>
      <c r="I96" s="37"/>
      <c r="J96" s="37"/>
      <c r="K96" s="37"/>
      <c r="L96" s="37"/>
      <c r="M96" s="4"/>
      <c r="N96" s="4"/>
      <c r="O96" s="36"/>
      <c r="P96" s="4"/>
      <c r="Q96" s="4"/>
      <c r="AD96" s="26">
        <v>95</v>
      </c>
      <c r="AE96" s="26"/>
      <c r="AF96" s="26">
        <f>IF(Kopā!F96=$R$3,Kopā!A96,"")</f>
        <v>93</v>
      </c>
      <c r="AG96" s="26" t="str">
        <f>_xlfn.IFNA(VLOOKUP(AF96,Kopā!$A$4:$G$203,7,),"")</f>
        <v>Hm</v>
      </c>
      <c r="AH96" s="26">
        <f t="shared" si="24"/>
        <v>93</v>
      </c>
      <c r="AI96" s="26" t="e" cm="1">
        <f t="array" ref="AI96">IFERROR(SMALL(IF((COUNTIF($AI$3:AI95, $AH$4:$AH$203)=0)*ISNUMBER($AH$4:$AH$203), $AH$4:$AH$203, "A"), 1),INDEX($AH$4:$AH$203, MATCH(SMALL(IF(ISTEXT($AH$4:$AH$203)*(COUNTIF(AI$3:$AI95,$AH$4:$AH$203)=0), COUNTIF($AH$4:$AH$203, "&lt;"&amp;$AH$4:$AH$203), ""),1),IF(ISTEXT($AH$4:$AH$203), COUNTIF($AH$4:$AH$203, "&lt;"&amp;$AH$4:$AH$203), ""), 0)))</f>
        <v>#NUM!</v>
      </c>
      <c r="AJ96" s="26"/>
      <c r="AK96" s="26"/>
      <c r="AL96" s="26" t="e">
        <f>#REF!</f>
        <v>#REF!</v>
      </c>
      <c r="AM96" s="26"/>
      <c r="AN96" s="26"/>
      <c r="AO96" s="26"/>
      <c r="AP96" s="26"/>
      <c r="AQ96" s="26"/>
      <c r="AR96" s="79" t="str">
        <f>_xlfn.IFNA(VLOOKUP(AM96,Kopā!$A$4:$Q$203,8,),"")</f>
        <v/>
      </c>
      <c r="AS96" s="80" t="str">
        <f>_xlfn.IFNA(VLOOKUP(AM96,Kopā!$A$4:$Q$203,9,),"")</f>
        <v/>
      </c>
      <c r="AT96" s="79" t="str">
        <f>_xlfn.IFNA(VLOOKUP(AM96,Kopā!$A$4:$Q$203,10,),"")</f>
        <v/>
      </c>
      <c r="AU96" s="80" t="str">
        <f>_xlfn.IFNA(VLOOKUP(AM96,Kopā!$A$4:$Q$203,11,),"")</f>
        <v/>
      </c>
      <c r="AV96" s="79" t="str">
        <f>_xlfn.IFNA(VLOOKUP(AM96,Kopā!$A$4:$Q$203,12,),"")</f>
        <v/>
      </c>
      <c r="AW96" s="80" t="str">
        <f>_xlfn.IFNA(VLOOKUP(AM96,Kopā!$A$4:$Q$203,13,),"")</f>
        <v/>
      </c>
      <c r="AX96" s="79" t="str">
        <f>_xlfn.IFNA(VLOOKUP(AM96,Kopā!$A$4:$Q$203,14,),"")</f>
        <v/>
      </c>
      <c r="AY96" s="80" t="str">
        <f>_xlfn.IFNA(VLOOKUP(AM96,Kopā!$A$4:$Q$203,15,),"")</f>
        <v/>
      </c>
      <c r="AZ96" s="26"/>
      <c r="BA96" s="26"/>
      <c r="BB96" s="26"/>
      <c r="BC96" s="26"/>
      <c r="BD96" s="26"/>
      <c r="BE96" s="26" t="e">
        <f>_xlfn.RANK.EQ(BB96,$BB$4:$BB$93,)+COUNTIF($BB$4:BB96,BB96)-1</f>
        <v>#N/A</v>
      </c>
    </row>
    <row r="97" spans="1:57" x14ac:dyDescent="0.25">
      <c r="A97" s="4"/>
      <c r="B97" s="4"/>
      <c r="C97" s="4"/>
      <c r="D97" s="4"/>
      <c r="E97" s="37"/>
      <c r="F97" s="37"/>
      <c r="G97" s="37"/>
      <c r="H97" s="37"/>
      <c r="I97" s="37"/>
      <c r="J97" s="37"/>
      <c r="K97" s="37"/>
      <c r="L97" s="37"/>
      <c r="M97" s="4"/>
      <c r="N97" s="4"/>
      <c r="O97" s="36"/>
      <c r="P97" s="4"/>
      <c r="Q97" s="4"/>
      <c r="AD97" s="26">
        <v>96</v>
      </c>
      <c r="AE97" s="26"/>
      <c r="AF97" s="26">
        <f>IF(Kopā!F97=$R$3,Kopā!A97,"")</f>
        <v>94</v>
      </c>
      <c r="AG97" s="26" t="str">
        <f>_xlfn.IFNA(VLOOKUP(AF97,Kopā!$A$4:$G$203,7,),"")</f>
        <v>E</v>
      </c>
      <c r="AH97" s="26" t="str">
        <f t="shared" si="24"/>
        <v/>
      </c>
      <c r="AI97" s="26" t="e" cm="1">
        <f t="array" ref="AI97">IFERROR(SMALL(IF((COUNTIF($AI$3:AI96, $AH$4:$AH$203)=0)*ISNUMBER($AH$4:$AH$203), $AH$4:$AH$203, "A"), 1),INDEX($AH$4:$AH$203, MATCH(SMALL(IF(ISTEXT($AH$4:$AH$203)*(COUNTIF(AI$3:$AI96,$AH$4:$AH$203)=0), COUNTIF($AH$4:$AH$203, "&lt;"&amp;$AH$4:$AH$203), ""),1),IF(ISTEXT($AH$4:$AH$203), COUNTIF($AH$4:$AH$203, "&lt;"&amp;$AH$4:$AH$203), ""), 0)))</f>
        <v>#NUM!</v>
      </c>
      <c r="AJ97" s="26"/>
      <c r="AK97" s="26"/>
      <c r="AL97" s="26" t="e">
        <f>#REF!</f>
        <v>#REF!</v>
      </c>
      <c r="AM97" s="26"/>
      <c r="AN97" s="26"/>
      <c r="AO97" s="26"/>
      <c r="AP97" s="26"/>
      <c r="AQ97" s="26"/>
      <c r="AR97" s="79" t="str">
        <f>_xlfn.IFNA(VLOOKUP(AM97,Kopā!$A$4:$Q$203,8,),"")</f>
        <v/>
      </c>
      <c r="AS97" s="80" t="str">
        <f>_xlfn.IFNA(VLOOKUP(AM97,Kopā!$A$4:$Q$203,9,),"")</f>
        <v/>
      </c>
      <c r="AT97" s="79" t="str">
        <f>_xlfn.IFNA(VLOOKUP(AM97,Kopā!$A$4:$Q$203,10,),"")</f>
        <v/>
      </c>
      <c r="AU97" s="80" t="str">
        <f>_xlfn.IFNA(VLOOKUP(AM97,Kopā!$A$4:$Q$203,11,),"")</f>
        <v/>
      </c>
      <c r="AV97" s="79" t="str">
        <f>_xlfn.IFNA(VLOOKUP(AM97,Kopā!$A$4:$Q$203,12,),"")</f>
        <v/>
      </c>
      <c r="AW97" s="80" t="str">
        <f>_xlfn.IFNA(VLOOKUP(AM97,Kopā!$A$4:$Q$203,13,),"")</f>
        <v/>
      </c>
      <c r="AX97" s="79" t="str">
        <f>_xlfn.IFNA(VLOOKUP(AM97,Kopā!$A$4:$Q$203,14,),"")</f>
        <v/>
      </c>
      <c r="AY97" s="80" t="str">
        <f>_xlfn.IFNA(VLOOKUP(AM97,Kopā!$A$4:$Q$203,15,),"")</f>
        <v/>
      </c>
      <c r="AZ97" s="26"/>
      <c r="BA97" s="26"/>
      <c r="BB97" s="26"/>
      <c r="BC97" s="26"/>
      <c r="BD97" s="26"/>
      <c r="BE97" s="26" t="e">
        <f>_xlfn.RANK.EQ(BB97,$BB$4:$BB$93,)+COUNTIF($BB$4:BB97,BB97)-1</f>
        <v>#N/A</v>
      </c>
    </row>
    <row r="98" spans="1:57" x14ac:dyDescent="0.25">
      <c r="A98" s="4"/>
      <c r="B98" s="4"/>
      <c r="C98" s="4"/>
      <c r="D98" s="4"/>
      <c r="E98" s="37"/>
      <c r="F98" s="37"/>
      <c r="G98" s="37"/>
      <c r="H98" s="37"/>
      <c r="I98" s="37"/>
      <c r="J98" s="37"/>
      <c r="K98" s="37"/>
      <c r="L98" s="37"/>
      <c r="M98" s="4"/>
      <c r="N98" s="4"/>
      <c r="O98" s="36"/>
      <c r="P98" s="4"/>
      <c r="Q98" s="4"/>
      <c r="AD98" s="26">
        <v>97</v>
      </c>
      <c r="AE98" s="26"/>
      <c r="AF98" s="26" t="str">
        <f>IF(Kopā!F98=$R$3,Kopā!A98,"")</f>
        <v/>
      </c>
      <c r="AG98" s="26" t="str">
        <f>_xlfn.IFNA(VLOOKUP(AF98,Kopā!$A$4:$G$203,7,),"")</f>
        <v/>
      </c>
      <c r="AH98" s="26" t="str">
        <f t="shared" si="24"/>
        <v/>
      </c>
      <c r="AI98" s="26" t="e" cm="1">
        <f t="array" ref="AI98">IFERROR(SMALL(IF((COUNTIF($AI$3:AI97, $AH$4:$AH$203)=0)*ISNUMBER($AH$4:$AH$203), $AH$4:$AH$203, "A"), 1),INDEX($AH$4:$AH$203, MATCH(SMALL(IF(ISTEXT($AH$4:$AH$203)*(COUNTIF(AI$3:$AI97,$AH$4:$AH$203)=0), COUNTIF($AH$4:$AH$203, "&lt;"&amp;$AH$4:$AH$203), ""),1),IF(ISTEXT($AH$4:$AH$203), COUNTIF($AH$4:$AH$203, "&lt;"&amp;$AH$4:$AH$203), ""), 0)))</f>
        <v>#NUM!</v>
      </c>
      <c r="AJ98" s="26"/>
      <c r="AK98" s="26"/>
      <c r="AL98" s="26" t="e">
        <f>#REF!</f>
        <v>#REF!</v>
      </c>
      <c r="AM98" s="26"/>
      <c r="AN98" s="26"/>
      <c r="AO98" s="26"/>
      <c r="AP98" s="26"/>
      <c r="AQ98" s="26"/>
      <c r="AR98" s="79" t="str">
        <f>_xlfn.IFNA(VLOOKUP(AM98,Kopā!$A$4:$Q$203,8,),"")</f>
        <v/>
      </c>
      <c r="AS98" s="80" t="str">
        <f>_xlfn.IFNA(VLOOKUP(AM98,Kopā!$A$4:$Q$203,9,),"")</f>
        <v/>
      </c>
      <c r="AT98" s="79" t="str">
        <f>_xlfn.IFNA(VLOOKUP(AM98,Kopā!$A$4:$Q$203,10,),"")</f>
        <v/>
      </c>
      <c r="AU98" s="80" t="str">
        <f>_xlfn.IFNA(VLOOKUP(AM98,Kopā!$A$4:$Q$203,11,),"")</f>
        <v/>
      </c>
      <c r="AV98" s="79" t="str">
        <f>_xlfn.IFNA(VLOOKUP(AM98,Kopā!$A$4:$Q$203,12,),"")</f>
        <v/>
      </c>
      <c r="AW98" s="80" t="str">
        <f>_xlfn.IFNA(VLOOKUP(AM98,Kopā!$A$4:$Q$203,13,),"")</f>
        <v/>
      </c>
      <c r="AX98" s="79" t="str">
        <f>_xlfn.IFNA(VLOOKUP(AM98,Kopā!$A$4:$Q$203,14,),"")</f>
        <v/>
      </c>
      <c r="AY98" s="80" t="str">
        <f>_xlfn.IFNA(VLOOKUP(AM98,Kopā!$A$4:$Q$203,15,),"")</f>
        <v/>
      </c>
      <c r="AZ98" s="26"/>
      <c r="BA98" s="26"/>
      <c r="BB98" s="26"/>
      <c r="BC98" s="26"/>
      <c r="BD98" s="26"/>
      <c r="BE98" s="26" t="e">
        <f>_xlfn.RANK.EQ(BB98,$BB$4:$BB$93,)+COUNTIF($BB$4:BB98,BB98)-1</f>
        <v>#N/A</v>
      </c>
    </row>
    <row r="99" spans="1:57" x14ac:dyDescent="0.25">
      <c r="A99" s="4"/>
      <c r="B99" s="4"/>
      <c r="C99" s="4"/>
      <c r="D99" s="4"/>
      <c r="E99" s="37"/>
      <c r="F99" s="37"/>
      <c r="G99" s="37"/>
      <c r="H99" s="37"/>
      <c r="I99" s="37"/>
      <c r="J99" s="37"/>
      <c r="K99" s="37"/>
      <c r="L99" s="37"/>
      <c r="M99" s="4"/>
      <c r="N99" s="4"/>
      <c r="O99" s="36"/>
      <c r="P99" s="4"/>
      <c r="Q99" s="4"/>
      <c r="AD99" s="26">
        <v>98</v>
      </c>
      <c r="AE99" s="26"/>
      <c r="AF99" s="26">
        <f>IF(Kopā!F99=$R$3,Kopā!A99,"")</f>
        <v>96</v>
      </c>
      <c r="AG99" s="26" t="str">
        <f>_xlfn.IFNA(VLOOKUP(AF99,Kopā!$A$4:$G$203,7,),"")</f>
        <v>D</v>
      </c>
      <c r="AH99" s="26" t="str">
        <f t="shared" si="24"/>
        <v/>
      </c>
      <c r="AI99" s="26" t="e" cm="1">
        <f t="array" ref="AI99">IFERROR(SMALL(IF((COUNTIF($AI$3:AI98, $AH$4:$AH$203)=0)*ISNUMBER($AH$4:$AH$203), $AH$4:$AH$203, "A"), 1),INDEX($AH$4:$AH$203, MATCH(SMALL(IF(ISTEXT($AH$4:$AH$203)*(COUNTIF(AI$3:$AI98,$AH$4:$AH$203)=0), COUNTIF($AH$4:$AH$203, "&lt;"&amp;$AH$4:$AH$203), ""),1),IF(ISTEXT($AH$4:$AH$203), COUNTIF($AH$4:$AH$203, "&lt;"&amp;$AH$4:$AH$203), ""), 0)))</f>
        <v>#NUM!</v>
      </c>
      <c r="AJ99" s="26"/>
      <c r="AK99" s="26"/>
      <c r="AL99" s="26" t="e">
        <f>#REF!</f>
        <v>#REF!</v>
      </c>
      <c r="AM99" s="26"/>
      <c r="AN99" s="26"/>
      <c r="AO99" s="26"/>
      <c r="AP99" s="26"/>
      <c r="AQ99" s="26"/>
      <c r="AR99" s="79" t="str">
        <f>_xlfn.IFNA(VLOOKUP(AM99,Kopā!$A$4:$Q$203,8,),"")</f>
        <v/>
      </c>
      <c r="AS99" s="80" t="str">
        <f>_xlfn.IFNA(VLOOKUP(AM99,Kopā!$A$4:$Q$203,9,),"")</f>
        <v/>
      </c>
      <c r="AT99" s="79" t="str">
        <f>_xlfn.IFNA(VLOOKUP(AM99,Kopā!$A$4:$Q$203,10,),"")</f>
        <v/>
      </c>
      <c r="AU99" s="80" t="str">
        <f>_xlfn.IFNA(VLOOKUP(AM99,Kopā!$A$4:$Q$203,11,),"")</f>
        <v/>
      </c>
      <c r="AV99" s="79" t="str">
        <f>_xlfn.IFNA(VLOOKUP(AM99,Kopā!$A$4:$Q$203,12,),"")</f>
        <v/>
      </c>
      <c r="AW99" s="80" t="str">
        <f>_xlfn.IFNA(VLOOKUP(AM99,Kopā!$A$4:$Q$203,13,),"")</f>
        <v/>
      </c>
      <c r="AX99" s="79" t="str">
        <f>_xlfn.IFNA(VLOOKUP(AM99,Kopā!$A$4:$Q$203,14,),"")</f>
        <v/>
      </c>
      <c r="AY99" s="80" t="str">
        <f>_xlfn.IFNA(VLOOKUP(AM99,Kopā!$A$4:$Q$203,15,),"")</f>
        <v/>
      </c>
      <c r="AZ99" s="26"/>
      <c r="BA99" s="26"/>
      <c r="BB99" s="26"/>
      <c r="BC99" s="26"/>
      <c r="BD99" s="26"/>
      <c r="BE99" s="26" t="e">
        <f>_xlfn.RANK.EQ(BB99,$BB$4:$BB$93,)+COUNTIF($BB$4:BB99,BB99)-1</f>
        <v>#N/A</v>
      </c>
    </row>
    <row r="100" spans="1:57" x14ac:dyDescent="0.25">
      <c r="A100" s="4"/>
      <c r="B100" s="4"/>
      <c r="C100" s="4"/>
      <c r="D100" s="4"/>
      <c r="E100" s="37"/>
      <c r="F100" s="37"/>
      <c r="G100" s="37"/>
      <c r="H100" s="37"/>
      <c r="I100" s="37"/>
      <c r="J100" s="37"/>
      <c r="K100" s="37"/>
      <c r="L100" s="37"/>
      <c r="M100" s="4"/>
      <c r="N100" s="4"/>
      <c r="O100" s="36"/>
      <c r="P100" s="4"/>
      <c r="Q100" s="4"/>
      <c r="AD100" s="26">
        <v>99</v>
      </c>
      <c r="AE100" s="26"/>
      <c r="AF100" s="26">
        <f>IF(Kopā!F100=$R$3,Kopā!A100,"")</f>
        <v>97</v>
      </c>
      <c r="AG100" s="26" t="str">
        <f>_xlfn.IFNA(VLOOKUP(AF100,Kopā!$A$4:$G$203,7,),"")</f>
        <v>D</v>
      </c>
      <c r="AH100" s="26" t="str">
        <f t="shared" ref="AH100:AH131" si="44">IF(AG100=$S$3,AF100,"")</f>
        <v/>
      </c>
      <c r="AI100" s="26" t="e" cm="1">
        <f t="array" ref="AI100">IFERROR(SMALL(IF((COUNTIF($AI$3:AI99, $AH$4:$AH$203)=0)*ISNUMBER($AH$4:$AH$203), $AH$4:$AH$203, "A"), 1),INDEX($AH$4:$AH$203, MATCH(SMALL(IF(ISTEXT($AH$4:$AH$203)*(COUNTIF(AI$3:$AI99,$AH$4:$AH$203)=0), COUNTIF($AH$4:$AH$203, "&lt;"&amp;$AH$4:$AH$203), ""),1),IF(ISTEXT($AH$4:$AH$203), COUNTIF($AH$4:$AH$203, "&lt;"&amp;$AH$4:$AH$203), ""), 0)))</f>
        <v>#NUM!</v>
      </c>
      <c r="AJ100" s="26"/>
      <c r="AK100" s="26"/>
      <c r="AL100" s="26" t="e">
        <f>#REF!</f>
        <v>#REF!</v>
      </c>
      <c r="AM100" s="26"/>
      <c r="AN100" s="26"/>
      <c r="AO100" s="26"/>
      <c r="AP100" s="26"/>
      <c r="AQ100" s="26"/>
      <c r="AR100" s="79" t="str">
        <f>_xlfn.IFNA(VLOOKUP(AM100,Kopā!$A$4:$Q$203,8,),"")</f>
        <v/>
      </c>
      <c r="AS100" s="80" t="str">
        <f>_xlfn.IFNA(VLOOKUP(AM100,Kopā!$A$4:$Q$203,9,),"")</f>
        <v/>
      </c>
      <c r="AT100" s="79" t="str">
        <f>_xlfn.IFNA(VLOOKUP(AM100,Kopā!$A$4:$Q$203,10,),"")</f>
        <v/>
      </c>
      <c r="AU100" s="80" t="str">
        <f>_xlfn.IFNA(VLOOKUP(AM100,Kopā!$A$4:$Q$203,11,),"")</f>
        <v/>
      </c>
      <c r="AV100" s="79" t="str">
        <f>_xlfn.IFNA(VLOOKUP(AM100,Kopā!$A$4:$Q$203,12,),"")</f>
        <v/>
      </c>
      <c r="AW100" s="80" t="str">
        <f>_xlfn.IFNA(VLOOKUP(AM100,Kopā!$A$4:$Q$203,13,),"")</f>
        <v/>
      </c>
      <c r="AX100" s="79" t="str">
        <f>_xlfn.IFNA(VLOOKUP(AM100,Kopā!$A$4:$Q$203,14,),"")</f>
        <v/>
      </c>
      <c r="AY100" s="80" t="str">
        <f>_xlfn.IFNA(VLOOKUP(AM100,Kopā!$A$4:$Q$203,15,),"")</f>
        <v/>
      </c>
      <c r="AZ100" s="26"/>
      <c r="BA100" s="26"/>
      <c r="BB100" s="26"/>
      <c r="BC100" s="26"/>
      <c r="BD100" s="26"/>
      <c r="BE100" s="26" t="e">
        <f>_xlfn.RANK.EQ(BB100,$BB$4:$BB$93,)+COUNTIF($BB$4:BB100,BB100)-1</f>
        <v>#N/A</v>
      </c>
    </row>
    <row r="101" spans="1:57" x14ac:dyDescent="0.25">
      <c r="A101" s="4"/>
      <c r="B101" s="4"/>
      <c r="C101" s="4"/>
      <c r="D101" s="4"/>
      <c r="E101" s="37"/>
      <c r="F101" s="37"/>
      <c r="G101" s="37"/>
      <c r="H101" s="37"/>
      <c r="I101" s="37"/>
      <c r="J101" s="37"/>
      <c r="K101" s="37"/>
      <c r="L101" s="37"/>
      <c r="M101" s="4"/>
      <c r="N101" s="4"/>
      <c r="O101" s="36"/>
      <c r="P101" s="4"/>
      <c r="Q101" s="4"/>
      <c r="AD101" s="26">
        <v>100</v>
      </c>
      <c r="AE101" s="26"/>
      <c r="AF101" s="26">
        <f>IF(Kopā!F101=$R$3,Kopā!A101,"")</f>
        <v>98</v>
      </c>
      <c r="AG101" s="26" t="str">
        <f>_xlfn.IFNA(VLOOKUP(AF101,Kopā!$A$4:$G$203,7,),"")</f>
        <v>D</v>
      </c>
      <c r="AH101" s="26" t="str">
        <f t="shared" si="44"/>
        <v/>
      </c>
      <c r="AI101" s="26" t="e" cm="1">
        <f t="array" ref="AI101">IFERROR(SMALL(IF((COUNTIF($AI$3:AI100, $AH$4:$AH$203)=0)*ISNUMBER($AH$4:$AH$203), $AH$4:$AH$203, "A"), 1),INDEX($AH$4:$AH$203, MATCH(SMALL(IF(ISTEXT($AH$4:$AH$203)*(COUNTIF(AI$3:$AI100,$AH$4:$AH$203)=0), COUNTIF($AH$4:$AH$203, "&lt;"&amp;$AH$4:$AH$203), ""),1),IF(ISTEXT($AH$4:$AH$203), COUNTIF($AH$4:$AH$203, "&lt;"&amp;$AH$4:$AH$203), ""), 0)))</f>
        <v>#NUM!</v>
      </c>
      <c r="AJ101" s="26"/>
      <c r="AK101" s="26"/>
      <c r="AL101" s="26" t="e">
        <f>#REF!</f>
        <v>#REF!</v>
      </c>
      <c r="AM101" s="26"/>
      <c r="AN101" s="26"/>
      <c r="AO101" s="26"/>
      <c r="AP101" s="26"/>
      <c r="AQ101" s="26"/>
      <c r="AR101" s="79" t="str">
        <f>_xlfn.IFNA(VLOOKUP(AM101,Kopā!$A$4:$Q$203,8,),"")</f>
        <v/>
      </c>
      <c r="AS101" s="80" t="str">
        <f>_xlfn.IFNA(VLOOKUP(AM101,Kopā!$A$4:$Q$203,9,),"")</f>
        <v/>
      </c>
      <c r="AT101" s="79" t="str">
        <f>_xlfn.IFNA(VLOOKUP(AM101,Kopā!$A$4:$Q$203,10,),"")</f>
        <v/>
      </c>
      <c r="AU101" s="80" t="str">
        <f>_xlfn.IFNA(VLOOKUP(AM101,Kopā!$A$4:$Q$203,11,),"")</f>
        <v/>
      </c>
      <c r="AV101" s="79" t="str">
        <f>_xlfn.IFNA(VLOOKUP(AM101,Kopā!$A$4:$Q$203,12,),"")</f>
        <v/>
      </c>
      <c r="AW101" s="80" t="str">
        <f>_xlfn.IFNA(VLOOKUP(AM101,Kopā!$A$4:$Q$203,13,),"")</f>
        <v/>
      </c>
      <c r="AX101" s="79" t="str">
        <f>_xlfn.IFNA(VLOOKUP(AM101,Kopā!$A$4:$Q$203,14,),"")</f>
        <v/>
      </c>
      <c r="AY101" s="80" t="str">
        <f>_xlfn.IFNA(VLOOKUP(AM101,Kopā!$A$4:$Q$203,15,),"")</f>
        <v/>
      </c>
      <c r="AZ101" s="26"/>
      <c r="BA101" s="26"/>
      <c r="BB101" s="26"/>
      <c r="BC101" s="26"/>
      <c r="BD101" s="26"/>
      <c r="BE101" s="26" t="e">
        <f>_xlfn.RANK.EQ(BB101,$BB$4:$BB$93,)+COUNTIF($BB$4:BB101,BB101)-1</f>
        <v>#N/A</v>
      </c>
    </row>
    <row r="102" spans="1:57" x14ac:dyDescent="0.25">
      <c r="A102" s="4"/>
      <c r="B102" s="4"/>
      <c r="C102" s="4"/>
      <c r="D102" s="4"/>
      <c r="E102" s="37"/>
      <c r="F102" s="37"/>
      <c r="G102" s="37"/>
      <c r="H102" s="37"/>
      <c r="I102" s="37"/>
      <c r="J102" s="37"/>
      <c r="K102" s="37"/>
      <c r="L102" s="37"/>
      <c r="M102" s="4"/>
      <c r="N102" s="4"/>
      <c r="O102" s="36"/>
      <c r="P102" s="4"/>
      <c r="Q102" s="4"/>
      <c r="AD102" s="26">
        <v>101</v>
      </c>
      <c r="AE102" s="26"/>
      <c r="AF102" s="26">
        <f>IF(Kopā!F102=$R$3,Kopā!A102,"")</f>
        <v>99</v>
      </c>
      <c r="AG102" s="26" t="str">
        <f>_xlfn.IFNA(VLOOKUP(AF102,Kopā!$A$4:$G$203,7,),"")</f>
        <v>D</v>
      </c>
      <c r="AH102" s="26" t="str">
        <f t="shared" si="44"/>
        <v/>
      </c>
      <c r="AI102" s="26" t="e" cm="1">
        <f t="array" ref="AI102">IFERROR(SMALL(IF((COUNTIF($AI$3:AI101, $AH$4:$AH$203)=0)*ISNUMBER($AH$4:$AH$203), $AH$4:$AH$203, "A"), 1),INDEX($AH$4:$AH$203, MATCH(SMALL(IF(ISTEXT($AH$4:$AH$203)*(COUNTIF(AI$3:$AI101,$AH$4:$AH$203)=0), COUNTIF($AH$4:$AH$203, "&lt;"&amp;$AH$4:$AH$203), ""),1),IF(ISTEXT($AH$4:$AH$203), COUNTIF($AH$4:$AH$203, "&lt;"&amp;$AH$4:$AH$203), ""), 0)))</f>
        <v>#NUM!</v>
      </c>
      <c r="AJ102" s="26"/>
      <c r="AK102" s="26"/>
      <c r="AL102" s="26" t="e">
        <f>#REF!</f>
        <v>#REF!</v>
      </c>
      <c r="AM102" s="26"/>
      <c r="AN102" s="26"/>
      <c r="AO102" s="26"/>
      <c r="AP102" s="26"/>
      <c r="AQ102" s="26"/>
      <c r="AR102" s="79" t="str">
        <f>_xlfn.IFNA(VLOOKUP(AM102,Kopā!$A$4:$Q$203,8,),"")</f>
        <v/>
      </c>
      <c r="AS102" s="80" t="str">
        <f>_xlfn.IFNA(VLOOKUP(AM102,Kopā!$A$4:$Q$203,9,),"")</f>
        <v/>
      </c>
      <c r="AT102" s="79" t="str">
        <f>_xlfn.IFNA(VLOOKUP(AM102,Kopā!$A$4:$Q$203,10,),"")</f>
        <v/>
      </c>
      <c r="AU102" s="80" t="str">
        <f>_xlfn.IFNA(VLOOKUP(AM102,Kopā!$A$4:$Q$203,11,),"")</f>
        <v/>
      </c>
      <c r="AV102" s="79" t="str">
        <f>_xlfn.IFNA(VLOOKUP(AM102,Kopā!$A$4:$Q$203,12,),"")</f>
        <v/>
      </c>
      <c r="AW102" s="80" t="str">
        <f>_xlfn.IFNA(VLOOKUP(AM102,Kopā!$A$4:$Q$203,13,),"")</f>
        <v/>
      </c>
      <c r="AX102" s="79" t="str">
        <f>_xlfn.IFNA(VLOOKUP(AM102,Kopā!$A$4:$Q$203,14,),"")</f>
        <v/>
      </c>
      <c r="AY102" s="80" t="str">
        <f>_xlfn.IFNA(VLOOKUP(AM102,Kopā!$A$4:$Q$203,15,),"")</f>
        <v/>
      </c>
      <c r="AZ102" s="26"/>
      <c r="BA102" s="26"/>
      <c r="BB102" s="26"/>
      <c r="BC102" s="26"/>
      <c r="BD102" s="26"/>
      <c r="BE102" s="26" t="e">
        <f>_xlfn.RANK.EQ(BB102,$BB$4:$BB$93,)+COUNTIF($BB$4:BB102,BB102)-1</f>
        <v>#N/A</v>
      </c>
    </row>
    <row r="103" spans="1:57" x14ac:dyDescent="0.25">
      <c r="A103" s="4"/>
      <c r="B103" s="4"/>
      <c r="C103" s="4"/>
      <c r="D103" s="4"/>
      <c r="E103" s="37"/>
      <c r="F103" s="37"/>
      <c r="G103" s="37"/>
      <c r="H103" s="37"/>
      <c r="I103" s="37"/>
      <c r="J103" s="37"/>
      <c r="K103" s="37"/>
      <c r="L103" s="37"/>
      <c r="M103" s="4"/>
      <c r="N103" s="4"/>
      <c r="O103" s="36"/>
      <c r="P103" s="4"/>
      <c r="Q103" s="4"/>
      <c r="AD103" s="26">
        <v>102</v>
      </c>
      <c r="AE103" s="26"/>
      <c r="AF103" s="26">
        <f>IF(Kopā!F103=$R$3,Kopā!A103,"")</f>
        <v>100</v>
      </c>
      <c r="AG103" s="26" t="str">
        <f>_xlfn.IFNA(VLOOKUP(AF103,Kopā!$A$4:$G$203,7,),"")</f>
        <v>D</v>
      </c>
      <c r="AH103" s="26" t="str">
        <f t="shared" si="44"/>
        <v/>
      </c>
      <c r="AI103" s="26" t="e" cm="1">
        <f t="array" ref="AI103">IFERROR(SMALL(IF((COUNTIF($AI$3:AI102, $AH$4:$AH$203)=0)*ISNUMBER($AH$4:$AH$203), $AH$4:$AH$203, "A"), 1),INDEX($AH$4:$AH$203, MATCH(SMALL(IF(ISTEXT($AH$4:$AH$203)*(COUNTIF(AI$3:$AI102,$AH$4:$AH$203)=0), COUNTIF($AH$4:$AH$203, "&lt;"&amp;$AH$4:$AH$203), ""),1),IF(ISTEXT($AH$4:$AH$203), COUNTIF($AH$4:$AH$203, "&lt;"&amp;$AH$4:$AH$203), ""), 0)))</f>
        <v>#NUM!</v>
      </c>
      <c r="AJ103" s="26"/>
      <c r="AK103" s="26"/>
      <c r="AL103" s="26" t="e">
        <f>#REF!</f>
        <v>#REF!</v>
      </c>
      <c r="AM103" s="26"/>
      <c r="AN103" s="26"/>
      <c r="AO103" s="26"/>
      <c r="AP103" s="26"/>
      <c r="AQ103" s="26"/>
      <c r="AR103" s="79" t="str">
        <f>_xlfn.IFNA(VLOOKUP(AM103,Kopā!$A$4:$Q$203,8,),"")</f>
        <v/>
      </c>
      <c r="AS103" s="80" t="str">
        <f>_xlfn.IFNA(VLOOKUP(AM103,Kopā!$A$4:$Q$203,9,),"")</f>
        <v/>
      </c>
      <c r="AT103" s="79" t="str">
        <f>_xlfn.IFNA(VLOOKUP(AM103,Kopā!$A$4:$Q$203,10,),"")</f>
        <v/>
      </c>
      <c r="AU103" s="80" t="str">
        <f>_xlfn.IFNA(VLOOKUP(AM103,Kopā!$A$4:$Q$203,11,),"")</f>
        <v/>
      </c>
      <c r="AV103" s="79" t="str">
        <f>_xlfn.IFNA(VLOOKUP(AM103,Kopā!$A$4:$Q$203,12,),"")</f>
        <v/>
      </c>
      <c r="AW103" s="80" t="str">
        <f>_xlfn.IFNA(VLOOKUP(AM103,Kopā!$A$4:$Q$203,13,),"")</f>
        <v/>
      </c>
      <c r="AX103" s="79" t="str">
        <f>_xlfn.IFNA(VLOOKUP(AM103,Kopā!$A$4:$Q$203,14,),"")</f>
        <v/>
      </c>
      <c r="AY103" s="80" t="str">
        <f>_xlfn.IFNA(VLOOKUP(AM103,Kopā!$A$4:$Q$203,15,),"")</f>
        <v/>
      </c>
      <c r="AZ103" s="26"/>
      <c r="BA103" s="26"/>
      <c r="BB103" s="26"/>
      <c r="BC103" s="26"/>
      <c r="BD103" s="26"/>
      <c r="BE103" s="26" t="e">
        <f>_xlfn.RANK.EQ(BB103,$BB$4:$BB$93,)+COUNTIF($BB$4:BB103,BB103)-1</f>
        <v>#N/A</v>
      </c>
    </row>
    <row r="104" spans="1:57" x14ac:dyDescent="0.25">
      <c r="A104" s="4"/>
      <c r="B104" s="4"/>
      <c r="C104" s="4"/>
      <c r="D104" s="4"/>
      <c r="E104" s="37"/>
      <c r="F104" s="37"/>
      <c r="G104" s="37"/>
      <c r="H104" s="37"/>
      <c r="I104" s="37"/>
      <c r="J104" s="37"/>
      <c r="K104" s="37"/>
      <c r="L104" s="37"/>
      <c r="M104" s="4"/>
      <c r="N104" s="4"/>
      <c r="O104" s="36"/>
      <c r="P104" s="4"/>
      <c r="Q104" s="4"/>
      <c r="AD104" s="26">
        <v>103</v>
      </c>
      <c r="AE104" s="26"/>
      <c r="AF104" s="26">
        <f>IF(Kopā!F104=$R$3,Kopā!A104,"")</f>
        <v>101</v>
      </c>
      <c r="AG104" s="26" t="str">
        <f>_xlfn.IFNA(VLOOKUP(AF104,Kopā!$A$4:$G$203,7,),"")</f>
        <v>H</v>
      </c>
      <c r="AH104" s="26" t="str">
        <f t="shared" si="44"/>
        <v/>
      </c>
      <c r="AI104" s="26" t="e" cm="1">
        <f t="array" ref="AI104">IFERROR(SMALL(IF((COUNTIF($AI$3:AI103, $AH$4:$AH$203)=0)*ISNUMBER($AH$4:$AH$203), $AH$4:$AH$203, "A"), 1),INDEX($AH$4:$AH$203, MATCH(SMALL(IF(ISTEXT($AH$4:$AH$203)*(COUNTIF(AI$3:$AI103,$AH$4:$AH$203)=0), COUNTIF($AH$4:$AH$203, "&lt;"&amp;$AH$4:$AH$203), ""),1),IF(ISTEXT($AH$4:$AH$203), COUNTIF($AH$4:$AH$203, "&lt;"&amp;$AH$4:$AH$203), ""), 0)))</f>
        <v>#NUM!</v>
      </c>
      <c r="AJ104" s="26"/>
      <c r="AK104" s="26"/>
      <c r="AL104" s="26" t="e">
        <f>#REF!</f>
        <v>#REF!</v>
      </c>
      <c r="AM104" s="26"/>
      <c r="AN104" s="26"/>
      <c r="AO104" s="26"/>
      <c r="AP104" s="26"/>
      <c r="AQ104" s="26"/>
      <c r="AR104" s="79" t="str">
        <f>_xlfn.IFNA(VLOOKUP(AM104,Kopā!$A$4:$Q$203,8,),"")</f>
        <v/>
      </c>
      <c r="AS104" s="80" t="str">
        <f>_xlfn.IFNA(VLOOKUP(AM104,Kopā!$A$4:$Q$203,9,),"")</f>
        <v/>
      </c>
      <c r="AT104" s="79" t="str">
        <f>_xlfn.IFNA(VLOOKUP(AM104,Kopā!$A$4:$Q$203,10,),"")</f>
        <v/>
      </c>
      <c r="AU104" s="80" t="str">
        <f>_xlfn.IFNA(VLOOKUP(AM104,Kopā!$A$4:$Q$203,11,),"")</f>
        <v/>
      </c>
      <c r="AV104" s="79" t="str">
        <f>_xlfn.IFNA(VLOOKUP(AM104,Kopā!$A$4:$Q$203,12,),"")</f>
        <v/>
      </c>
      <c r="AW104" s="80" t="str">
        <f>_xlfn.IFNA(VLOOKUP(AM104,Kopā!$A$4:$Q$203,13,),"")</f>
        <v/>
      </c>
      <c r="AX104" s="79" t="str">
        <f>_xlfn.IFNA(VLOOKUP(AM104,Kopā!$A$4:$Q$203,14,),"")</f>
        <v/>
      </c>
      <c r="AY104" s="80" t="str">
        <f>_xlfn.IFNA(VLOOKUP(AM104,Kopā!$A$4:$Q$203,15,),"")</f>
        <v/>
      </c>
      <c r="AZ104" s="26"/>
      <c r="BA104" s="26"/>
      <c r="BB104" s="26"/>
      <c r="BC104" s="26"/>
      <c r="BD104" s="26"/>
      <c r="BE104" s="26" t="e">
        <f>_xlfn.RANK.EQ(BB104,$BB$4:$BB$93,)+COUNTIF($BB$4:BB104,BB104)-1</f>
        <v>#N/A</v>
      </c>
    </row>
    <row r="105" spans="1:57" x14ac:dyDescent="0.25">
      <c r="A105" s="4"/>
      <c r="B105" s="4"/>
      <c r="C105" s="4"/>
      <c r="D105" s="4"/>
      <c r="E105" s="37"/>
      <c r="F105" s="37"/>
      <c r="G105" s="37"/>
      <c r="H105" s="37"/>
      <c r="I105" s="37"/>
      <c r="J105" s="37"/>
      <c r="K105" s="37"/>
      <c r="L105" s="37"/>
      <c r="M105" s="4"/>
      <c r="N105" s="4"/>
      <c r="O105" s="36"/>
      <c r="P105" s="4"/>
      <c r="Q105" s="4"/>
      <c r="AD105" s="26">
        <v>104</v>
      </c>
      <c r="AE105" s="26"/>
      <c r="AF105" s="26">
        <f>IF(Kopā!F105=$R$3,Kopā!A105,"")</f>
        <v>102</v>
      </c>
      <c r="AG105" s="26" t="str">
        <f>_xlfn.IFNA(VLOOKUP(AF105,Kopā!$A$4:$G$203,7,),"")</f>
        <v>D</v>
      </c>
      <c r="AH105" s="26" t="str">
        <f t="shared" si="44"/>
        <v/>
      </c>
      <c r="AI105" s="26" t="e" cm="1">
        <f t="array" ref="AI105">IFERROR(SMALL(IF((COUNTIF($AI$3:AI104, $AH$4:$AH$203)=0)*ISNUMBER($AH$4:$AH$203), $AH$4:$AH$203, "A"), 1),INDEX($AH$4:$AH$203, MATCH(SMALL(IF(ISTEXT($AH$4:$AH$203)*(COUNTIF(AI$3:$AI104,$AH$4:$AH$203)=0), COUNTIF($AH$4:$AH$203, "&lt;"&amp;$AH$4:$AH$203), ""),1),IF(ISTEXT($AH$4:$AH$203), COUNTIF($AH$4:$AH$203, "&lt;"&amp;$AH$4:$AH$203), ""), 0)))</f>
        <v>#NUM!</v>
      </c>
      <c r="AJ105" s="26"/>
      <c r="AK105" s="26"/>
      <c r="AL105" s="26" t="e">
        <f>#REF!</f>
        <v>#REF!</v>
      </c>
      <c r="AM105" s="26"/>
      <c r="AN105" s="26"/>
      <c r="AO105" s="26"/>
      <c r="AP105" s="26"/>
      <c r="AQ105" s="26"/>
      <c r="AR105" s="79" t="str">
        <f>_xlfn.IFNA(VLOOKUP(AM105,Kopā!$A$4:$Q$203,8,),"")</f>
        <v/>
      </c>
      <c r="AS105" s="80" t="str">
        <f>_xlfn.IFNA(VLOOKUP(AM105,Kopā!$A$4:$Q$203,9,),"")</f>
        <v/>
      </c>
      <c r="AT105" s="79" t="str">
        <f>_xlfn.IFNA(VLOOKUP(AM105,Kopā!$A$4:$Q$203,10,),"")</f>
        <v/>
      </c>
      <c r="AU105" s="80" t="str">
        <f>_xlfn.IFNA(VLOOKUP(AM105,Kopā!$A$4:$Q$203,11,),"")</f>
        <v/>
      </c>
      <c r="AV105" s="79" t="str">
        <f>_xlfn.IFNA(VLOOKUP(AM105,Kopā!$A$4:$Q$203,12,),"")</f>
        <v/>
      </c>
      <c r="AW105" s="80" t="str">
        <f>_xlfn.IFNA(VLOOKUP(AM105,Kopā!$A$4:$Q$203,13,),"")</f>
        <v/>
      </c>
      <c r="AX105" s="79" t="str">
        <f>_xlfn.IFNA(VLOOKUP(AM105,Kopā!$A$4:$Q$203,14,),"")</f>
        <v/>
      </c>
      <c r="AY105" s="80" t="str">
        <f>_xlfn.IFNA(VLOOKUP(AM105,Kopā!$A$4:$Q$203,15,),"")</f>
        <v/>
      </c>
      <c r="AZ105" s="26"/>
      <c r="BA105" s="26"/>
      <c r="BB105" s="26"/>
      <c r="BC105" s="26"/>
      <c r="BD105" s="26"/>
      <c r="BE105" s="26" t="e">
        <f>_xlfn.RANK.EQ(BB105,$BB$4:$BB$93,)+COUNTIF($BB$4:BB105,BB105)-1</f>
        <v>#N/A</v>
      </c>
    </row>
    <row r="106" spans="1:57" x14ac:dyDescent="0.25">
      <c r="A106" s="4"/>
      <c r="B106" s="4"/>
      <c r="C106" s="4"/>
      <c r="D106" s="4"/>
      <c r="E106" s="37"/>
      <c r="F106" s="37"/>
      <c r="G106" s="37"/>
      <c r="H106" s="37"/>
      <c r="I106" s="37"/>
      <c r="J106" s="37"/>
      <c r="K106" s="37"/>
      <c r="L106" s="37"/>
      <c r="M106" s="4"/>
      <c r="N106" s="4"/>
      <c r="O106" s="36"/>
      <c r="P106" s="4"/>
      <c r="Q106" s="4"/>
      <c r="AD106" s="26">
        <v>105</v>
      </c>
      <c r="AE106" s="26"/>
      <c r="AF106" s="26">
        <f>IF(Kopā!F106=$R$3,Kopā!A106,"")</f>
        <v>103</v>
      </c>
      <c r="AG106" s="26" t="str">
        <f>_xlfn.IFNA(VLOOKUP(AF106,Kopā!$A$4:$G$203,7,),"")</f>
        <v>D</v>
      </c>
      <c r="AH106" s="26" t="str">
        <f t="shared" si="44"/>
        <v/>
      </c>
      <c r="AI106" s="26" t="e" cm="1">
        <f t="array" ref="AI106">IFERROR(SMALL(IF((COUNTIF($AI$3:AI105, $AH$4:$AH$203)=0)*ISNUMBER($AH$4:$AH$203), $AH$4:$AH$203, "A"), 1),INDEX($AH$4:$AH$203, MATCH(SMALL(IF(ISTEXT($AH$4:$AH$203)*(COUNTIF(AI$3:$AI105,$AH$4:$AH$203)=0), COUNTIF($AH$4:$AH$203, "&lt;"&amp;$AH$4:$AH$203), ""),1),IF(ISTEXT($AH$4:$AH$203), COUNTIF($AH$4:$AH$203, "&lt;"&amp;$AH$4:$AH$203), ""), 0)))</f>
        <v>#NUM!</v>
      </c>
      <c r="AJ106" s="26"/>
      <c r="AK106" s="26"/>
      <c r="AL106" s="26" t="e">
        <f>#REF!</f>
        <v>#REF!</v>
      </c>
      <c r="AM106" s="26"/>
      <c r="AN106" s="26"/>
      <c r="AO106" s="26"/>
      <c r="AP106" s="26"/>
      <c r="AQ106" s="26"/>
      <c r="AR106" s="79" t="str">
        <f>_xlfn.IFNA(VLOOKUP(AM106,Kopā!$A$4:$Q$203,8,),"")</f>
        <v/>
      </c>
      <c r="AS106" s="80" t="str">
        <f>_xlfn.IFNA(VLOOKUP(AM106,Kopā!$A$4:$Q$203,9,),"")</f>
        <v/>
      </c>
      <c r="AT106" s="79" t="str">
        <f>_xlfn.IFNA(VLOOKUP(AM106,Kopā!$A$4:$Q$203,10,),"")</f>
        <v/>
      </c>
      <c r="AU106" s="80" t="str">
        <f>_xlfn.IFNA(VLOOKUP(AM106,Kopā!$A$4:$Q$203,11,),"")</f>
        <v/>
      </c>
      <c r="AV106" s="79" t="str">
        <f>_xlfn.IFNA(VLOOKUP(AM106,Kopā!$A$4:$Q$203,12,),"")</f>
        <v/>
      </c>
      <c r="AW106" s="80" t="str">
        <f>_xlfn.IFNA(VLOOKUP(AM106,Kopā!$A$4:$Q$203,13,),"")</f>
        <v/>
      </c>
      <c r="AX106" s="79" t="str">
        <f>_xlfn.IFNA(VLOOKUP(AM106,Kopā!$A$4:$Q$203,14,),"")</f>
        <v/>
      </c>
      <c r="AY106" s="80" t="str">
        <f>_xlfn.IFNA(VLOOKUP(AM106,Kopā!$A$4:$Q$203,15,),"")</f>
        <v/>
      </c>
      <c r="AZ106" s="26"/>
      <c r="BA106" s="26"/>
      <c r="BB106" s="26"/>
      <c r="BC106" s="26"/>
      <c r="BD106" s="26"/>
      <c r="BE106" s="26" t="e">
        <f>_xlfn.RANK.EQ(BB106,$BB$4:$BB$93,)+COUNTIF($BB$4:BB106,BB106)-1</f>
        <v>#N/A</v>
      </c>
    </row>
    <row r="107" spans="1:57" x14ac:dyDescent="0.25">
      <c r="A107" s="4"/>
      <c r="B107" s="4"/>
      <c r="C107" s="4"/>
      <c r="D107" s="4"/>
      <c r="E107" s="37"/>
      <c r="F107" s="37"/>
      <c r="G107" s="37"/>
      <c r="H107" s="37"/>
      <c r="I107" s="37"/>
      <c r="J107" s="37"/>
      <c r="K107" s="37"/>
      <c r="L107" s="37"/>
      <c r="M107" s="4"/>
      <c r="N107" s="4"/>
      <c r="O107" s="36"/>
      <c r="P107" s="4"/>
      <c r="Q107" s="4"/>
      <c r="AD107" s="26">
        <v>106</v>
      </c>
      <c r="AE107" s="26"/>
      <c r="AF107" s="26" t="str">
        <f>IF(Kopā!F107=$R$3,Kopā!A107,"")</f>
        <v/>
      </c>
      <c r="AG107" s="26" t="str">
        <f>_xlfn.IFNA(VLOOKUP(AF107,Kopā!$A$4:$G$203,7,),"")</f>
        <v/>
      </c>
      <c r="AH107" s="26" t="str">
        <f t="shared" si="44"/>
        <v/>
      </c>
      <c r="AI107" s="26" t="e" cm="1">
        <f t="array" ref="AI107">IFERROR(SMALL(IF((COUNTIF($AI$3:AI106, $AH$4:$AH$203)=0)*ISNUMBER($AH$4:$AH$203), $AH$4:$AH$203, "A"), 1),INDEX($AH$4:$AH$203, MATCH(SMALL(IF(ISTEXT($AH$4:$AH$203)*(COUNTIF(AI$3:$AI106,$AH$4:$AH$203)=0), COUNTIF($AH$4:$AH$203, "&lt;"&amp;$AH$4:$AH$203), ""),1),IF(ISTEXT($AH$4:$AH$203), COUNTIF($AH$4:$AH$203, "&lt;"&amp;$AH$4:$AH$203), ""), 0)))</f>
        <v>#NUM!</v>
      </c>
      <c r="AJ107" s="26"/>
      <c r="AK107" s="26"/>
      <c r="AL107" s="26" t="e">
        <f>#REF!</f>
        <v>#REF!</v>
      </c>
      <c r="AM107" s="26"/>
      <c r="AN107" s="26"/>
      <c r="AO107" s="26"/>
      <c r="AP107" s="26"/>
      <c r="AQ107" s="26"/>
      <c r="AR107" s="79" t="str">
        <f>_xlfn.IFNA(VLOOKUP(AM107,Kopā!$A$4:$Q$203,8,),"")</f>
        <v/>
      </c>
      <c r="AS107" s="80" t="str">
        <f>_xlfn.IFNA(VLOOKUP(AM107,Kopā!$A$4:$Q$203,9,),"")</f>
        <v/>
      </c>
      <c r="AT107" s="79" t="str">
        <f>_xlfn.IFNA(VLOOKUP(AM107,Kopā!$A$4:$Q$203,10,),"")</f>
        <v/>
      </c>
      <c r="AU107" s="80" t="str">
        <f>_xlfn.IFNA(VLOOKUP(AM107,Kopā!$A$4:$Q$203,11,),"")</f>
        <v/>
      </c>
      <c r="AV107" s="79" t="str">
        <f>_xlfn.IFNA(VLOOKUP(AM107,Kopā!$A$4:$Q$203,12,),"")</f>
        <v/>
      </c>
      <c r="AW107" s="80" t="str">
        <f>_xlfn.IFNA(VLOOKUP(AM107,Kopā!$A$4:$Q$203,13,),"")</f>
        <v/>
      </c>
      <c r="AX107" s="79" t="str">
        <f>_xlfn.IFNA(VLOOKUP(AM107,Kopā!$A$4:$Q$203,14,),"")</f>
        <v/>
      </c>
      <c r="AY107" s="80" t="str">
        <f>_xlfn.IFNA(VLOOKUP(AM107,Kopā!$A$4:$Q$203,15,),"")</f>
        <v/>
      </c>
      <c r="AZ107" s="26"/>
      <c r="BA107" s="26"/>
      <c r="BB107" s="26"/>
      <c r="BC107" s="26"/>
      <c r="BD107" s="26"/>
      <c r="BE107" s="26" t="e">
        <f>_xlfn.RANK.EQ(BB107,$BB$4:$BB$93,)+COUNTIF($BB$4:BB107,BB107)-1</f>
        <v>#N/A</v>
      </c>
    </row>
    <row r="108" spans="1:57" x14ac:dyDescent="0.25">
      <c r="A108" s="4"/>
      <c r="B108" s="4"/>
      <c r="C108" s="4"/>
      <c r="D108" s="4"/>
      <c r="E108" s="37"/>
      <c r="F108" s="37"/>
      <c r="G108" s="37"/>
      <c r="H108" s="37"/>
      <c r="I108" s="37"/>
      <c r="J108" s="37"/>
      <c r="K108" s="37"/>
      <c r="L108" s="37"/>
      <c r="M108" s="4"/>
      <c r="N108" s="4"/>
      <c r="O108" s="36"/>
      <c r="P108" s="4"/>
      <c r="Q108" s="4"/>
      <c r="AD108" s="26">
        <v>107</v>
      </c>
      <c r="AE108" s="26"/>
      <c r="AF108" s="26" t="str">
        <f>IF(Kopā!F108=$R$3,Kopā!A108,"")</f>
        <v/>
      </c>
      <c r="AG108" s="26" t="str">
        <f>_xlfn.IFNA(VLOOKUP(AF108,Kopā!$A$4:$G$203,7,),"")</f>
        <v/>
      </c>
      <c r="AH108" s="26" t="str">
        <f t="shared" si="44"/>
        <v/>
      </c>
      <c r="AI108" s="26" t="e" cm="1">
        <f t="array" ref="AI108">IFERROR(SMALL(IF((COUNTIF($AI$3:AI107, $AH$4:$AH$203)=0)*ISNUMBER($AH$4:$AH$203), $AH$4:$AH$203, "A"), 1),INDEX($AH$4:$AH$203, MATCH(SMALL(IF(ISTEXT($AH$4:$AH$203)*(COUNTIF(AI$3:$AI107,$AH$4:$AH$203)=0), COUNTIF($AH$4:$AH$203, "&lt;"&amp;$AH$4:$AH$203), ""),1),IF(ISTEXT($AH$4:$AH$203), COUNTIF($AH$4:$AH$203, "&lt;"&amp;$AH$4:$AH$203), ""), 0)))</f>
        <v>#NUM!</v>
      </c>
      <c r="AJ108" s="26"/>
      <c r="AK108" s="26"/>
      <c r="AL108" s="26" t="e">
        <f>#REF!</f>
        <v>#REF!</v>
      </c>
      <c r="AM108" s="26"/>
      <c r="AN108" s="26"/>
      <c r="AO108" s="26"/>
      <c r="AP108" s="26"/>
      <c r="AQ108" s="26"/>
      <c r="AR108" s="79" t="str">
        <f>_xlfn.IFNA(VLOOKUP(AM108,Kopā!$A$4:$Q$203,8,),"")</f>
        <v/>
      </c>
      <c r="AS108" s="80" t="str">
        <f>_xlfn.IFNA(VLOOKUP(AM108,Kopā!$A$4:$Q$203,9,),"")</f>
        <v/>
      </c>
      <c r="AT108" s="79" t="str">
        <f>_xlfn.IFNA(VLOOKUP(AM108,Kopā!$A$4:$Q$203,10,),"")</f>
        <v/>
      </c>
      <c r="AU108" s="80" t="str">
        <f>_xlfn.IFNA(VLOOKUP(AM108,Kopā!$A$4:$Q$203,11,),"")</f>
        <v/>
      </c>
      <c r="AV108" s="79" t="str">
        <f>_xlfn.IFNA(VLOOKUP(AM108,Kopā!$A$4:$Q$203,12,),"")</f>
        <v/>
      </c>
      <c r="AW108" s="80" t="str">
        <f>_xlfn.IFNA(VLOOKUP(AM108,Kopā!$A$4:$Q$203,13,),"")</f>
        <v/>
      </c>
      <c r="AX108" s="79" t="str">
        <f>_xlfn.IFNA(VLOOKUP(AM108,Kopā!$A$4:$Q$203,14,),"")</f>
        <v/>
      </c>
      <c r="AY108" s="80" t="str">
        <f>_xlfn.IFNA(VLOOKUP(AM108,Kopā!$A$4:$Q$203,15,),"")</f>
        <v/>
      </c>
      <c r="AZ108" s="26"/>
      <c r="BA108" s="26"/>
      <c r="BB108" s="26"/>
      <c r="BC108" s="26"/>
      <c r="BD108" s="26"/>
      <c r="BE108" s="26" t="e">
        <f>_xlfn.RANK.EQ(BB108,$BB$4:$BB$93,)+COUNTIF($BB$4:BB108,BB108)-1</f>
        <v>#N/A</v>
      </c>
    </row>
    <row r="109" spans="1:57" x14ac:dyDescent="0.25">
      <c r="A109" s="4"/>
      <c r="B109" s="4"/>
      <c r="C109" s="4"/>
      <c r="D109" s="4"/>
      <c r="E109" s="37"/>
      <c r="F109" s="37"/>
      <c r="G109" s="37"/>
      <c r="H109" s="37"/>
      <c r="I109" s="37"/>
      <c r="J109" s="37"/>
      <c r="K109" s="37"/>
      <c r="L109" s="37"/>
      <c r="M109" s="4"/>
      <c r="N109" s="4"/>
      <c r="O109" s="36"/>
      <c r="P109" s="4"/>
      <c r="Q109" s="4"/>
      <c r="AD109" s="26">
        <v>108</v>
      </c>
      <c r="AE109" s="26"/>
      <c r="AF109" s="26" t="str">
        <f>IF(Kopā!F109=$R$3,Kopā!A109,"")</f>
        <v/>
      </c>
      <c r="AG109" s="26" t="str">
        <f>_xlfn.IFNA(VLOOKUP(AF109,Kopā!$A$4:$G$203,7,),"")</f>
        <v/>
      </c>
      <c r="AH109" s="26" t="str">
        <f t="shared" si="44"/>
        <v/>
      </c>
      <c r="AI109" s="26" t="e" cm="1">
        <f t="array" ref="AI109">IFERROR(SMALL(IF((COUNTIF($AI$3:AI108, $AH$4:$AH$203)=0)*ISNUMBER($AH$4:$AH$203), $AH$4:$AH$203, "A"), 1),INDEX($AH$4:$AH$203, MATCH(SMALL(IF(ISTEXT($AH$4:$AH$203)*(COUNTIF(AI$3:$AI108,$AH$4:$AH$203)=0), COUNTIF($AH$4:$AH$203, "&lt;"&amp;$AH$4:$AH$203), ""),1),IF(ISTEXT($AH$4:$AH$203), COUNTIF($AH$4:$AH$203, "&lt;"&amp;$AH$4:$AH$203), ""), 0)))</f>
        <v>#NUM!</v>
      </c>
      <c r="AJ109" s="26"/>
      <c r="AK109" s="26"/>
      <c r="AL109" s="26" t="e">
        <f>#REF!</f>
        <v>#REF!</v>
      </c>
      <c r="AM109" s="26"/>
      <c r="AN109" s="26"/>
      <c r="AO109" s="26"/>
      <c r="AP109" s="26"/>
      <c r="AQ109" s="26"/>
      <c r="AR109" s="79" t="str">
        <f>_xlfn.IFNA(VLOOKUP(AM109,Kopā!$A$4:$Q$203,8,),"")</f>
        <v/>
      </c>
      <c r="AS109" s="80" t="str">
        <f>_xlfn.IFNA(VLOOKUP(AM109,Kopā!$A$4:$Q$203,9,),"")</f>
        <v/>
      </c>
      <c r="AT109" s="79" t="str">
        <f>_xlfn.IFNA(VLOOKUP(AM109,Kopā!$A$4:$Q$203,10,),"")</f>
        <v/>
      </c>
      <c r="AU109" s="80" t="str">
        <f>_xlfn.IFNA(VLOOKUP(AM109,Kopā!$A$4:$Q$203,11,),"")</f>
        <v/>
      </c>
      <c r="AV109" s="79" t="str">
        <f>_xlfn.IFNA(VLOOKUP(AM109,Kopā!$A$4:$Q$203,12,),"")</f>
        <v/>
      </c>
      <c r="AW109" s="80" t="str">
        <f>_xlfn.IFNA(VLOOKUP(AM109,Kopā!$A$4:$Q$203,13,),"")</f>
        <v/>
      </c>
      <c r="AX109" s="79" t="str">
        <f>_xlfn.IFNA(VLOOKUP(AM109,Kopā!$A$4:$Q$203,14,),"")</f>
        <v/>
      </c>
      <c r="AY109" s="80" t="str">
        <f>_xlfn.IFNA(VLOOKUP(AM109,Kopā!$A$4:$Q$203,15,),"")</f>
        <v/>
      </c>
      <c r="AZ109" s="26"/>
      <c r="BA109" s="26"/>
      <c r="BB109" s="26"/>
      <c r="BC109" s="26"/>
      <c r="BD109" s="26"/>
      <c r="BE109" s="26" t="e">
        <f>_xlfn.RANK.EQ(BB109,$BB$4:$BB$93,)+COUNTIF($BB$4:BB109,BB109)-1</f>
        <v>#N/A</v>
      </c>
    </row>
    <row r="110" spans="1:57" x14ac:dyDescent="0.25">
      <c r="A110" s="4"/>
      <c r="B110" s="4"/>
      <c r="C110" s="4"/>
      <c r="D110" s="4"/>
      <c r="E110" s="37"/>
      <c r="F110" s="37"/>
      <c r="G110" s="37"/>
      <c r="H110" s="37"/>
      <c r="I110" s="37"/>
      <c r="J110" s="37"/>
      <c r="K110" s="37"/>
      <c r="L110" s="37"/>
      <c r="M110" s="4"/>
      <c r="N110" s="4"/>
      <c r="O110" s="36"/>
      <c r="P110" s="4"/>
      <c r="Q110" s="4"/>
      <c r="AD110" s="26">
        <v>109</v>
      </c>
      <c r="AE110" s="26"/>
      <c r="AF110" s="26" t="str">
        <f>IF(Kopā!F110=$R$3,Kopā!A110,"")</f>
        <v/>
      </c>
      <c r="AG110" s="26" t="str">
        <f>_xlfn.IFNA(VLOOKUP(AF110,Kopā!$A$4:$G$203,7,),"")</f>
        <v/>
      </c>
      <c r="AH110" s="26" t="str">
        <f t="shared" si="44"/>
        <v/>
      </c>
      <c r="AI110" s="26" t="e" cm="1">
        <f t="array" ref="AI110">IFERROR(SMALL(IF((COUNTIF($AI$3:AI109, $AH$4:$AH$203)=0)*ISNUMBER($AH$4:$AH$203), $AH$4:$AH$203, "A"), 1),INDEX($AH$4:$AH$203, MATCH(SMALL(IF(ISTEXT($AH$4:$AH$203)*(COUNTIF(AI$3:$AI109,$AH$4:$AH$203)=0), COUNTIF($AH$4:$AH$203, "&lt;"&amp;$AH$4:$AH$203), ""),1),IF(ISTEXT($AH$4:$AH$203), COUNTIF($AH$4:$AH$203, "&lt;"&amp;$AH$4:$AH$203), ""), 0)))</f>
        <v>#NUM!</v>
      </c>
      <c r="AJ110" s="26"/>
      <c r="AK110" s="26"/>
      <c r="AL110" s="26" t="e">
        <f>#REF!</f>
        <v>#REF!</v>
      </c>
      <c r="AM110" s="26"/>
      <c r="AN110" s="26"/>
      <c r="AO110" s="26"/>
      <c r="AP110" s="26"/>
      <c r="AQ110" s="26"/>
      <c r="AR110" s="79" t="str">
        <f>_xlfn.IFNA(VLOOKUP(AM110,Kopā!$A$4:$Q$203,8,),"")</f>
        <v/>
      </c>
      <c r="AS110" s="80" t="str">
        <f>_xlfn.IFNA(VLOOKUP(AM110,Kopā!$A$4:$Q$203,9,),"")</f>
        <v/>
      </c>
      <c r="AT110" s="79" t="str">
        <f>_xlfn.IFNA(VLOOKUP(AM110,Kopā!$A$4:$Q$203,10,),"")</f>
        <v/>
      </c>
      <c r="AU110" s="80" t="str">
        <f>_xlfn.IFNA(VLOOKUP(AM110,Kopā!$A$4:$Q$203,11,),"")</f>
        <v/>
      </c>
      <c r="AV110" s="79" t="str">
        <f>_xlfn.IFNA(VLOOKUP(AM110,Kopā!$A$4:$Q$203,12,),"")</f>
        <v/>
      </c>
      <c r="AW110" s="80" t="str">
        <f>_xlfn.IFNA(VLOOKUP(AM110,Kopā!$A$4:$Q$203,13,),"")</f>
        <v/>
      </c>
      <c r="AX110" s="79" t="str">
        <f>_xlfn.IFNA(VLOOKUP(AM110,Kopā!$A$4:$Q$203,14,),"")</f>
        <v/>
      </c>
      <c r="AY110" s="80" t="str">
        <f>_xlfn.IFNA(VLOOKUP(AM110,Kopā!$A$4:$Q$203,15,),"")</f>
        <v/>
      </c>
      <c r="AZ110" s="26"/>
      <c r="BA110" s="26"/>
      <c r="BB110" s="26"/>
      <c r="BC110" s="26"/>
      <c r="BD110" s="26"/>
      <c r="BE110" s="26" t="e">
        <f>_xlfn.RANK.EQ(BB110,$BB$4:$BB$93,)+COUNTIF($BB$4:BB110,BB110)-1</f>
        <v>#N/A</v>
      </c>
    </row>
    <row r="111" spans="1:57" x14ac:dyDescent="0.25">
      <c r="A111" s="4"/>
      <c r="B111" s="4"/>
      <c r="C111" s="4"/>
      <c r="D111" s="4"/>
      <c r="E111" s="37"/>
      <c r="F111" s="37"/>
      <c r="G111" s="37"/>
      <c r="H111" s="37"/>
      <c r="I111" s="37"/>
      <c r="J111" s="37"/>
      <c r="K111" s="37"/>
      <c r="L111" s="37"/>
      <c r="M111" s="4"/>
      <c r="N111" s="4"/>
      <c r="O111" s="36"/>
      <c r="P111" s="4"/>
      <c r="Q111" s="4"/>
      <c r="AD111" s="26">
        <v>110</v>
      </c>
      <c r="AE111" s="26"/>
      <c r="AF111" s="26" t="str">
        <f>IF(Kopā!F111=$R$3,Kopā!A111,"")</f>
        <v/>
      </c>
      <c r="AG111" s="26" t="str">
        <f>_xlfn.IFNA(VLOOKUP(AF111,Kopā!$A$4:$G$203,7,),"")</f>
        <v/>
      </c>
      <c r="AH111" s="26" t="str">
        <f t="shared" si="44"/>
        <v/>
      </c>
      <c r="AI111" s="26" t="e" cm="1">
        <f t="array" ref="AI111">IFERROR(SMALL(IF((COUNTIF($AI$3:AI110, $AH$4:$AH$203)=0)*ISNUMBER($AH$4:$AH$203), $AH$4:$AH$203, "A"), 1),INDEX($AH$4:$AH$203, MATCH(SMALL(IF(ISTEXT($AH$4:$AH$203)*(COUNTIF(AI$3:$AI110,$AH$4:$AH$203)=0), COUNTIF($AH$4:$AH$203, "&lt;"&amp;$AH$4:$AH$203), ""),1),IF(ISTEXT($AH$4:$AH$203), COUNTIF($AH$4:$AH$203, "&lt;"&amp;$AH$4:$AH$203), ""), 0)))</f>
        <v>#NUM!</v>
      </c>
      <c r="AJ111" s="26"/>
      <c r="AK111" s="26"/>
      <c r="AL111" s="26" t="e">
        <f>#REF!</f>
        <v>#REF!</v>
      </c>
      <c r="AM111" s="26"/>
      <c r="AN111" s="26"/>
      <c r="AO111" s="26"/>
      <c r="AP111" s="26"/>
      <c r="AQ111" s="26"/>
      <c r="AR111" s="79" t="str">
        <f>_xlfn.IFNA(VLOOKUP(AM111,Kopā!$A$4:$Q$203,8,),"")</f>
        <v/>
      </c>
      <c r="AS111" s="80" t="str">
        <f>_xlfn.IFNA(VLOOKUP(AM111,Kopā!$A$4:$Q$203,9,),"")</f>
        <v/>
      </c>
      <c r="AT111" s="79" t="str">
        <f>_xlfn.IFNA(VLOOKUP(AM111,Kopā!$A$4:$Q$203,10,),"")</f>
        <v/>
      </c>
      <c r="AU111" s="80" t="str">
        <f>_xlfn.IFNA(VLOOKUP(AM111,Kopā!$A$4:$Q$203,11,),"")</f>
        <v/>
      </c>
      <c r="AV111" s="79" t="str">
        <f>_xlfn.IFNA(VLOOKUP(AM111,Kopā!$A$4:$Q$203,12,),"")</f>
        <v/>
      </c>
      <c r="AW111" s="80" t="str">
        <f>_xlfn.IFNA(VLOOKUP(AM111,Kopā!$A$4:$Q$203,13,),"")</f>
        <v/>
      </c>
      <c r="AX111" s="79" t="str">
        <f>_xlfn.IFNA(VLOOKUP(AM111,Kopā!$A$4:$Q$203,14,),"")</f>
        <v/>
      </c>
      <c r="AY111" s="80" t="str">
        <f>_xlfn.IFNA(VLOOKUP(AM111,Kopā!$A$4:$Q$203,15,),"")</f>
        <v/>
      </c>
      <c r="AZ111" s="26"/>
      <c r="BA111" s="26"/>
      <c r="BB111" s="26"/>
      <c r="BC111" s="26"/>
      <c r="BD111" s="26"/>
      <c r="BE111" s="26" t="e">
        <f>_xlfn.RANK.EQ(BB111,$BB$4:$BB$93,)+COUNTIF($BB$4:BB111,BB111)-1</f>
        <v>#N/A</v>
      </c>
    </row>
    <row r="112" spans="1:57" x14ac:dyDescent="0.25">
      <c r="A112" s="4"/>
      <c r="B112" s="4"/>
      <c r="C112" s="4"/>
      <c r="D112" s="4"/>
      <c r="E112" s="37"/>
      <c r="F112" s="37"/>
      <c r="G112" s="37"/>
      <c r="H112" s="37"/>
      <c r="I112" s="37"/>
      <c r="J112" s="37"/>
      <c r="K112" s="37"/>
      <c r="L112" s="37"/>
      <c r="M112" s="4"/>
      <c r="N112" s="4"/>
      <c r="O112" s="36"/>
      <c r="P112" s="4"/>
      <c r="Q112" s="4"/>
      <c r="AD112" s="26">
        <v>111</v>
      </c>
      <c r="AE112" s="26"/>
      <c r="AF112" s="26" t="str">
        <f>IF(Kopā!F112=$R$3,Kopā!A112,"")</f>
        <v/>
      </c>
      <c r="AG112" s="26" t="str">
        <f>_xlfn.IFNA(VLOOKUP(AF112,Kopā!$A$4:$G$203,7,),"")</f>
        <v/>
      </c>
      <c r="AH112" s="26" t="str">
        <f t="shared" si="44"/>
        <v/>
      </c>
      <c r="AI112" s="26" t="e" cm="1">
        <f t="array" ref="AI112">IFERROR(SMALL(IF((COUNTIF($AI$3:AI111, $AH$4:$AH$203)=0)*ISNUMBER($AH$4:$AH$203), $AH$4:$AH$203, "A"), 1),INDEX($AH$4:$AH$203, MATCH(SMALL(IF(ISTEXT($AH$4:$AH$203)*(COUNTIF(AI$3:$AI111,$AH$4:$AH$203)=0), COUNTIF($AH$4:$AH$203, "&lt;"&amp;$AH$4:$AH$203), ""),1),IF(ISTEXT($AH$4:$AH$203), COUNTIF($AH$4:$AH$203, "&lt;"&amp;$AH$4:$AH$203), ""), 0)))</f>
        <v>#NUM!</v>
      </c>
      <c r="AJ112" s="26"/>
      <c r="AK112" s="26"/>
      <c r="AL112" s="26" t="e">
        <f>#REF!</f>
        <v>#REF!</v>
      </c>
      <c r="AM112" s="26"/>
      <c r="AN112" s="26"/>
      <c r="AO112" s="26"/>
      <c r="AP112" s="26"/>
      <c r="AQ112" s="26"/>
      <c r="AR112" s="79" t="str">
        <f>_xlfn.IFNA(VLOOKUP(AM112,Kopā!$A$4:$Q$203,8,),"")</f>
        <v/>
      </c>
      <c r="AS112" s="80" t="str">
        <f>_xlfn.IFNA(VLOOKUP(AM112,Kopā!$A$4:$Q$203,9,),"")</f>
        <v/>
      </c>
      <c r="AT112" s="79" t="str">
        <f>_xlfn.IFNA(VLOOKUP(AM112,Kopā!$A$4:$Q$203,10,),"")</f>
        <v/>
      </c>
      <c r="AU112" s="80" t="str">
        <f>_xlfn.IFNA(VLOOKUP(AM112,Kopā!$A$4:$Q$203,11,),"")</f>
        <v/>
      </c>
      <c r="AV112" s="79" t="str">
        <f>_xlfn.IFNA(VLOOKUP(AM112,Kopā!$A$4:$Q$203,12,),"")</f>
        <v/>
      </c>
      <c r="AW112" s="80" t="str">
        <f>_xlfn.IFNA(VLOOKUP(AM112,Kopā!$A$4:$Q$203,13,),"")</f>
        <v/>
      </c>
      <c r="AX112" s="79" t="str">
        <f>_xlfn.IFNA(VLOOKUP(AM112,Kopā!$A$4:$Q$203,14,),"")</f>
        <v/>
      </c>
      <c r="AY112" s="80" t="str">
        <f>_xlfn.IFNA(VLOOKUP(AM112,Kopā!$A$4:$Q$203,15,),"")</f>
        <v/>
      </c>
      <c r="AZ112" s="26"/>
      <c r="BA112" s="26"/>
      <c r="BB112" s="26"/>
      <c r="BC112" s="26"/>
      <c r="BD112" s="26"/>
      <c r="BE112" s="26" t="e">
        <f>_xlfn.RANK.EQ(BB112,$BB$4:$BB$93,)+COUNTIF($BB$4:BB112,BB112)-1</f>
        <v>#N/A</v>
      </c>
    </row>
    <row r="113" spans="1:57" x14ac:dyDescent="0.25">
      <c r="A113" s="4"/>
      <c r="B113" s="4"/>
      <c r="C113" s="4"/>
      <c r="D113" s="4"/>
      <c r="E113" s="37"/>
      <c r="F113" s="37"/>
      <c r="G113" s="37"/>
      <c r="H113" s="37"/>
      <c r="I113" s="37"/>
      <c r="J113" s="37"/>
      <c r="K113" s="37"/>
      <c r="L113" s="37"/>
      <c r="M113" s="4"/>
      <c r="N113" s="4"/>
      <c r="O113" s="36"/>
      <c r="P113" s="4"/>
      <c r="Q113" s="4"/>
      <c r="AD113" s="26">
        <v>112</v>
      </c>
      <c r="AE113" s="26"/>
      <c r="AF113" s="26" t="str">
        <f>IF(Kopā!F113=$R$3,Kopā!A113,"")</f>
        <v/>
      </c>
      <c r="AG113" s="26" t="str">
        <f>_xlfn.IFNA(VLOOKUP(AF113,Kopā!$A$4:$G$203,7,),"")</f>
        <v/>
      </c>
      <c r="AH113" s="26" t="str">
        <f t="shared" si="44"/>
        <v/>
      </c>
      <c r="AI113" s="26" t="e" cm="1">
        <f t="array" ref="AI113">IFERROR(SMALL(IF((COUNTIF($AI$3:AI112, $AH$4:$AH$203)=0)*ISNUMBER($AH$4:$AH$203), $AH$4:$AH$203, "A"), 1),INDEX($AH$4:$AH$203, MATCH(SMALL(IF(ISTEXT($AH$4:$AH$203)*(COUNTIF(AI$3:$AI112,$AH$4:$AH$203)=0), COUNTIF($AH$4:$AH$203, "&lt;"&amp;$AH$4:$AH$203), ""),1),IF(ISTEXT($AH$4:$AH$203), COUNTIF($AH$4:$AH$203, "&lt;"&amp;$AH$4:$AH$203), ""), 0)))</f>
        <v>#NUM!</v>
      </c>
      <c r="AJ113" s="26"/>
      <c r="AK113" s="26"/>
      <c r="AL113" s="26" t="e">
        <f>#REF!</f>
        <v>#REF!</v>
      </c>
      <c r="AM113" s="26"/>
      <c r="AN113" s="26"/>
      <c r="AO113" s="26"/>
      <c r="AP113" s="26"/>
      <c r="AQ113" s="26"/>
      <c r="AR113" s="79" t="str">
        <f>_xlfn.IFNA(VLOOKUP(AM113,Kopā!$A$4:$Q$203,8,),"")</f>
        <v/>
      </c>
      <c r="AS113" s="80" t="str">
        <f>_xlfn.IFNA(VLOOKUP(AM113,Kopā!$A$4:$Q$203,9,),"")</f>
        <v/>
      </c>
      <c r="AT113" s="79" t="str">
        <f>_xlfn.IFNA(VLOOKUP(AM113,Kopā!$A$4:$Q$203,10,),"")</f>
        <v/>
      </c>
      <c r="AU113" s="80" t="str">
        <f>_xlfn.IFNA(VLOOKUP(AM113,Kopā!$A$4:$Q$203,11,),"")</f>
        <v/>
      </c>
      <c r="AV113" s="79" t="str">
        <f>_xlfn.IFNA(VLOOKUP(AM113,Kopā!$A$4:$Q$203,12,),"")</f>
        <v/>
      </c>
      <c r="AW113" s="80" t="str">
        <f>_xlfn.IFNA(VLOOKUP(AM113,Kopā!$A$4:$Q$203,13,),"")</f>
        <v/>
      </c>
      <c r="AX113" s="79" t="str">
        <f>_xlfn.IFNA(VLOOKUP(AM113,Kopā!$A$4:$Q$203,14,),"")</f>
        <v/>
      </c>
      <c r="AY113" s="80" t="str">
        <f>_xlfn.IFNA(VLOOKUP(AM113,Kopā!$A$4:$Q$203,15,),"")</f>
        <v/>
      </c>
      <c r="AZ113" s="26"/>
      <c r="BA113" s="26"/>
      <c r="BB113" s="26"/>
      <c r="BC113" s="26"/>
      <c r="BD113" s="26"/>
      <c r="BE113" s="26" t="e">
        <f>_xlfn.RANK.EQ(BB113,$BB$4:$BB$93,)+COUNTIF($BB$4:BB113,BB113)-1</f>
        <v>#N/A</v>
      </c>
    </row>
    <row r="114" spans="1:57" x14ac:dyDescent="0.25">
      <c r="A114" s="4"/>
      <c r="B114" s="4"/>
      <c r="C114" s="4"/>
      <c r="D114" s="4"/>
      <c r="E114" s="37"/>
      <c r="F114" s="37"/>
      <c r="G114" s="37"/>
      <c r="H114" s="37"/>
      <c r="I114" s="37"/>
      <c r="J114" s="37"/>
      <c r="K114" s="37"/>
      <c r="L114" s="37"/>
      <c r="M114" s="4"/>
      <c r="N114" s="4"/>
      <c r="O114" s="36"/>
      <c r="P114" s="4"/>
      <c r="Q114" s="4"/>
      <c r="AD114" s="26">
        <v>113</v>
      </c>
      <c r="AE114" s="26"/>
      <c r="AF114" s="26" t="str">
        <f>IF(Kopā!F114=$R$3,Kopā!A114,"")</f>
        <v/>
      </c>
      <c r="AG114" s="26" t="str">
        <f>_xlfn.IFNA(VLOOKUP(AF114,Kopā!$A$4:$G$203,7,),"")</f>
        <v/>
      </c>
      <c r="AH114" s="26" t="str">
        <f t="shared" si="44"/>
        <v/>
      </c>
      <c r="AI114" s="26" t="e" cm="1">
        <f t="array" ref="AI114">IFERROR(SMALL(IF((COUNTIF($AI$3:AI113, $AH$4:$AH$203)=0)*ISNUMBER($AH$4:$AH$203), $AH$4:$AH$203, "A"), 1),INDEX($AH$4:$AH$203, MATCH(SMALL(IF(ISTEXT($AH$4:$AH$203)*(COUNTIF(AI$3:$AI113,$AH$4:$AH$203)=0), COUNTIF($AH$4:$AH$203, "&lt;"&amp;$AH$4:$AH$203), ""),1),IF(ISTEXT($AH$4:$AH$203), COUNTIF($AH$4:$AH$203, "&lt;"&amp;$AH$4:$AH$203), ""), 0)))</f>
        <v>#NUM!</v>
      </c>
      <c r="AJ114" s="26"/>
      <c r="AK114" s="26"/>
      <c r="AL114" s="26" t="e">
        <f>#REF!</f>
        <v>#REF!</v>
      </c>
      <c r="AM114" s="26"/>
      <c r="AN114" s="26"/>
      <c r="AO114" s="26"/>
      <c r="AP114" s="26"/>
      <c r="AQ114" s="26"/>
      <c r="AR114" s="79" t="str">
        <f>_xlfn.IFNA(VLOOKUP(AM114,Kopā!$A$4:$Q$203,8,),"")</f>
        <v/>
      </c>
      <c r="AS114" s="80" t="str">
        <f>_xlfn.IFNA(VLOOKUP(AM114,Kopā!$A$4:$Q$203,9,),"")</f>
        <v/>
      </c>
      <c r="AT114" s="79" t="str">
        <f>_xlfn.IFNA(VLOOKUP(AM114,Kopā!$A$4:$Q$203,10,),"")</f>
        <v/>
      </c>
      <c r="AU114" s="80" t="str">
        <f>_xlfn.IFNA(VLOOKUP(AM114,Kopā!$A$4:$Q$203,11,),"")</f>
        <v/>
      </c>
      <c r="AV114" s="79" t="str">
        <f>_xlfn.IFNA(VLOOKUP(AM114,Kopā!$A$4:$Q$203,12,),"")</f>
        <v/>
      </c>
      <c r="AW114" s="80" t="str">
        <f>_xlfn.IFNA(VLOOKUP(AM114,Kopā!$A$4:$Q$203,13,),"")</f>
        <v/>
      </c>
      <c r="AX114" s="79" t="str">
        <f>_xlfn.IFNA(VLOOKUP(AM114,Kopā!$A$4:$Q$203,14,),"")</f>
        <v/>
      </c>
      <c r="AY114" s="80" t="str">
        <f>_xlfn.IFNA(VLOOKUP(AM114,Kopā!$A$4:$Q$203,15,),"")</f>
        <v/>
      </c>
      <c r="AZ114" s="26"/>
      <c r="BA114" s="26"/>
      <c r="BB114" s="26"/>
      <c r="BC114" s="26"/>
      <c r="BD114" s="26"/>
      <c r="BE114" s="26" t="e">
        <f>_xlfn.RANK.EQ(BB114,$BB$4:$BB$93,)+COUNTIF($BB$4:BB114,BB114)-1</f>
        <v>#N/A</v>
      </c>
    </row>
    <row r="115" spans="1:57" x14ac:dyDescent="0.25">
      <c r="A115" s="4"/>
      <c r="B115" s="4"/>
      <c r="C115" s="4"/>
      <c r="D115" s="4"/>
      <c r="E115" s="37"/>
      <c r="F115" s="37"/>
      <c r="G115" s="37"/>
      <c r="H115" s="37"/>
      <c r="I115" s="37"/>
      <c r="J115" s="37"/>
      <c r="K115" s="37"/>
      <c r="L115" s="37"/>
      <c r="M115" s="4"/>
      <c r="N115" s="4"/>
      <c r="O115" s="36"/>
      <c r="P115" s="4"/>
      <c r="Q115" s="4"/>
      <c r="AD115" s="26">
        <v>114</v>
      </c>
      <c r="AE115" s="26"/>
      <c r="AF115" s="26" t="str">
        <f>IF(Kopā!F115=$R$3,Kopā!A115,"")</f>
        <v/>
      </c>
      <c r="AG115" s="26" t="str">
        <f>_xlfn.IFNA(VLOOKUP(AF115,Kopā!$A$4:$G$203,7,),"")</f>
        <v/>
      </c>
      <c r="AH115" s="26" t="str">
        <f t="shared" si="44"/>
        <v/>
      </c>
      <c r="AI115" s="26" t="e" cm="1">
        <f t="array" ref="AI115">IFERROR(SMALL(IF((COUNTIF($AI$3:AI114, $AH$4:$AH$203)=0)*ISNUMBER($AH$4:$AH$203), $AH$4:$AH$203, "A"), 1),INDEX($AH$4:$AH$203, MATCH(SMALL(IF(ISTEXT($AH$4:$AH$203)*(COUNTIF(AI$3:$AI114,$AH$4:$AH$203)=0), COUNTIF($AH$4:$AH$203, "&lt;"&amp;$AH$4:$AH$203), ""),1),IF(ISTEXT($AH$4:$AH$203), COUNTIF($AH$4:$AH$203, "&lt;"&amp;$AH$4:$AH$203), ""), 0)))</f>
        <v>#NUM!</v>
      </c>
      <c r="AJ115" s="26"/>
      <c r="AK115" s="26"/>
      <c r="AL115" s="26" t="e">
        <f>#REF!</f>
        <v>#REF!</v>
      </c>
      <c r="AM115" s="26"/>
      <c r="AN115" s="26"/>
      <c r="AO115" s="26"/>
      <c r="AP115" s="26"/>
      <c r="AQ115" s="26"/>
      <c r="AR115" s="79" t="str">
        <f>_xlfn.IFNA(VLOOKUP(AM115,Kopā!$A$4:$Q$203,8,),"")</f>
        <v/>
      </c>
      <c r="AS115" s="80" t="str">
        <f>_xlfn.IFNA(VLOOKUP(AM115,Kopā!$A$4:$Q$203,9,),"")</f>
        <v/>
      </c>
      <c r="AT115" s="79" t="str">
        <f>_xlfn.IFNA(VLOOKUP(AM115,Kopā!$A$4:$Q$203,10,),"")</f>
        <v/>
      </c>
      <c r="AU115" s="80" t="str">
        <f>_xlfn.IFNA(VLOOKUP(AM115,Kopā!$A$4:$Q$203,11,),"")</f>
        <v/>
      </c>
      <c r="AV115" s="79" t="str">
        <f>_xlfn.IFNA(VLOOKUP(AM115,Kopā!$A$4:$Q$203,12,),"")</f>
        <v/>
      </c>
      <c r="AW115" s="80" t="str">
        <f>_xlfn.IFNA(VLOOKUP(AM115,Kopā!$A$4:$Q$203,13,),"")</f>
        <v/>
      </c>
      <c r="AX115" s="79" t="str">
        <f>_xlfn.IFNA(VLOOKUP(AM115,Kopā!$A$4:$Q$203,14,),"")</f>
        <v/>
      </c>
      <c r="AY115" s="80" t="str">
        <f>_xlfn.IFNA(VLOOKUP(AM115,Kopā!$A$4:$Q$203,15,),"")</f>
        <v/>
      </c>
      <c r="AZ115" s="26"/>
      <c r="BA115" s="26"/>
      <c r="BB115" s="26"/>
      <c r="BC115" s="26"/>
      <c r="BD115" s="26"/>
      <c r="BE115" s="26" t="e">
        <f>_xlfn.RANK.EQ(BB115,$BB$4:$BB$93,)+COUNTIF($BB$4:BB115,BB115)-1</f>
        <v>#N/A</v>
      </c>
    </row>
    <row r="116" spans="1:57" x14ac:dyDescent="0.25">
      <c r="A116" s="4"/>
      <c r="B116" s="4"/>
      <c r="C116" s="4"/>
      <c r="D116" s="4"/>
      <c r="E116" s="37"/>
      <c r="F116" s="37"/>
      <c r="G116" s="37"/>
      <c r="H116" s="37"/>
      <c r="I116" s="37"/>
      <c r="J116" s="37"/>
      <c r="K116" s="37"/>
      <c r="L116" s="37"/>
      <c r="M116" s="4"/>
      <c r="N116" s="4"/>
      <c r="O116" s="36"/>
      <c r="P116" s="4"/>
      <c r="Q116" s="4"/>
      <c r="AD116" s="26">
        <v>115</v>
      </c>
      <c r="AE116" s="26"/>
      <c r="AF116" s="26" t="str">
        <f>IF(Kopā!F116=$R$3,Kopā!A116,"")</f>
        <v/>
      </c>
      <c r="AG116" s="26" t="str">
        <f>_xlfn.IFNA(VLOOKUP(AF116,Kopā!$A$4:$G$203,7,),"")</f>
        <v/>
      </c>
      <c r="AH116" s="26" t="str">
        <f t="shared" si="44"/>
        <v/>
      </c>
      <c r="AI116" s="26" t="e" cm="1">
        <f t="array" ref="AI116">IFERROR(SMALL(IF((COUNTIF($AI$3:AI115, $AH$4:$AH$203)=0)*ISNUMBER($AH$4:$AH$203), $AH$4:$AH$203, "A"), 1),INDEX($AH$4:$AH$203, MATCH(SMALL(IF(ISTEXT($AH$4:$AH$203)*(COUNTIF(AI$3:$AI115,$AH$4:$AH$203)=0), COUNTIF($AH$4:$AH$203, "&lt;"&amp;$AH$4:$AH$203), ""),1),IF(ISTEXT($AH$4:$AH$203), COUNTIF($AH$4:$AH$203, "&lt;"&amp;$AH$4:$AH$203), ""), 0)))</f>
        <v>#NUM!</v>
      </c>
      <c r="AJ116" s="26"/>
      <c r="AK116" s="26"/>
      <c r="AL116" s="26" t="e">
        <f>#REF!</f>
        <v>#REF!</v>
      </c>
      <c r="AM116" s="26"/>
      <c r="AN116" s="26"/>
      <c r="AO116" s="26"/>
      <c r="AP116" s="26"/>
      <c r="AQ116" s="26"/>
      <c r="AR116" s="79" t="str">
        <f>_xlfn.IFNA(VLOOKUP(AM116,Kopā!$A$4:$Q$203,8,),"")</f>
        <v/>
      </c>
      <c r="AS116" s="80" t="str">
        <f>_xlfn.IFNA(VLOOKUP(AM116,Kopā!$A$4:$Q$203,9,),"")</f>
        <v/>
      </c>
      <c r="AT116" s="79" t="str">
        <f>_xlfn.IFNA(VLOOKUP(AM116,Kopā!$A$4:$Q$203,10,),"")</f>
        <v/>
      </c>
      <c r="AU116" s="80" t="str">
        <f>_xlfn.IFNA(VLOOKUP(AM116,Kopā!$A$4:$Q$203,11,),"")</f>
        <v/>
      </c>
      <c r="AV116" s="79" t="str">
        <f>_xlfn.IFNA(VLOOKUP(AM116,Kopā!$A$4:$Q$203,12,),"")</f>
        <v/>
      </c>
      <c r="AW116" s="80" t="str">
        <f>_xlfn.IFNA(VLOOKUP(AM116,Kopā!$A$4:$Q$203,13,),"")</f>
        <v/>
      </c>
      <c r="AX116" s="79" t="str">
        <f>_xlfn.IFNA(VLOOKUP(AM116,Kopā!$A$4:$Q$203,14,),"")</f>
        <v/>
      </c>
      <c r="AY116" s="80" t="str">
        <f>_xlfn.IFNA(VLOOKUP(AM116,Kopā!$A$4:$Q$203,15,),"")</f>
        <v/>
      </c>
      <c r="AZ116" s="26"/>
      <c r="BA116" s="26"/>
      <c r="BB116" s="26"/>
      <c r="BC116" s="26"/>
      <c r="BD116" s="26"/>
      <c r="BE116" s="26" t="e">
        <f>_xlfn.RANK.EQ(BB116,$BB$4:$BB$93,)+COUNTIF($BB$4:BB116,BB116)-1</f>
        <v>#N/A</v>
      </c>
    </row>
    <row r="117" spans="1:57" x14ac:dyDescent="0.25">
      <c r="A117" s="4"/>
      <c r="B117" s="4"/>
      <c r="C117" s="4"/>
      <c r="D117" s="4"/>
      <c r="E117" s="37"/>
      <c r="F117" s="37"/>
      <c r="G117" s="37"/>
      <c r="H117" s="37"/>
      <c r="I117" s="37"/>
      <c r="J117" s="37"/>
      <c r="K117" s="37"/>
      <c r="L117" s="37"/>
      <c r="M117" s="4"/>
      <c r="N117" s="4"/>
      <c r="O117" s="36"/>
      <c r="P117" s="4"/>
      <c r="Q117" s="4"/>
      <c r="AD117" s="26">
        <v>116</v>
      </c>
      <c r="AE117" s="26"/>
      <c r="AF117" s="26" t="str">
        <f>IF(Kopā!F117=$R$3,Kopā!A117,"")</f>
        <v/>
      </c>
      <c r="AG117" s="26" t="str">
        <f>_xlfn.IFNA(VLOOKUP(AF117,Kopā!$A$4:$G$203,7,),"")</f>
        <v/>
      </c>
      <c r="AH117" s="26" t="str">
        <f t="shared" si="44"/>
        <v/>
      </c>
      <c r="AI117" s="26" t="e" cm="1">
        <f t="array" ref="AI117">IFERROR(SMALL(IF((COUNTIF($AI$3:AI116, $AH$4:$AH$203)=0)*ISNUMBER($AH$4:$AH$203), $AH$4:$AH$203, "A"), 1),INDEX($AH$4:$AH$203, MATCH(SMALL(IF(ISTEXT($AH$4:$AH$203)*(COUNTIF(AI$3:$AI116,$AH$4:$AH$203)=0), COUNTIF($AH$4:$AH$203, "&lt;"&amp;$AH$4:$AH$203), ""),1),IF(ISTEXT($AH$4:$AH$203), COUNTIF($AH$4:$AH$203, "&lt;"&amp;$AH$4:$AH$203), ""), 0)))</f>
        <v>#NUM!</v>
      </c>
      <c r="AJ117" s="26"/>
      <c r="AK117" s="26"/>
      <c r="AL117" s="26" t="e">
        <f>#REF!</f>
        <v>#REF!</v>
      </c>
      <c r="AM117" s="26"/>
      <c r="AN117" s="26"/>
      <c r="AO117" s="26"/>
      <c r="AP117" s="26"/>
      <c r="AQ117" s="26"/>
      <c r="AR117" s="79" t="str">
        <f>_xlfn.IFNA(VLOOKUP(AM117,Kopā!$A$4:$Q$203,8,),"")</f>
        <v/>
      </c>
      <c r="AS117" s="80" t="str">
        <f>_xlfn.IFNA(VLOOKUP(AM117,Kopā!$A$4:$Q$203,9,),"")</f>
        <v/>
      </c>
      <c r="AT117" s="79" t="str">
        <f>_xlfn.IFNA(VLOOKUP(AM117,Kopā!$A$4:$Q$203,10,),"")</f>
        <v/>
      </c>
      <c r="AU117" s="80" t="str">
        <f>_xlfn.IFNA(VLOOKUP(AM117,Kopā!$A$4:$Q$203,11,),"")</f>
        <v/>
      </c>
      <c r="AV117" s="79" t="str">
        <f>_xlfn.IFNA(VLOOKUP(AM117,Kopā!$A$4:$Q$203,12,),"")</f>
        <v/>
      </c>
      <c r="AW117" s="80" t="str">
        <f>_xlfn.IFNA(VLOOKUP(AM117,Kopā!$A$4:$Q$203,13,),"")</f>
        <v/>
      </c>
      <c r="AX117" s="79" t="str">
        <f>_xlfn.IFNA(VLOOKUP(AM117,Kopā!$A$4:$Q$203,14,),"")</f>
        <v/>
      </c>
      <c r="AY117" s="80" t="str">
        <f>_xlfn.IFNA(VLOOKUP(AM117,Kopā!$A$4:$Q$203,15,),"")</f>
        <v/>
      </c>
      <c r="AZ117" s="26"/>
      <c r="BA117" s="26"/>
      <c r="BB117" s="26"/>
      <c r="BC117" s="26"/>
      <c r="BD117" s="26"/>
      <c r="BE117" s="26" t="e">
        <f>_xlfn.RANK.EQ(BB117,$BB$4:$BB$93,)+COUNTIF($BB$4:BB117,BB117)-1</f>
        <v>#N/A</v>
      </c>
    </row>
    <row r="118" spans="1:57" x14ac:dyDescent="0.25">
      <c r="A118" s="4"/>
      <c r="B118" s="4"/>
      <c r="C118" s="4"/>
      <c r="D118" s="4"/>
      <c r="E118" s="37"/>
      <c r="F118" s="37"/>
      <c r="G118" s="37"/>
      <c r="H118" s="37"/>
      <c r="I118" s="37"/>
      <c r="J118" s="37"/>
      <c r="K118" s="37"/>
      <c r="L118" s="37"/>
      <c r="M118" s="4"/>
      <c r="N118" s="4"/>
      <c r="O118" s="36"/>
      <c r="P118" s="4"/>
      <c r="Q118" s="4"/>
      <c r="AD118" s="26">
        <v>117</v>
      </c>
      <c r="AE118" s="26"/>
      <c r="AF118" s="26" t="str">
        <f>IF(Kopā!F118=$R$3,Kopā!A118,"")</f>
        <v/>
      </c>
      <c r="AG118" s="26" t="str">
        <f>_xlfn.IFNA(VLOOKUP(AF118,Kopā!$A$4:$G$203,7,),"")</f>
        <v/>
      </c>
      <c r="AH118" s="26" t="str">
        <f t="shared" si="44"/>
        <v/>
      </c>
      <c r="AI118" s="26" t="e" cm="1">
        <f t="array" ref="AI118">IFERROR(SMALL(IF((COUNTIF($AI$3:AI117, $AH$4:$AH$203)=0)*ISNUMBER($AH$4:$AH$203), $AH$4:$AH$203, "A"), 1),INDEX($AH$4:$AH$203, MATCH(SMALL(IF(ISTEXT($AH$4:$AH$203)*(COUNTIF(AI$3:$AI117,$AH$4:$AH$203)=0), COUNTIF($AH$4:$AH$203, "&lt;"&amp;$AH$4:$AH$203), ""),1),IF(ISTEXT($AH$4:$AH$203), COUNTIF($AH$4:$AH$203, "&lt;"&amp;$AH$4:$AH$203), ""), 0)))</f>
        <v>#NUM!</v>
      </c>
      <c r="AJ118" s="26"/>
      <c r="AK118" s="26"/>
      <c r="AL118" s="26" t="e">
        <f>#REF!</f>
        <v>#REF!</v>
      </c>
      <c r="AM118" s="26"/>
      <c r="AN118" s="26"/>
      <c r="AO118" s="26"/>
      <c r="AP118" s="26"/>
      <c r="AQ118" s="26"/>
      <c r="AR118" s="79" t="str">
        <f>_xlfn.IFNA(VLOOKUP(AM118,Kopā!$A$4:$Q$203,8,),"")</f>
        <v/>
      </c>
      <c r="AS118" s="80" t="str">
        <f>_xlfn.IFNA(VLOOKUP(AM118,Kopā!$A$4:$Q$203,9,),"")</f>
        <v/>
      </c>
      <c r="AT118" s="79" t="str">
        <f>_xlfn.IFNA(VLOOKUP(AM118,Kopā!$A$4:$Q$203,10,),"")</f>
        <v/>
      </c>
      <c r="AU118" s="80" t="str">
        <f>_xlfn.IFNA(VLOOKUP(AM118,Kopā!$A$4:$Q$203,11,),"")</f>
        <v/>
      </c>
      <c r="AV118" s="79" t="str">
        <f>_xlfn.IFNA(VLOOKUP(AM118,Kopā!$A$4:$Q$203,12,),"")</f>
        <v/>
      </c>
      <c r="AW118" s="80" t="str">
        <f>_xlfn.IFNA(VLOOKUP(AM118,Kopā!$A$4:$Q$203,13,),"")</f>
        <v/>
      </c>
      <c r="AX118" s="79" t="str">
        <f>_xlfn.IFNA(VLOOKUP(AM118,Kopā!$A$4:$Q$203,14,),"")</f>
        <v/>
      </c>
      <c r="AY118" s="80" t="str">
        <f>_xlfn.IFNA(VLOOKUP(AM118,Kopā!$A$4:$Q$203,15,),"")</f>
        <v/>
      </c>
      <c r="AZ118" s="26"/>
      <c r="BA118" s="26"/>
      <c r="BB118" s="26"/>
      <c r="BC118" s="26"/>
      <c r="BD118" s="26"/>
      <c r="BE118" s="26" t="e">
        <f>_xlfn.RANK.EQ(BB118,$BB$4:$BB$93,)+COUNTIF($BB$4:BB118,BB118)-1</f>
        <v>#N/A</v>
      </c>
    </row>
    <row r="119" spans="1:57" x14ac:dyDescent="0.25">
      <c r="A119" s="4"/>
      <c r="B119" s="4"/>
      <c r="C119" s="4"/>
      <c r="D119" s="4"/>
      <c r="E119" s="37"/>
      <c r="F119" s="37"/>
      <c r="G119" s="37"/>
      <c r="H119" s="37"/>
      <c r="I119" s="37"/>
      <c r="J119" s="37"/>
      <c r="K119" s="37"/>
      <c r="L119" s="37"/>
      <c r="M119" s="4"/>
      <c r="N119" s="4"/>
      <c r="O119" s="36"/>
      <c r="P119" s="4"/>
      <c r="Q119" s="4"/>
      <c r="AD119" s="26">
        <v>118</v>
      </c>
      <c r="AE119" s="26"/>
      <c r="AF119" s="26" t="str">
        <f>IF(Kopā!F119=$R$3,Kopā!A119,"")</f>
        <v/>
      </c>
      <c r="AG119" s="26" t="str">
        <f>_xlfn.IFNA(VLOOKUP(AF119,Kopā!$A$4:$G$203,7,),"")</f>
        <v/>
      </c>
      <c r="AH119" s="26" t="str">
        <f t="shared" si="44"/>
        <v/>
      </c>
      <c r="AI119" s="26" t="e" cm="1">
        <f t="array" ref="AI119">IFERROR(SMALL(IF((COUNTIF($AI$3:AI118, $AH$4:$AH$203)=0)*ISNUMBER($AH$4:$AH$203), $AH$4:$AH$203, "A"), 1),INDEX($AH$4:$AH$203, MATCH(SMALL(IF(ISTEXT($AH$4:$AH$203)*(COUNTIF(AI$3:$AI118,$AH$4:$AH$203)=0), COUNTIF($AH$4:$AH$203, "&lt;"&amp;$AH$4:$AH$203), ""),1),IF(ISTEXT($AH$4:$AH$203), COUNTIF($AH$4:$AH$203, "&lt;"&amp;$AH$4:$AH$203), ""), 0)))</f>
        <v>#NUM!</v>
      </c>
      <c r="AJ119" s="26"/>
      <c r="AK119" s="26"/>
      <c r="AL119" s="26" t="e">
        <f>#REF!</f>
        <v>#REF!</v>
      </c>
      <c r="AM119" s="26"/>
      <c r="AN119" s="26"/>
      <c r="AO119" s="26"/>
      <c r="AP119" s="26"/>
      <c r="AQ119" s="26"/>
      <c r="AR119" s="79" t="str">
        <f>_xlfn.IFNA(VLOOKUP(AM119,Kopā!$A$4:$Q$203,8,),"")</f>
        <v/>
      </c>
      <c r="AS119" s="80" t="str">
        <f>_xlfn.IFNA(VLOOKUP(AM119,Kopā!$A$4:$Q$203,9,),"")</f>
        <v/>
      </c>
      <c r="AT119" s="79" t="str">
        <f>_xlfn.IFNA(VLOOKUP(AM119,Kopā!$A$4:$Q$203,10,),"")</f>
        <v/>
      </c>
      <c r="AU119" s="80" t="str">
        <f>_xlfn.IFNA(VLOOKUP(AM119,Kopā!$A$4:$Q$203,11,),"")</f>
        <v/>
      </c>
      <c r="AV119" s="79" t="str">
        <f>_xlfn.IFNA(VLOOKUP(AM119,Kopā!$A$4:$Q$203,12,),"")</f>
        <v/>
      </c>
      <c r="AW119" s="80" t="str">
        <f>_xlfn.IFNA(VLOOKUP(AM119,Kopā!$A$4:$Q$203,13,),"")</f>
        <v/>
      </c>
      <c r="AX119" s="79" t="str">
        <f>_xlfn.IFNA(VLOOKUP(AM119,Kopā!$A$4:$Q$203,14,),"")</f>
        <v/>
      </c>
      <c r="AY119" s="80" t="str">
        <f>_xlfn.IFNA(VLOOKUP(AM119,Kopā!$A$4:$Q$203,15,),"")</f>
        <v/>
      </c>
      <c r="AZ119" s="26"/>
      <c r="BA119" s="26"/>
      <c r="BB119" s="26"/>
      <c r="BC119" s="26"/>
      <c r="BD119" s="26"/>
      <c r="BE119" s="26" t="e">
        <f>_xlfn.RANK.EQ(BB119,$BB$4:$BB$93,)+COUNTIF($BB$4:BB119,BB119)-1</f>
        <v>#N/A</v>
      </c>
    </row>
    <row r="120" spans="1:57" x14ac:dyDescent="0.25">
      <c r="A120" s="4"/>
      <c r="B120" s="4"/>
      <c r="C120" s="4"/>
      <c r="D120" s="4"/>
      <c r="E120" s="37"/>
      <c r="F120" s="37"/>
      <c r="G120" s="37"/>
      <c r="H120" s="37"/>
      <c r="I120" s="37"/>
      <c r="J120" s="37"/>
      <c r="K120" s="37"/>
      <c r="L120" s="37"/>
      <c r="M120" s="4"/>
      <c r="N120" s="4"/>
      <c r="O120" s="36"/>
      <c r="P120" s="4"/>
      <c r="Q120" s="4"/>
      <c r="AD120" s="26">
        <v>119</v>
      </c>
      <c r="AE120" s="26"/>
      <c r="AF120" s="26" t="str">
        <f>IF(Kopā!F120=$R$3,Kopā!A120,"")</f>
        <v/>
      </c>
      <c r="AG120" s="26" t="str">
        <f>_xlfn.IFNA(VLOOKUP(AF120,Kopā!$A$4:$G$203,7,),"")</f>
        <v/>
      </c>
      <c r="AH120" s="26" t="str">
        <f t="shared" si="44"/>
        <v/>
      </c>
      <c r="AI120" s="26" t="e" cm="1">
        <f t="array" ref="AI120">IFERROR(SMALL(IF((COUNTIF($AI$3:AI119, $AH$4:$AH$203)=0)*ISNUMBER($AH$4:$AH$203), $AH$4:$AH$203, "A"), 1),INDEX($AH$4:$AH$203, MATCH(SMALL(IF(ISTEXT($AH$4:$AH$203)*(COUNTIF(AI$3:$AI119,$AH$4:$AH$203)=0), COUNTIF($AH$4:$AH$203, "&lt;"&amp;$AH$4:$AH$203), ""),1),IF(ISTEXT($AH$4:$AH$203), COUNTIF($AH$4:$AH$203, "&lt;"&amp;$AH$4:$AH$203), ""), 0)))</f>
        <v>#NUM!</v>
      </c>
      <c r="AJ120" s="26"/>
      <c r="AK120" s="26"/>
      <c r="AL120" s="26" t="e">
        <f>#REF!</f>
        <v>#REF!</v>
      </c>
      <c r="AM120" s="26"/>
      <c r="AN120" s="26"/>
      <c r="AO120" s="26"/>
      <c r="AP120" s="26"/>
      <c r="AQ120" s="26"/>
      <c r="AR120" s="79" t="str">
        <f>_xlfn.IFNA(VLOOKUP(AM120,Kopā!$A$4:$Q$203,8,),"")</f>
        <v/>
      </c>
      <c r="AS120" s="80" t="str">
        <f>_xlfn.IFNA(VLOOKUP(AM120,Kopā!$A$4:$Q$203,9,),"")</f>
        <v/>
      </c>
      <c r="AT120" s="79" t="str">
        <f>_xlfn.IFNA(VLOOKUP(AM120,Kopā!$A$4:$Q$203,10,),"")</f>
        <v/>
      </c>
      <c r="AU120" s="80" t="str">
        <f>_xlfn.IFNA(VLOOKUP(AM120,Kopā!$A$4:$Q$203,11,),"")</f>
        <v/>
      </c>
      <c r="AV120" s="79" t="str">
        <f>_xlfn.IFNA(VLOOKUP(AM120,Kopā!$A$4:$Q$203,12,),"")</f>
        <v/>
      </c>
      <c r="AW120" s="80" t="str">
        <f>_xlfn.IFNA(VLOOKUP(AM120,Kopā!$A$4:$Q$203,13,),"")</f>
        <v/>
      </c>
      <c r="AX120" s="79" t="str">
        <f>_xlfn.IFNA(VLOOKUP(AM120,Kopā!$A$4:$Q$203,14,),"")</f>
        <v/>
      </c>
      <c r="AY120" s="80" t="str">
        <f>_xlfn.IFNA(VLOOKUP(AM120,Kopā!$A$4:$Q$203,15,),"")</f>
        <v/>
      </c>
      <c r="AZ120" s="26"/>
      <c r="BA120" s="26"/>
      <c r="BB120" s="26"/>
      <c r="BC120" s="26"/>
      <c r="BD120" s="26"/>
      <c r="BE120" s="26" t="e">
        <f>_xlfn.RANK.EQ(BB120,$BB$4:$BB$93,)+COUNTIF($BB$4:BB120,BB120)-1</f>
        <v>#N/A</v>
      </c>
    </row>
    <row r="121" spans="1:57" x14ac:dyDescent="0.25">
      <c r="A121" s="4"/>
      <c r="B121" s="4"/>
      <c r="C121" s="4"/>
      <c r="D121" s="4"/>
      <c r="E121" s="37"/>
      <c r="F121" s="37"/>
      <c r="G121" s="37"/>
      <c r="H121" s="37"/>
      <c r="I121" s="37"/>
      <c r="J121" s="37"/>
      <c r="K121" s="37"/>
      <c r="L121" s="37"/>
      <c r="M121" s="4"/>
      <c r="N121" s="4"/>
      <c r="O121" s="36"/>
      <c r="P121" s="4"/>
      <c r="Q121" s="4"/>
      <c r="AD121" s="26">
        <v>120</v>
      </c>
      <c r="AE121" s="26"/>
      <c r="AF121" s="26" t="str">
        <f>IF(Kopā!F121=$R$3,Kopā!A121,"")</f>
        <v/>
      </c>
      <c r="AG121" s="26" t="str">
        <f>_xlfn.IFNA(VLOOKUP(AF121,Kopā!$A$4:$G$203,7,),"")</f>
        <v/>
      </c>
      <c r="AH121" s="26" t="str">
        <f t="shared" si="44"/>
        <v/>
      </c>
      <c r="AI121" s="26" t="e" cm="1">
        <f t="array" ref="AI121">IFERROR(SMALL(IF((COUNTIF($AI$3:AI120, $AH$4:$AH$203)=0)*ISNUMBER($AH$4:$AH$203), $AH$4:$AH$203, "A"), 1),INDEX($AH$4:$AH$203, MATCH(SMALL(IF(ISTEXT($AH$4:$AH$203)*(COUNTIF(AI$3:$AI120,$AH$4:$AH$203)=0), COUNTIF($AH$4:$AH$203, "&lt;"&amp;$AH$4:$AH$203), ""),1),IF(ISTEXT($AH$4:$AH$203), COUNTIF($AH$4:$AH$203, "&lt;"&amp;$AH$4:$AH$203), ""), 0)))</f>
        <v>#NUM!</v>
      </c>
      <c r="AJ121" s="26"/>
      <c r="AK121" s="26"/>
      <c r="AL121" s="26" t="e">
        <f>#REF!</f>
        <v>#REF!</v>
      </c>
      <c r="AM121" s="26"/>
      <c r="AN121" s="26"/>
      <c r="AO121" s="26"/>
      <c r="AP121" s="26"/>
      <c r="AQ121" s="26"/>
      <c r="AR121" s="79" t="str">
        <f>_xlfn.IFNA(VLOOKUP(AM121,Kopā!$A$4:$Q$203,8,),"")</f>
        <v/>
      </c>
      <c r="AS121" s="80" t="str">
        <f>_xlfn.IFNA(VLOOKUP(AM121,Kopā!$A$4:$Q$203,9,),"")</f>
        <v/>
      </c>
      <c r="AT121" s="79" t="str">
        <f>_xlfn.IFNA(VLOOKUP(AM121,Kopā!$A$4:$Q$203,10,),"")</f>
        <v/>
      </c>
      <c r="AU121" s="80" t="str">
        <f>_xlfn.IFNA(VLOOKUP(AM121,Kopā!$A$4:$Q$203,11,),"")</f>
        <v/>
      </c>
      <c r="AV121" s="79" t="str">
        <f>_xlfn.IFNA(VLOOKUP(AM121,Kopā!$A$4:$Q$203,12,),"")</f>
        <v/>
      </c>
      <c r="AW121" s="80" t="str">
        <f>_xlfn.IFNA(VLOOKUP(AM121,Kopā!$A$4:$Q$203,13,),"")</f>
        <v/>
      </c>
      <c r="AX121" s="79" t="str">
        <f>_xlfn.IFNA(VLOOKUP(AM121,Kopā!$A$4:$Q$203,14,),"")</f>
        <v/>
      </c>
      <c r="AY121" s="80" t="str">
        <f>_xlfn.IFNA(VLOOKUP(AM121,Kopā!$A$4:$Q$203,15,),"")</f>
        <v/>
      </c>
      <c r="AZ121" s="26"/>
      <c r="BA121" s="26"/>
      <c r="BB121" s="26"/>
      <c r="BC121" s="26"/>
      <c r="BD121" s="26"/>
      <c r="BE121" s="26" t="e">
        <f>_xlfn.RANK.EQ(BB121,$BB$4:$BB$93,)+COUNTIF($BB$4:BB121,BB121)-1</f>
        <v>#N/A</v>
      </c>
    </row>
    <row r="122" spans="1:57" x14ac:dyDescent="0.25">
      <c r="A122" s="4"/>
      <c r="B122" s="4"/>
      <c r="C122" s="4"/>
      <c r="D122" s="4"/>
      <c r="E122" s="37"/>
      <c r="F122" s="37"/>
      <c r="G122" s="37"/>
      <c r="H122" s="37"/>
      <c r="I122" s="37"/>
      <c r="J122" s="37"/>
      <c r="K122" s="37"/>
      <c r="L122" s="37"/>
      <c r="M122" s="4"/>
      <c r="N122" s="4"/>
      <c r="O122" s="36"/>
      <c r="P122" s="4"/>
      <c r="Q122" s="4"/>
      <c r="AD122" s="26">
        <v>121</v>
      </c>
      <c r="AE122" s="26"/>
      <c r="AF122" s="26" t="str">
        <f>IF(Kopā!F122=$R$3,Kopā!A122,"")</f>
        <v/>
      </c>
      <c r="AG122" s="26" t="str">
        <f>_xlfn.IFNA(VLOOKUP(AF122,Kopā!$A$4:$G$203,7,),"")</f>
        <v/>
      </c>
      <c r="AH122" s="26" t="str">
        <f t="shared" si="44"/>
        <v/>
      </c>
      <c r="AI122" s="26" t="e" cm="1">
        <f t="array" ref="AI122">IFERROR(SMALL(IF((COUNTIF($AI$3:AI121, $AH$4:$AH$203)=0)*ISNUMBER($AH$4:$AH$203), $AH$4:$AH$203, "A"), 1),INDEX($AH$4:$AH$203, MATCH(SMALL(IF(ISTEXT($AH$4:$AH$203)*(COUNTIF(AI$3:$AI121,$AH$4:$AH$203)=0), COUNTIF($AH$4:$AH$203, "&lt;"&amp;$AH$4:$AH$203), ""),1),IF(ISTEXT($AH$4:$AH$203), COUNTIF($AH$4:$AH$203, "&lt;"&amp;$AH$4:$AH$203), ""), 0)))</f>
        <v>#NUM!</v>
      </c>
      <c r="AJ122" s="26"/>
      <c r="AK122" s="26"/>
      <c r="AL122" s="26" t="e">
        <f>#REF!</f>
        <v>#REF!</v>
      </c>
      <c r="AM122" s="26"/>
      <c r="AN122" s="26"/>
      <c r="AO122" s="26"/>
      <c r="AP122" s="26"/>
      <c r="AQ122" s="26"/>
      <c r="AR122" s="79" t="str">
        <f>_xlfn.IFNA(VLOOKUP(AM122,Kopā!$A$4:$Q$203,8,),"")</f>
        <v/>
      </c>
      <c r="AS122" s="80" t="str">
        <f>_xlfn.IFNA(VLOOKUP(AM122,Kopā!$A$4:$Q$203,9,),"")</f>
        <v/>
      </c>
      <c r="AT122" s="79" t="str">
        <f>_xlfn.IFNA(VLOOKUP(AM122,Kopā!$A$4:$Q$203,10,),"")</f>
        <v/>
      </c>
      <c r="AU122" s="80" t="str">
        <f>_xlfn.IFNA(VLOOKUP(AM122,Kopā!$A$4:$Q$203,11,),"")</f>
        <v/>
      </c>
      <c r="AV122" s="79" t="str">
        <f>_xlfn.IFNA(VLOOKUP(AM122,Kopā!$A$4:$Q$203,12,),"")</f>
        <v/>
      </c>
      <c r="AW122" s="80" t="str">
        <f>_xlfn.IFNA(VLOOKUP(AM122,Kopā!$A$4:$Q$203,13,),"")</f>
        <v/>
      </c>
      <c r="AX122" s="79" t="str">
        <f>_xlfn.IFNA(VLOOKUP(AM122,Kopā!$A$4:$Q$203,14,),"")</f>
        <v/>
      </c>
      <c r="AY122" s="80" t="str">
        <f>_xlfn.IFNA(VLOOKUP(AM122,Kopā!$A$4:$Q$203,15,),"")</f>
        <v/>
      </c>
      <c r="AZ122" s="26"/>
      <c r="BA122" s="26"/>
      <c r="BB122" s="26"/>
      <c r="BC122" s="26"/>
      <c r="BD122" s="26"/>
      <c r="BE122" s="26" t="e">
        <f>_xlfn.RANK.EQ(BB122,$BB$4:$BB$93,)+COUNTIF($BB$4:BB122,BB122)-1</f>
        <v>#N/A</v>
      </c>
    </row>
    <row r="123" spans="1:57" x14ac:dyDescent="0.25">
      <c r="A123" s="4"/>
      <c r="B123" s="4"/>
      <c r="C123" s="4"/>
      <c r="D123" s="4"/>
      <c r="E123" s="37"/>
      <c r="F123" s="37"/>
      <c r="G123" s="37"/>
      <c r="H123" s="37"/>
      <c r="I123" s="37"/>
      <c r="J123" s="37"/>
      <c r="K123" s="37"/>
      <c r="L123" s="37"/>
      <c r="M123" s="4"/>
      <c r="N123" s="4"/>
      <c r="O123" s="36"/>
      <c r="P123" s="4"/>
      <c r="Q123" s="4"/>
      <c r="AD123" s="26">
        <v>122</v>
      </c>
      <c r="AE123" s="26"/>
      <c r="AF123" s="26" t="str">
        <f>IF(Kopā!F123=$R$3,Kopā!A123,"")</f>
        <v/>
      </c>
      <c r="AG123" s="26" t="str">
        <f>_xlfn.IFNA(VLOOKUP(AF123,Kopā!$A$4:$G$203,7,),"")</f>
        <v/>
      </c>
      <c r="AH123" s="26" t="str">
        <f t="shared" si="44"/>
        <v/>
      </c>
      <c r="AI123" s="26" t="e" cm="1">
        <f t="array" ref="AI123">IFERROR(SMALL(IF((COUNTIF($AI$3:AI122, $AH$4:$AH$203)=0)*ISNUMBER($AH$4:$AH$203), $AH$4:$AH$203, "A"), 1),INDEX($AH$4:$AH$203, MATCH(SMALL(IF(ISTEXT($AH$4:$AH$203)*(COUNTIF(AI$3:$AI122,$AH$4:$AH$203)=0), COUNTIF($AH$4:$AH$203, "&lt;"&amp;$AH$4:$AH$203), ""),1),IF(ISTEXT($AH$4:$AH$203), COUNTIF($AH$4:$AH$203, "&lt;"&amp;$AH$4:$AH$203), ""), 0)))</f>
        <v>#NUM!</v>
      </c>
      <c r="AJ123" s="26"/>
      <c r="AK123" s="26"/>
      <c r="AL123" s="26" t="e">
        <f>#REF!</f>
        <v>#REF!</v>
      </c>
      <c r="AM123" s="26"/>
      <c r="AN123" s="26"/>
      <c r="AO123" s="26"/>
      <c r="AP123" s="26"/>
      <c r="AQ123" s="26"/>
      <c r="AR123" s="79" t="str">
        <f>_xlfn.IFNA(VLOOKUP(AM123,Kopā!$A$4:$Q$203,8,),"")</f>
        <v/>
      </c>
      <c r="AS123" s="80" t="str">
        <f>_xlfn.IFNA(VLOOKUP(AM123,Kopā!$A$4:$Q$203,9,),"")</f>
        <v/>
      </c>
      <c r="AT123" s="79" t="str">
        <f>_xlfn.IFNA(VLOOKUP(AM123,Kopā!$A$4:$Q$203,10,),"")</f>
        <v/>
      </c>
      <c r="AU123" s="80" t="str">
        <f>_xlfn.IFNA(VLOOKUP(AM123,Kopā!$A$4:$Q$203,11,),"")</f>
        <v/>
      </c>
      <c r="AV123" s="79" t="str">
        <f>_xlfn.IFNA(VLOOKUP(AM123,Kopā!$A$4:$Q$203,12,),"")</f>
        <v/>
      </c>
      <c r="AW123" s="80" t="str">
        <f>_xlfn.IFNA(VLOOKUP(AM123,Kopā!$A$4:$Q$203,13,),"")</f>
        <v/>
      </c>
      <c r="AX123" s="79" t="str">
        <f>_xlfn.IFNA(VLOOKUP(AM123,Kopā!$A$4:$Q$203,14,),"")</f>
        <v/>
      </c>
      <c r="AY123" s="80" t="str">
        <f>_xlfn.IFNA(VLOOKUP(AM123,Kopā!$A$4:$Q$203,15,),"")</f>
        <v/>
      </c>
      <c r="AZ123" s="26"/>
      <c r="BA123" s="26"/>
      <c r="BB123" s="26"/>
      <c r="BC123" s="26"/>
      <c r="BD123" s="26"/>
      <c r="BE123" s="26" t="e">
        <f>_xlfn.RANK.EQ(BB123,$BB$4:$BB$93,)+COUNTIF($BB$4:BB123,BB123)-1</f>
        <v>#N/A</v>
      </c>
    </row>
    <row r="124" spans="1:57" x14ac:dyDescent="0.25">
      <c r="A124" s="4"/>
      <c r="B124" s="4"/>
      <c r="C124" s="4"/>
      <c r="D124" s="4"/>
      <c r="E124" s="37"/>
      <c r="F124" s="37"/>
      <c r="G124" s="37"/>
      <c r="H124" s="37"/>
      <c r="I124" s="37"/>
      <c r="J124" s="37"/>
      <c r="K124" s="37"/>
      <c r="L124" s="37"/>
      <c r="M124" s="4"/>
      <c r="N124" s="4"/>
      <c r="O124" s="36"/>
      <c r="P124" s="4"/>
      <c r="Q124" s="4"/>
      <c r="AD124" s="26">
        <v>123</v>
      </c>
      <c r="AE124" s="26"/>
      <c r="AF124" s="26" t="str">
        <f>IF(Kopā!F124=$R$3,Kopā!A124,"")</f>
        <v/>
      </c>
      <c r="AG124" s="26" t="str">
        <f>_xlfn.IFNA(VLOOKUP(AF124,Kopā!$A$4:$G$203,7,),"")</f>
        <v/>
      </c>
      <c r="AH124" s="26" t="str">
        <f t="shared" si="44"/>
        <v/>
      </c>
      <c r="AI124" s="26" t="e" cm="1">
        <f t="array" ref="AI124">IFERROR(SMALL(IF((COUNTIF($AI$3:AI123, $AH$4:$AH$203)=0)*ISNUMBER($AH$4:$AH$203), $AH$4:$AH$203, "A"), 1),INDEX($AH$4:$AH$203, MATCH(SMALL(IF(ISTEXT($AH$4:$AH$203)*(COUNTIF(AI$3:$AI123,$AH$4:$AH$203)=0), COUNTIF($AH$4:$AH$203, "&lt;"&amp;$AH$4:$AH$203), ""),1),IF(ISTEXT($AH$4:$AH$203), COUNTIF($AH$4:$AH$203, "&lt;"&amp;$AH$4:$AH$203), ""), 0)))</f>
        <v>#NUM!</v>
      </c>
      <c r="AJ124" s="26"/>
      <c r="AK124" s="26"/>
      <c r="AL124" s="26" t="e">
        <f>#REF!</f>
        <v>#REF!</v>
      </c>
      <c r="AM124" s="26"/>
      <c r="AN124" s="26"/>
      <c r="AO124" s="26"/>
      <c r="AP124" s="26"/>
      <c r="AQ124" s="26"/>
      <c r="AR124" s="79" t="str">
        <f>_xlfn.IFNA(VLOOKUP(AM124,Kopā!$A$4:$Q$203,8,),"")</f>
        <v/>
      </c>
      <c r="AS124" s="80" t="str">
        <f>_xlfn.IFNA(VLOOKUP(AM124,Kopā!$A$4:$Q$203,9,),"")</f>
        <v/>
      </c>
      <c r="AT124" s="79" t="str">
        <f>_xlfn.IFNA(VLOOKUP(AM124,Kopā!$A$4:$Q$203,10,),"")</f>
        <v/>
      </c>
      <c r="AU124" s="80" t="str">
        <f>_xlfn.IFNA(VLOOKUP(AM124,Kopā!$A$4:$Q$203,11,),"")</f>
        <v/>
      </c>
      <c r="AV124" s="79" t="str">
        <f>_xlfn.IFNA(VLOOKUP(AM124,Kopā!$A$4:$Q$203,12,),"")</f>
        <v/>
      </c>
      <c r="AW124" s="80" t="str">
        <f>_xlfn.IFNA(VLOOKUP(AM124,Kopā!$A$4:$Q$203,13,),"")</f>
        <v/>
      </c>
      <c r="AX124" s="79" t="str">
        <f>_xlfn.IFNA(VLOOKUP(AM124,Kopā!$A$4:$Q$203,14,),"")</f>
        <v/>
      </c>
      <c r="AY124" s="80" t="str">
        <f>_xlfn.IFNA(VLOOKUP(AM124,Kopā!$A$4:$Q$203,15,),"")</f>
        <v/>
      </c>
      <c r="AZ124" s="26"/>
      <c r="BA124" s="26"/>
      <c r="BB124" s="26"/>
      <c r="BC124" s="26"/>
      <c r="BD124" s="26"/>
      <c r="BE124" s="26" t="e">
        <f>_xlfn.RANK.EQ(BB124,$BB$4:$BB$93,)+COUNTIF($BB$4:BB124,BB124)-1</f>
        <v>#N/A</v>
      </c>
    </row>
    <row r="125" spans="1:57" x14ac:dyDescent="0.25">
      <c r="A125" s="4"/>
      <c r="B125" s="4"/>
      <c r="C125" s="4"/>
      <c r="D125" s="4"/>
      <c r="E125" s="37"/>
      <c r="F125" s="37"/>
      <c r="G125" s="37"/>
      <c r="H125" s="37"/>
      <c r="I125" s="37"/>
      <c r="J125" s="37"/>
      <c r="K125" s="37"/>
      <c r="L125" s="37"/>
      <c r="M125" s="4"/>
      <c r="N125" s="4"/>
      <c r="O125" s="36"/>
      <c r="P125" s="4"/>
      <c r="Q125" s="4"/>
      <c r="AD125" s="26">
        <v>124</v>
      </c>
      <c r="AE125" s="26"/>
      <c r="AF125" s="26" t="str">
        <f>IF(Kopā!F125=$R$3,Kopā!A125,"")</f>
        <v/>
      </c>
      <c r="AG125" s="26" t="str">
        <f>_xlfn.IFNA(VLOOKUP(AF125,Kopā!$A$4:$G$203,7,),"")</f>
        <v/>
      </c>
      <c r="AH125" s="26" t="str">
        <f t="shared" si="44"/>
        <v/>
      </c>
      <c r="AI125" s="26" t="e" cm="1">
        <f t="array" ref="AI125">IFERROR(SMALL(IF((COUNTIF($AI$3:AI124, $AH$4:$AH$203)=0)*ISNUMBER($AH$4:$AH$203), $AH$4:$AH$203, "A"), 1),INDEX($AH$4:$AH$203, MATCH(SMALL(IF(ISTEXT($AH$4:$AH$203)*(COUNTIF(AI$3:$AI124,$AH$4:$AH$203)=0), COUNTIF($AH$4:$AH$203, "&lt;"&amp;$AH$4:$AH$203), ""),1),IF(ISTEXT($AH$4:$AH$203), COUNTIF($AH$4:$AH$203, "&lt;"&amp;$AH$4:$AH$203), ""), 0)))</f>
        <v>#NUM!</v>
      </c>
      <c r="AJ125" s="26"/>
      <c r="AK125" s="26"/>
      <c r="AL125" s="26" t="e">
        <f>#REF!</f>
        <v>#REF!</v>
      </c>
      <c r="AM125" s="26"/>
      <c r="AN125" s="26"/>
      <c r="AO125" s="26"/>
      <c r="AP125" s="26"/>
      <c r="AQ125" s="26"/>
      <c r="AR125" s="79" t="str">
        <f>_xlfn.IFNA(VLOOKUP(AM125,Kopā!$A$4:$Q$203,8,),"")</f>
        <v/>
      </c>
      <c r="AS125" s="80" t="str">
        <f>_xlfn.IFNA(VLOOKUP(AM125,Kopā!$A$4:$Q$203,9,),"")</f>
        <v/>
      </c>
      <c r="AT125" s="79" t="str">
        <f>_xlfn.IFNA(VLOOKUP(AM125,Kopā!$A$4:$Q$203,10,),"")</f>
        <v/>
      </c>
      <c r="AU125" s="80" t="str">
        <f>_xlfn.IFNA(VLOOKUP(AM125,Kopā!$A$4:$Q$203,11,),"")</f>
        <v/>
      </c>
      <c r="AV125" s="79" t="str">
        <f>_xlfn.IFNA(VLOOKUP(AM125,Kopā!$A$4:$Q$203,12,),"")</f>
        <v/>
      </c>
      <c r="AW125" s="80" t="str">
        <f>_xlfn.IFNA(VLOOKUP(AM125,Kopā!$A$4:$Q$203,13,),"")</f>
        <v/>
      </c>
      <c r="AX125" s="79" t="str">
        <f>_xlfn.IFNA(VLOOKUP(AM125,Kopā!$A$4:$Q$203,14,),"")</f>
        <v/>
      </c>
      <c r="AY125" s="80" t="str">
        <f>_xlfn.IFNA(VLOOKUP(AM125,Kopā!$A$4:$Q$203,15,),"")</f>
        <v/>
      </c>
      <c r="AZ125" s="26"/>
      <c r="BA125" s="26"/>
      <c r="BB125" s="26"/>
      <c r="BC125" s="26"/>
      <c r="BD125" s="26"/>
      <c r="BE125" s="26" t="e">
        <f>_xlfn.RANK.EQ(BB125,$BB$4:$BB$93,)+COUNTIF($BB$4:BB125,BB125)-1</f>
        <v>#N/A</v>
      </c>
    </row>
    <row r="126" spans="1:57" x14ac:dyDescent="0.25">
      <c r="A126" s="4"/>
      <c r="B126" s="4"/>
      <c r="C126" s="4"/>
      <c r="D126" s="4"/>
      <c r="E126" s="37"/>
      <c r="F126" s="37"/>
      <c r="G126" s="37"/>
      <c r="H126" s="37"/>
      <c r="I126" s="37"/>
      <c r="J126" s="37"/>
      <c r="K126" s="37"/>
      <c r="L126" s="37"/>
      <c r="M126" s="4"/>
      <c r="N126" s="4"/>
      <c r="O126" s="36"/>
      <c r="P126" s="4"/>
      <c r="Q126" s="4"/>
      <c r="AD126" s="26">
        <v>125</v>
      </c>
      <c r="AE126" s="26"/>
      <c r="AF126" s="26" t="str">
        <f>IF(Kopā!F126=$R$3,Kopā!A126,"")</f>
        <v/>
      </c>
      <c r="AG126" s="26" t="str">
        <f>_xlfn.IFNA(VLOOKUP(AF126,Kopā!$A$4:$G$203,7,),"")</f>
        <v/>
      </c>
      <c r="AH126" s="26" t="str">
        <f t="shared" si="44"/>
        <v/>
      </c>
      <c r="AI126" s="26" t="e" cm="1">
        <f t="array" ref="AI126">IFERROR(SMALL(IF((COUNTIF($AI$3:AI125, $AH$4:$AH$203)=0)*ISNUMBER($AH$4:$AH$203), $AH$4:$AH$203, "A"), 1),INDEX($AH$4:$AH$203, MATCH(SMALL(IF(ISTEXT($AH$4:$AH$203)*(COUNTIF(AI$3:$AI125,$AH$4:$AH$203)=0), COUNTIF($AH$4:$AH$203, "&lt;"&amp;$AH$4:$AH$203), ""),1),IF(ISTEXT($AH$4:$AH$203), COUNTIF($AH$4:$AH$203, "&lt;"&amp;$AH$4:$AH$203), ""), 0)))</f>
        <v>#NUM!</v>
      </c>
      <c r="AJ126" s="26"/>
      <c r="AK126" s="26"/>
      <c r="AL126" s="26" t="e">
        <f>#REF!</f>
        <v>#REF!</v>
      </c>
      <c r="AM126" s="26"/>
      <c r="AN126" s="26"/>
      <c r="AO126" s="26"/>
      <c r="AP126" s="26"/>
      <c r="AQ126" s="26"/>
      <c r="AR126" s="79" t="str">
        <f>_xlfn.IFNA(VLOOKUP(AM126,Kopā!$A$4:$Q$203,8,),"")</f>
        <v/>
      </c>
      <c r="AS126" s="80" t="str">
        <f>_xlfn.IFNA(VLOOKUP(AM126,Kopā!$A$4:$Q$203,9,),"")</f>
        <v/>
      </c>
      <c r="AT126" s="79" t="str">
        <f>_xlfn.IFNA(VLOOKUP(AM126,Kopā!$A$4:$Q$203,10,),"")</f>
        <v/>
      </c>
      <c r="AU126" s="80" t="str">
        <f>_xlfn.IFNA(VLOOKUP(AM126,Kopā!$A$4:$Q$203,11,),"")</f>
        <v/>
      </c>
      <c r="AV126" s="79" t="str">
        <f>_xlfn.IFNA(VLOOKUP(AM126,Kopā!$A$4:$Q$203,12,),"")</f>
        <v/>
      </c>
      <c r="AW126" s="80" t="str">
        <f>_xlfn.IFNA(VLOOKUP(AM126,Kopā!$A$4:$Q$203,13,),"")</f>
        <v/>
      </c>
      <c r="AX126" s="79" t="str">
        <f>_xlfn.IFNA(VLOOKUP(AM126,Kopā!$A$4:$Q$203,14,),"")</f>
        <v/>
      </c>
      <c r="AY126" s="80" t="str">
        <f>_xlfn.IFNA(VLOOKUP(AM126,Kopā!$A$4:$Q$203,15,),"")</f>
        <v/>
      </c>
      <c r="AZ126" s="26"/>
      <c r="BA126" s="26"/>
      <c r="BB126" s="26"/>
      <c r="BC126" s="26"/>
      <c r="BD126" s="26"/>
      <c r="BE126" s="26" t="e">
        <f>_xlfn.RANK.EQ(BB126,$BB$4:$BB$93,)+COUNTIF($BB$4:BB126,BB126)-1</f>
        <v>#N/A</v>
      </c>
    </row>
    <row r="127" spans="1:57" x14ac:dyDescent="0.25">
      <c r="A127" s="4"/>
      <c r="B127" s="4"/>
      <c r="C127" s="4"/>
      <c r="D127" s="4"/>
      <c r="E127" s="37"/>
      <c r="F127" s="37"/>
      <c r="G127" s="37"/>
      <c r="H127" s="37"/>
      <c r="I127" s="37"/>
      <c r="J127" s="37"/>
      <c r="K127" s="37"/>
      <c r="L127" s="37"/>
      <c r="M127" s="4"/>
      <c r="N127" s="4"/>
      <c r="O127" s="36"/>
      <c r="P127" s="4"/>
      <c r="Q127" s="4"/>
      <c r="AD127" s="26">
        <v>126</v>
      </c>
      <c r="AE127" s="26"/>
      <c r="AF127" s="26" t="str">
        <f>IF(Kopā!F127=$R$3,Kopā!A127,"")</f>
        <v/>
      </c>
      <c r="AG127" s="26" t="str">
        <f>_xlfn.IFNA(VLOOKUP(AF127,Kopā!$A$4:$G$203,7,),"")</f>
        <v/>
      </c>
      <c r="AH127" s="26" t="str">
        <f t="shared" si="44"/>
        <v/>
      </c>
      <c r="AI127" s="26" t="e" cm="1">
        <f t="array" ref="AI127">IFERROR(SMALL(IF((COUNTIF($AI$3:AI126, $AH$4:$AH$203)=0)*ISNUMBER($AH$4:$AH$203), $AH$4:$AH$203, "A"), 1),INDEX($AH$4:$AH$203, MATCH(SMALL(IF(ISTEXT($AH$4:$AH$203)*(COUNTIF(AI$3:$AI126,$AH$4:$AH$203)=0), COUNTIF($AH$4:$AH$203, "&lt;"&amp;$AH$4:$AH$203), ""),1),IF(ISTEXT($AH$4:$AH$203), COUNTIF($AH$4:$AH$203, "&lt;"&amp;$AH$4:$AH$203), ""), 0)))</f>
        <v>#NUM!</v>
      </c>
      <c r="AJ127" s="26"/>
      <c r="AK127" s="26"/>
      <c r="AL127" s="26" t="e">
        <f>#REF!</f>
        <v>#REF!</v>
      </c>
      <c r="AM127" s="26"/>
      <c r="AN127" s="26"/>
      <c r="AO127" s="26"/>
      <c r="AP127" s="26"/>
      <c r="AQ127" s="26"/>
      <c r="AR127" s="79" t="str">
        <f>_xlfn.IFNA(VLOOKUP(AM127,Kopā!$A$4:$Q$203,8,),"")</f>
        <v/>
      </c>
      <c r="AS127" s="80" t="str">
        <f>_xlfn.IFNA(VLOOKUP(AM127,Kopā!$A$4:$Q$203,9,),"")</f>
        <v/>
      </c>
      <c r="AT127" s="79" t="str">
        <f>_xlfn.IFNA(VLOOKUP(AM127,Kopā!$A$4:$Q$203,10,),"")</f>
        <v/>
      </c>
      <c r="AU127" s="80" t="str">
        <f>_xlfn.IFNA(VLOOKUP(AM127,Kopā!$A$4:$Q$203,11,),"")</f>
        <v/>
      </c>
      <c r="AV127" s="79" t="str">
        <f>_xlfn.IFNA(VLOOKUP(AM127,Kopā!$A$4:$Q$203,12,),"")</f>
        <v/>
      </c>
      <c r="AW127" s="80" t="str">
        <f>_xlfn.IFNA(VLOOKUP(AM127,Kopā!$A$4:$Q$203,13,),"")</f>
        <v/>
      </c>
      <c r="AX127" s="79" t="str">
        <f>_xlfn.IFNA(VLOOKUP(AM127,Kopā!$A$4:$Q$203,14,),"")</f>
        <v/>
      </c>
      <c r="AY127" s="80" t="str">
        <f>_xlfn.IFNA(VLOOKUP(AM127,Kopā!$A$4:$Q$203,15,),"")</f>
        <v/>
      </c>
      <c r="AZ127" s="26"/>
      <c r="BA127" s="26"/>
      <c r="BB127" s="26"/>
      <c r="BC127" s="26"/>
      <c r="BD127" s="26"/>
      <c r="BE127" s="26" t="e">
        <f>_xlfn.RANK.EQ(BB127,$BB$4:$BB$93,)+COUNTIF($BB$4:BB127,BB127)-1</f>
        <v>#N/A</v>
      </c>
    </row>
    <row r="128" spans="1:57" x14ac:dyDescent="0.25">
      <c r="A128" s="4"/>
      <c r="B128" s="4"/>
      <c r="C128" s="4"/>
      <c r="D128" s="4"/>
      <c r="E128" s="37"/>
      <c r="F128" s="37"/>
      <c r="G128" s="37"/>
      <c r="H128" s="37"/>
      <c r="I128" s="37"/>
      <c r="J128" s="37"/>
      <c r="K128" s="37"/>
      <c r="L128" s="37"/>
      <c r="M128" s="4"/>
      <c r="N128" s="4"/>
      <c r="O128" s="36"/>
      <c r="P128" s="4"/>
      <c r="Q128" s="4"/>
      <c r="AD128" s="26">
        <v>127</v>
      </c>
      <c r="AE128" s="26"/>
      <c r="AF128" s="26" t="str">
        <f>IF(Kopā!F128=$R$3,Kopā!A128,"")</f>
        <v/>
      </c>
      <c r="AG128" s="26" t="str">
        <f>_xlfn.IFNA(VLOOKUP(AF128,Kopā!$A$4:$G$203,7,),"")</f>
        <v/>
      </c>
      <c r="AH128" s="26" t="str">
        <f t="shared" si="44"/>
        <v/>
      </c>
      <c r="AI128" s="26" t="e" cm="1">
        <f t="array" ref="AI128">IFERROR(SMALL(IF((COUNTIF($AI$3:AI127, $AH$4:$AH$203)=0)*ISNUMBER($AH$4:$AH$203), $AH$4:$AH$203, "A"), 1),INDEX($AH$4:$AH$203, MATCH(SMALL(IF(ISTEXT($AH$4:$AH$203)*(COUNTIF(AI$3:$AI127,$AH$4:$AH$203)=0), COUNTIF($AH$4:$AH$203, "&lt;"&amp;$AH$4:$AH$203), ""),1),IF(ISTEXT($AH$4:$AH$203), COUNTIF($AH$4:$AH$203, "&lt;"&amp;$AH$4:$AH$203), ""), 0)))</f>
        <v>#NUM!</v>
      </c>
      <c r="AJ128" s="26"/>
      <c r="AK128" s="26"/>
      <c r="AL128" s="26" t="e">
        <f>#REF!</f>
        <v>#REF!</v>
      </c>
      <c r="AM128" s="26"/>
      <c r="AN128" s="26"/>
      <c r="AO128" s="26"/>
      <c r="AP128" s="26"/>
      <c r="AQ128" s="26"/>
      <c r="AR128" s="79" t="str">
        <f>_xlfn.IFNA(VLOOKUP(AM128,Kopā!$A$4:$Q$203,8,),"")</f>
        <v/>
      </c>
      <c r="AS128" s="80" t="str">
        <f>_xlfn.IFNA(VLOOKUP(AM128,Kopā!$A$4:$Q$203,9,),"")</f>
        <v/>
      </c>
      <c r="AT128" s="79" t="str">
        <f>_xlfn.IFNA(VLOOKUP(AM128,Kopā!$A$4:$Q$203,10,),"")</f>
        <v/>
      </c>
      <c r="AU128" s="80" t="str">
        <f>_xlfn.IFNA(VLOOKUP(AM128,Kopā!$A$4:$Q$203,11,),"")</f>
        <v/>
      </c>
      <c r="AV128" s="79" t="str">
        <f>_xlfn.IFNA(VLOOKUP(AM128,Kopā!$A$4:$Q$203,12,),"")</f>
        <v/>
      </c>
      <c r="AW128" s="80" t="str">
        <f>_xlfn.IFNA(VLOOKUP(AM128,Kopā!$A$4:$Q$203,13,),"")</f>
        <v/>
      </c>
      <c r="AX128" s="79" t="str">
        <f>_xlfn.IFNA(VLOOKUP(AM128,Kopā!$A$4:$Q$203,14,),"")</f>
        <v/>
      </c>
      <c r="AY128" s="80" t="str">
        <f>_xlfn.IFNA(VLOOKUP(AM128,Kopā!$A$4:$Q$203,15,),"")</f>
        <v/>
      </c>
      <c r="AZ128" s="26"/>
      <c r="BA128" s="26"/>
      <c r="BB128" s="26"/>
      <c r="BC128" s="26"/>
      <c r="BD128" s="26"/>
      <c r="BE128" s="26" t="e">
        <f>_xlfn.RANK.EQ(BB128,$BB$4:$BB$93,)+COUNTIF($BB$4:BB128,BB128)-1</f>
        <v>#N/A</v>
      </c>
    </row>
    <row r="129" spans="1:57" x14ac:dyDescent="0.25">
      <c r="A129" s="4"/>
      <c r="B129" s="4"/>
      <c r="C129" s="4"/>
      <c r="D129" s="4"/>
      <c r="E129" s="37"/>
      <c r="F129" s="37"/>
      <c r="G129" s="37"/>
      <c r="H129" s="37"/>
      <c r="I129" s="37"/>
      <c r="J129" s="37"/>
      <c r="K129" s="37"/>
      <c r="L129" s="37"/>
      <c r="M129" s="4"/>
      <c r="N129" s="4"/>
      <c r="O129" s="36"/>
      <c r="P129" s="4"/>
      <c r="Q129" s="4"/>
      <c r="AD129" s="26">
        <v>128</v>
      </c>
      <c r="AE129" s="26"/>
      <c r="AF129" s="26" t="str">
        <f>IF(Kopā!F129=$R$3,Kopā!A129,"")</f>
        <v/>
      </c>
      <c r="AG129" s="26" t="str">
        <f>_xlfn.IFNA(VLOOKUP(AF129,Kopā!$A$4:$G$203,7,),"")</f>
        <v/>
      </c>
      <c r="AH129" s="26" t="str">
        <f t="shared" si="44"/>
        <v/>
      </c>
      <c r="AI129" s="26" t="e" cm="1">
        <f t="array" ref="AI129">IFERROR(SMALL(IF((COUNTIF($AI$3:AI128, $AH$4:$AH$203)=0)*ISNUMBER($AH$4:$AH$203), $AH$4:$AH$203, "A"), 1),INDEX($AH$4:$AH$203, MATCH(SMALL(IF(ISTEXT($AH$4:$AH$203)*(COUNTIF(AI$3:$AI128,$AH$4:$AH$203)=0), COUNTIF($AH$4:$AH$203, "&lt;"&amp;$AH$4:$AH$203), ""),1),IF(ISTEXT($AH$4:$AH$203), COUNTIF($AH$4:$AH$203, "&lt;"&amp;$AH$4:$AH$203), ""), 0)))</f>
        <v>#NUM!</v>
      </c>
      <c r="AJ129" s="26"/>
      <c r="AK129" s="26"/>
      <c r="AL129" s="26" t="e">
        <f>#REF!</f>
        <v>#REF!</v>
      </c>
      <c r="AM129" s="26"/>
      <c r="AN129" s="26"/>
      <c r="AO129" s="26"/>
      <c r="AP129" s="26"/>
      <c r="AQ129" s="26"/>
      <c r="AR129" s="79" t="str">
        <f>_xlfn.IFNA(VLOOKUP(AM129,Kopā!$A$4:$Q$203,8,),"")</f>
        <v/>
      </c>
      <c r="AS129" s="80" t="str">
        <f>_xlfn.IFNA(VLOOKUP(AM129,Kopā!$A$4:$Q$203,9,),"")</f>
        <v/>
      </c>
      <c r="AT129" s="79" t="str">
        <f>_xlfn.IFNA(VLOOKUP(AM129,Kopā!$A$4:$Q$203,10,),"")</f>
        <v/>
      </c>
      <c r="AU129" s="80" t="str">
        <f>_xlfn.IFNA(VLOOKUP(AM129,Kopā!$A$4:$Q$203,11,),"")</f>
        <v/>
      </c>
      <c r="AV129" s="79" t="str">
        <f>_xlfn.IFNA(VLOOKUP(AM129,Kopā!$A$4:$Q$203,12,),"")</f>
        <v/>
      </c>
      <c r="AW129" s="80" t="str">
        <f>_xlfn.IFNA(VLOOKUP(AM129,Kopā!$A$4:$Q$203,13,),"")</f>
        <v/>
      </c>
      <c r="AX129" s="79" t="str">
        <f>_xlfn.IFNA(VLOOKUP(AM129,Kopā!$A$4:$Q$203,14,),"")</f>
        <v/>
      </c>
      <c r="AY129" s="80" t="str">
        <f>_xlfn.IFNA(VLOOKUP(AM129,Kopā!$A$4:$Q$203,15,),"")</f>
        <v/>
      </c>
      <c r="AZ129" s="26"/>
      <c r="BA129" s="26"/>
      <c r="BB129" s="26"/>
      <c r="BC129" s="26"/>
      <c r="BD129" s="26"/>
      <c r="BE129" s="26" t="e">
        <f>_xlfn.RANK.EQ(BB129,$BB$4:$BB$93,)+COUNTIF($BB$4:BB129,BB129)-1</f>
        <v>#N/A</v>
      </c>
    </row>
    <row r="130" spans="1:57" x14ac:dyDescent="0.25">
      <c r="A130" s="4"/>
      <c r="B130" s="4"/>
      <c r="C130" s="4"/>
      <c r="D130" s="4"/>
      <c r="E130" s="37"/>
      <c r="F130" s="37"/>
      <c r="G130" s="37"/>
      <c r="H130" s="37"/>
      <c r="I130" s="37"/>
      <c r="J130" s="37"/>
      <c r="K130" s="37"/>
      <c r="L130" s="37"/>
      <c r="M130" s="4"/>
      <c r="N130" s="4"/>
      <c r="O130" s="36"/>
      <c r="P130" s="4"/>
      <c r="Q130" s="4"/>
      <c r="AD130" s="26">
        <v>129</v>
      </c>
      <c r="AE130" s="26"/>
      <c r="AF130" s="26" t="str">
        <f>IF(Kopā!F130=$R$3,Kopā!A130,"")</f>
        <v/>
      </c>
      <c r="AG130" s="26" t="str">
        <f>_xlfn.IFNA(VLOOKUP(AF130,Kopā!$A$4:$G$203,7,),"")</f>
        <v/>
      </c>
      <c r="AH130" s="26" t="str">
        <f t="shared" si="44"/>
        <v/>
      </c>
      <c r="AI130" s="26" t="e" cm="1">
        <f t="array" ref="AI130">IFERROR(SMALL(IF((COUNTIF($AI$3:AI129, $AH$4:$AH$203)=0)*ISNUMBER($AH$4:$AH$203), $AH$4:$AH$203, "A"), 1),INDEX($AH$4:$AH$203, MATCH(SMALL(IF(ISTEXT($AH$4:$AH$203)*(COUNTIF(AI$3:$AI129,$AH$4:$AH$203)=0), COUNTIF($AH$4:$AH$203, "&lt;"&amp;$AH$4:$AH$203), ""),1),IF(ISTEXT($AH$4:$AH$203), COUNTIF($AH$4:$AH$203, "&lt;"&amp;$AH$4:$AH$203), ""), 0)))</f>
        <v>#NUM!</v>
      </c>
      <c r="AJ130" s="26"/>
      <c r="AK130" s="26"/>
      <c r="AL130" s="26" t="e">
        <f>#REF!</f>
        <v>#REF!</v>
      </c>
      <c r="AM130" s="26"/>
      <c r="AN130" s="26"/>
      <c r="AO130" s="26"/>
      <c r="AP130" s="26"/>
      <c r="AQ130" s="26"/>
      <c r="AR130" s="79" t="str">
        <f>_xlfn.IFNA(VLOOKUP(AM130,Kopā!$A$4:$Q$203,8,),"")</f>
        <v/>
      </c>
      <c r="AS130" s="80" t="str">
        <f>_xlfn.IFNA(VLOOKUP(AM130,Kopā!$A$4:$Q$203,9,),"")</f>
        <v/>
      </c>
      <c r="AT130" s="79" t="str">
        <f>_xlfn.IFNA(VLOOKUP(AM130,Kopā!$A$4:$Q$203,10,),"")</f>
        <v/>
      </c>
      <c r="AU130" s="80" t="str">
        <f>_xlfn.IFNA(VLOOKUP(AM130,Kopā!$A$4:$Q$203,11,),"")</f>
        <v/>
      </c>
      <c r="AV130" s="79" t="str">
        <f>_xlfn.IFNA(VLOOKUP(AM130,Kopā!$A$4:$Q$203,12,),"")</f>
        <v/>
      </c>
      <c r="AW130" s="80" t="str">
        <f>_xlfn.IFNA(VLOOKUP(AM130,Kopā!$A$4:$Q$203,13,),"")</f>
        <v/>
      </c>
      <c r="AX130" s="79" t="str">
        <f>_xlfn.IFNA(VLOOKUP(AM130,Kopā!$A$4:$Q$203,14,),"")</f>
        <v/>
      </c>
      <c r="AY130" s="80" t="str">
        <f>_xlfn.IFNA(VLOOKUP(AM130,Kopā!$A$4:$Q$203,15,),"")</f>
        <v/>
      </c>
      <c r="AZ130" s="26"/>
      <c r="BA130" s="26"/>
      <c r="BB130" s="26"/>
      <c r="BC130" s="26"/>
      <c r="BD130" s="26"/>
      <c r="BE130" s="26" t="e">
        <f>_xlfn.RANK.EQ(BB130,$BB$4:$BB$93,)+COUNTIF($BB$4:BB130,BB130)-1</f>
        <v>#N/A</v>
      </c>
    </row>
    <row r="131" spans="1:57" x14ac:dyDescent="0.25">
      <c r="A131" s="4"/>
      <c r="B131" s="4"/>
      <c r="C131" s="4"/>
      <c r="D131" s="4"/>
      <c r="E131" s="37"/>
      <c r="F131" s="37"/>
      <c r="G131" s="37"/>
      <c r="H131" s="37"/>
      <c r="I131" s="37"/>
      <c r="J131" s="37"/>
      <c r="K131" s="37"/>
      <c r="L131" s="37"/>
      <c r="M131" s="4"/>
      <c r="N131" s="4"/>
      <c r="O131" s="36"/>
      <c r="P131" s="4"/>
      <c r="Q131" s="4"/>
      <c r="AD131" s="26">
        <v>130</v>
      </c>
      <c r="AE131" s="26"/>
      <c r="AF131" s="26" t="str">
        <f>IF(Kopā!F131=$R$3,Kopā!A131,"")</f>
        <v/>
      </c>
      <c r="AG131" s="26" t="str">
        <f>_xlfn.IFNA(VLOOKUP(AF131,Kopā!$A$4:$G$203,7,),"")</f>
        <v/>
      </c>
      <c r="AH131" s="26" t="str">
        <f t="shared" si="44"/>
        <v/>
      </c>
      <c r="AI131" s="26" t="e" cm="1">
        <f t="array" ref="AI131">IFERROR(SMALL(IF((COUNTIF($AI$3:AI130, $AH$4:$AH$203)=0)*ISNUMBER($AH$4:$AH$203), $AH$4:$AH$203, "A"), 1),INDEX($AH$4:$AH$203, MATCH(SMALL(IF(ISTEXT($AH$4:$AH$203)*(COUNTIF(AI$3:$AI130,$AH$4:$AH$203)=0), COUNTIF($AH$4:$AH$203, "&lt;"&amp;$AH$4:$AH$203), ""),1),IF(ISTEXT($AH$4:$AH$203), COUNTIF($AH$4:$AH$203, "&lt;"&amp;$AH$4:$AH$203), ""), 0)))</f>
        <v>#NUM!</v>
      </c>
      <c r="AJ131" s="26"/>
      <c r="AK131" s="26"/>
      <c r="AL131" s="26" t="e">
        <f>#REF!</f>
        <v>#REF!</v>
      </c>
      <c r="AM131" s="26"/>
      <c r="AN131" s="26"/>
      <c r="AO131" s="26"/>
      <c r="AP131" s="26"/>
      <c r="AQ131" s="26"/>
      <c r="AR131" s="79" t="str">
        <f>_xlfn.IFNA(VLOOKUP(AM131,Kopā!$A$4:$Q$203,8,),"")</f>
        <v/>
      </c>
      <c r="AS131" s="80" t="str">
        <f>_xlfn.IFNA(VLOOKUP(AM131,Kopā!$A$4:$Q$203,9,),"")</f>
        <v/>
      </c>
      <c r="AT131" s="79" t="str">
        <f>_xlfn.IFNA(VLOOKUP(AM131,Kopā!$A$4:$Q$203,10,),"")</f>
        <v/>
      </c>
      <c r="AU131" s="80" t="str">
        <f>_xlfn.IFNA(VLOOKUP(AM131,Kopā!$A$4:$Q$203,11,),"")</f>
        <v/>
      </c>
      <c r="AV131" s="79" t="str">
        <f>_xlfn.IFNA(VLOOKUP(AM131,Kopā!$A$4:$Q$203,12,),"")</f>
        <v/>
      </c>
      <c r="AW131" s="80" t="str">
        <f>_xlfn.IFNA(VLOOKUP(AM131,Kopā!$A$4:$Q$203,13,),"")</f>
        <v/>
      </c>
      <c r="AX131" s="79" t="str">
        <f>_xlfn.IFNA(VLOOKUP(AM131,Kopā!$A$4:$Q$203,14,),"")</f>
        <v/>
      </c>
      <c r="AY131" s="80" t="str">
        <f>_xlfn.IFNA(VLOOKUP(AM131,Kopā!$A$4:$Q$203,15,),"")</f>
        <v/>
      </c>
      <c r="AZ131" s="26"/>
      <c r="BA131" s="26"/>
      <c r="BB131" s="26"/>
      <c r="BC131" s="26"/>
      <c r="BD131" s="26"/>
      <c r="BE131" s="26" t="e">
        <f>_xlfn.RANK.EQ(BB131,$BB$4:$BB$93,)+COUNTIF($BB$4:BB131,BB131)-1</f>
        <v>#N/A</v>
      </c>
    </row>
    <row r="132" spans="1:57" x14ac:dyDescent="0.25">
      <c r="A132" s="4"/>
      <c r="B132" s="4"/>
      <c r="C132" s="4"/>
      <c r="D132" s="4"/>
      <c r="E132" s="37"/>
      <c r="F132" s="37"/>
      <c r="G132" s="37"/>
      <c r="H132" s="37"/>
      <c r="I132" s="37"/>
      <c r="J132" s="37"/>
      <c r="K132" s="37"/>
      <c r="L132" s="37"/>
      <c r="M132" s="4"/>
      <c r="N132" s="4"/>
      <c r="O132" s="36"/>
      <c r="P132" s="4"/>
      <c r="Q132" s="4"/>
      <c r="AD132" s="26">
        <v>131</v>
      </c>
      <c r="AE132" s="26"/>
      <c r="AF132" s="26" t="str">
        <f>IF(Kopā!F132=$R$3,Kopā!A132,"")</f>
        <v/>
      </c>
      <c r="AG132" s="26" t="str">
        <f>_xlfn.IFNA(VLOOKUP(AF132,Kopā!$A$4:$G$203,7,),"")</f>
        <v/>
      </c>
      <c r="AH132" s="26" t="str">
        <f t="shared" ref="AH132:AH163" si="45">IF(AG132=$S$3,AF132,"")</f>
        <v/>
      </c>
      <c r="AI132" s="26" t="e" cm="1">
        <f t="array" ref="AI132">IFERROR(SMALL(IF((COUNTIF($AI$3:AI131, $AH$4:$AH$203)=0)*ISNUMBER($AH$4:$AH$203), $AH$4:$AH$203, "A"), 1),INDEX($AH$4:$AH$203, MATCH(SMALL(IF(ISTEXT($AH$4:$AH$203)*(COUNTIF(AI$3:$AI131,$AH$4:$AH$203)=0), COUNTIF($AH$4:$AH$203, "&lt;"&amp;$AH$4:$AH$203), ""),1),IF(ISTEXT($AH$4:$AH$203), COUNTIF($AH$4:$AH$203, "&lt;"&amp;$AH$4:$AH$203), ""), 0)))</f>
        <v>#NUM!</v>
      </c>
      <c r="AJ132" s="26"/>
      <c r="AK132" s="26"/>
      <c r="AL132" s="26" t="e">
        <f>#REF!</f>
        <v>#REF!</v>
      </c>
      <c r="AM132" s="26"/>
      <c r="AN132" s="26"/>
      <c r="AO132" s="26"/>
      <c r="AP132" s="26"/>
      <c r="AQ132" s="26"/>
      <c r="AR132" s="79" t="str">
        <f>_xlfn.IFNA(VLOOKUP(AM132,Kopā!$A$4:$Q$203,8,),"")</f>
        <v/>
      </c>
      <c r="AS132" s="80" t="str">
        <f>_xlfn.IFNA(VLOOKUP(AM132,Kopā!$A$4:$Q$203,9,),"")</f>
        <v/>
      </c>
      <c r="AT132" s="79" t="str">
        <f>_xlfn.IFNA(VLOOKUP(AM132,Kopā!$A$4:$Q$203,10,),"")</f>
        <v/>
      </c>
      <c r="AU132" s="80" t="str">
        <f>_xlfn.IFNA(VLOOKUP(AM132,Kopā!$A$4:$Q$203,11,),"")</f>
        <v/>
      </c>
      <c r="AV132" s="79" t="str">
        <f>_xlfn.IFNA(VLOOKUP(AM132,Kopā!$A$4:$Q$203,12,),"")</f>
        <v/>
      </c>
      <c r="AW132" s="80" t="str">
        <f>_xlfn.IFNA(VLOOKUP(AM132,Kopā!$A$4:$Q$203,13,),"")</f>
        <v/>
      </c>
      <c r="AX132" s="79" t="str">
        <f>_xlfn.IFNA(VLOOKUP(AM132,Kopā!$A$4:$Q$203,14,),"")</f>
        <v/>
      </c>
      <c r="AY132" s="80" t="str">
        <f>_xlfn.IFNA(VLOOKUP(AM132,Kopā!$A$4:$Q$203,15,),"")</f>
        <v/>
      </c>
      <c r="AZ132" s="26"/>
      <c r="BA132" s="26"/>
      <c r="BB132" s="26"/>
      <c r="BC132" s="26"/>
      <c r="BD132" s="26"/>
      <c r="BE132" s="26" t="e">
        <f>_xlfn.RANK.EQ(BB132,$BB$4:$BB$93,)+COUNTIF($BB$4:BB132,BB132)-1</f>
        <v>#N/A</v>
      </c>
    </row>
    <row r="133" spans="1:57" x14ac:dyDescent="0.25">
      <c r="A133" s="4"/>
      <c r="B133" s="4"/>
      <c r="C133" s="4"/>
      <c r="D133" s="4"/>
      <c r="E133" s="37"/>
      <c r="F133" s="37"/>
      <c r="G133" s="37"/>
      <c r="H133" s="37"/>
      <c r="I133" s="37"/>
      <c r="J133" s="37"/>
      <c r="K133" s="37"/>
      <c r="L133" s="37"/>
      <c r="M133" s="4"/>
      <c r="N133" s="4"/>
      <c r="O133" s="36"/>
      <c r="P133" s="4"/>
      <c r="Q133" s="4"/>
      <c r="AD133" s="26">
        <v>132</v>
      </c>
      <c r="AE133" s="26"/>
      <c r="AF133" s="26" t="str">
        <f>IF(Kopā!F133=$R$3,Kopā!A133,"")</f>
        <v/>
      </c>
      <c r="AG133" s="26" t="str">
        <f>_xlfn.IFNA(VLOOKUP(AF133,Kopā!$A$4:$G$203,7,),"")</f>
        <v/>
      </c>
      <c r="AH133" s="26" t="str">
        <f t="shared" si="45"/>
        <v/>
      </c>
      <c r="AI133" s="26" t="e" cm="1">
        <f t="array" ref="AI133">IFERROR(SMALL(IF((COUNTIF($AI$3:AI132, $AH$4:$AH$203)=0)*ISNUMBER($AH$4:$AH$203), $AH$4:$AH$203, "A"), 1),INDEX($AH$4:$AH$203, MATCH(SMALL(IF(ISTEXT($AH$4:$AH$203)*(COUNTIF(AI$3:$AI132,$AH$4:$AH$203)=0), COUNTIF($AH$4:$AH$203, "&lt;"&amp;$AH$4:$AH$203), ""),1),IF(ISTEXT($AH$4:$AH$203), COUNTIF($AH$4:$AH$203, "&lt;"&amp;$AH$4:$AH$203), ""), 0)))</f>
        <v>#NUM!</v>
      </c>
      <c r="AJ133" s="26"/>
      <c r="AK133" s="26"/>
      <c r="AL133" s="26" t="e">
        <f>#REF!</f>
        <v>#REF!</v>
      </c>
      <c r="AM133" s="26"/>
      <c r="AN133" s="26"/>
      <c r="AO133" s="26"/>
      <c r="AP133" s="26"/>
      <c r="AQ133" s="26"/>
      <c r="AR133" s="79" t="str">
        <f>_xlfn.IFNA(VLOOKUP(AM133,Kopā!$A$4:$Q$203,8,),"")</f>
        <v/>
      </c>
      <c r="AS133" s="80" t="str">
        <f>_xlfn.IFNA(VLOOKUP(AM133,Kopā!$A$4:$Q$203,9,),"")</f>
        <v/>
      </c>
      <c r="AT133" s="79" t="str">
        <f>_xlfn.IFNA(VLOOKUP(AM133,Kopā!$A$4:$Q$203,10,),"")</f>
        <v/>
      </c>
      <c r="AU133" s="80" t="str">
        <f>_xlfn.IFNA(VLOOKUP(AM133,Kopā!$A$4:$Q$203,11,),"")</f>
        <v/>
      </c>
      <c r="AV133" s="79" t="str">
        <f>_xlfn.IFNA(VLOOKUP(AM133,Kopā!$A$4:$Q$203,12,),"")</f>
        <v/>
      </c>
      <c r="AW133" s="80" t="str">
        <f>_xlfn.IFNA(VLOOKUP(AM133,Kopā!$A$4:$Q$203,13,),"")</f>
        <v/>
      </c>
      <c r="AX133" s="79" t="str">
        <f>_xlfn.IFNA(VLOOKUP(AM133,Kopā!$A$4:$Q$203,14,),"")</f>
        <v/>
      </c>
      <c r="AY133" s="80" t="str">
        <f>_xlfn.IFNA(VLOOKUP(AM133,Kopā!$A$4:$Q$203,15,),"")</f>
        <v/>
      </c>
      <c r="AZ133" s="26"/>
      <c r="BA133" s="26"/>
      <c r="BB133" s="26"/>
      <c r="BC133" s="26"/>
      <c r="BD133" s="26"/>
      <c r="BE133" s="26" t="e">
        <f>_xlfn.RANK.EQ(BB133,$BB$4:$BB$93,)+COUNTIF($BB$4:BB133,BB133)-1</f>
        <v>#N/A</v>
      </c>
    </row>
    <row r="134" spans="1:57" x14ac:dyDescent="0.25">
      <c r="A134" s="4"/>
      <c r="B134" s="4"/>
      <c r="C134" s="4"/>
      <c r="D134" s="4"/>
      <c r="E134" s="37"/>
      <c r="F134" s="37"/>
      <c r="G134" s="37"/>
      <c r="H134" s="37"/>
      <c r="I134" s="37"/>
      <c r="J134" s="37"/>
      <c r="K134" s="37"/>
      <c r="L134" s="37"/>
      <c r="M134" s="4"/>
      <c r="N134" s="4"/>
      <c r="O134" s="36"/>
      <c r="P134" s="4"/>
      <c r="Q134" s="4"/>
      <c r="AD134" s="26">
        <v>133</v>
      </c>
      <c r="AE134" s="26"/>
      <c r="AF134" s="26" t="str">
        <f>IF(Kopā!F134=$R$3,Kopā!A134,"")</f>
        <v/>
      </c>
      <c r="AG134" s="26" t="str">
        <f>_xlfn.IFNA(VLOOKUP(AF134,Kopā!$A$4:$G$203,7,),"")</f>
        <v/>
      </c>
      <c r="AH134" s="26" t="str">
        <f t="shared" si="45"/>
        <v/>
      </c>
      <c r="AI134" s="26" t="e" cm="1">
        <f t="array" ref="AI134">IFERROR(SMALL(IF((COUNTIF($AI$3:AI133, $AH$4:$AH$203)=0)*ISNUMBER($AH$4:$AH$203), $AH$4:$AH$203, "A"), 1),INDEX($AH$4:$AH$203, MATCH(SMALL(IF(ISTEXT($AH$4:$AH$203)*(COUNTIF(AI$3:$AI133,$AH$4:$AH$203)=0), COUNTIF($AH$4:$AH$203, "&lt;"&amp;$AH$4:$AH$203), ""),1),IF(ISTEXT($AH$4:$AH$203), COUNTIF($AH$4:$AH$203, "&lt;"&amp;$AH$4:$AH$203), ""), 0)))</f>
        <v>#NUM!</v>
      </c>
      <c r="AJ134" s="26"/>
      <c r="AK134" s="26"/>
      <c r="AL134" s="26" t="e">
        <f>#REF!</f>
        <v>#REF!</v>
      </c>
      <c r="AM134" s="26"/>
      <c r="AN134" s="26"/>
      <c r="AO134" s="26"/>
      <c r="AP134" s="26"/>
      <c r="AQ134" s="26"/>
      <c r="AR134" s="79" t="str">
        <f>_xlfn.IFNA(VLOOKUP(AM134,Kopā!$A$4:$Q$203,8,),"")</f>
        <v/>
      </c>
      <c r="AS134" s="80" t="str">
        <f>_xlfn.IFNA(VLOOKUP(AM134,Kopā!$A$4:$Q$203,9,),"")</f>
        <v/>
      </c>
      <c r="AT134" s="79" t="str">
        <f>_xlfn.IFNA(VLOOKUP(AM134,Kopā!$A$4:$Q$203,10,),"")</f>
        <v/>
      </c>
      <c r="AU134" s="80" t="str">
        <f>_xlfn.IFNA(VLOOKUP(AM134,Kopā!$A$4:$Q$203,11,),"")</f>
        <v/>
      </c>
      <c r="AV134" s="79" t="str">
        <f>_xlfn.IFNA(VLOOKUP(AM134,Kopā!$A$4:$Q$203,12,),"")</f>
        <v/>
      </c>
      <c r="AW134" s="80" t="str">
        <f>_xlfn.IFNA(VLOOKUP(AM134,Kopā!$A$4:$Q$203,13,),"")</f>
        <v/>
      </c>
      <c r="AX134" s="79" t="str">
        <f>_xlfn.IFNA(VLOOKUP(AM134,Kopā!$A$4:$Q$203,14,),"")</f>
        <v/>
      </c>
      <c r="AY134" s="80" t="str">
        <f>_xlfn.IFNA(VLOOKUP(AM134,Kopā!$A$4:$Q$203,15,),"")</f>
        <v/>
      </c>
      <c r="AZ134" s="26"/>
      <c r="BA134" s="26"/>
      <c r="BB134" s="26"/>
      <c r="BC134" s="26"/>
      <c r="BD134" s="26"/>
      <c r="BE134" s="26" t="e">
        <f>_xlfn.RANK.EQ(BB134,$BB$4:$BB$93,)+COUNTIF($BB$4:BB134,BB134)-1</f>
        <v>#N/A</v>
      </c>
    </row>
    <row r="135" spans="1:57" x14ac:dyDescent="0.25">
      <c r="A135" s="4"/>
      <c r="B135" s="4"/>
      <c r="C135" s="4"/>
      <c r="D135" s="4"/>
      <c r="E135" s="37"/>
      <c r="F135" s="37"/>
      <c r="G135" s="37"/>
      <c r="H135" s="37"/>
      <c r="I135" s="37"/>
      <c r="J135" s="37"/>
      <c r="K135" s="37"/>
      <c r="L135" s="37"/>
      <c r="M135" s="4"/>
      <c r="N135" s="4"/>
      <c r="O135" s="36"/>
      <c r="P135" s="4"/>
      <c r="Q135" s="4"/>
      <c r="AD135" s="26">
        <v>134</v>
      </c>
      <c r="AE135" s="26"/>
      <c r="AF135" s="26" t="str">
        <f>IF(Kopā!F135=$R$3,Kopā!A135,"")</f>
        <v/>
      </c>
      <c r="AG135" s="26" t="str">
        <f>_xlfn.IFNA(VLOOKUP(AF135,Kopā!$A$4:$G$203,7,),"")</f>
        <v/>
      </c>
      <c r="AH135" s="26" t="str">
        <f t="shared" si="45"/>
        <v/>
      </c>
      <c r="AI135" s="26" t="e" cm="1">
        <f t="array" ref="AI135">IFERROR(SMALL(IF((COUNTIF($AI$3:AI134, $AH$4:$AH$203)=0)*ISNUMBER($AH$4:$AH$203), $AH$4:$AH$203, "A"), 1),INDEX($AH$4:$AH$203, MATCH(SMALL(IF(ISTEXT($AH$4:$AH$203)*(COUNTIF(AI$3:$AI134,$AH$4:$AH$203)=0), COUNTIF($AH$4:$AH$203, "&lt;"&amp;$AH$4:$AH$203), ""),1),IF(ISTEXT($AH$4:$AH$203), COUNTIF($AH$4:$AH$203, "&lt;"&amp;$AH$4:$AH$203), ""), 0)))</f>
        <v>#NUM!</v>
      </c>
      <c r="AJ135" s="26"/>
      <c r="AK135" s="26"/>
      <c r="AL135" s="26" t="e">
        <f>#REF!</f>
        <v>#REF!</v>
      </c>
      <c r="AM135" s="26"/>
      <c r="AN135" s="26"/>
      <c r="AO135" s="26"/>
      <c r="AP135" s="26"/>
      <c r="AQ135" s="26"/>
      <c r="AR135" s="79" t="str">
        <f>_xlfn.IFNA(VLOOKUP(AM135,Kopā!$A$4:$Q$203,8,),"")</f>
        <v/>
      </c>
      <c r="AS135" s="80" t="str">
        <f>_xlfn.IFNA(VLOOKUP(AM135,Kopā!$A$4:$Q$203,9,),"")</f>
        <v/>
      </c>
      <c r="AT135" s="79" t="str">
        <f>_xlfn.IFNA(VLOOKUP(AM135,Kopā!$A$4:$Q$203,10,),"")</f>
        <v/>
      </c>
      <c r="AU135" s="80" t="str">
        <f>_xlfn.IFNA(VLOOKUP(AM135,Kopā!$A$4:$Q$203,11,),"")</f>
        <v/>
      </c>
      <c r="AV135" s="79" t="str">
        <f>_xlfn.IFNA(VLOOKUP(AM135,Kopā!$A$4:$Q$203,12,),"")</f>
        <v/>
      </c>
      <c r="AW135" s="80" t="str">
        <f>_xlfn.IFNA(VLOOKUP(AM135,Kopā!$A$4:$Q$203,13,),"")</f>
        <v/>
      </c>
      <c r="AX135" s="79" t="str">
        <f>_xlfn.IFNA(VLOOKUP(AM135,Kopā!$A$4:$Q$203,14,),"")</f>
        <v/>
      </c>
      <c r="AY135" s="80" t="str">
        <f>_xlfn.IFNA(VLOOKUP(AM135,Kopā!$A$4:$Q$203,15,),"")</f>
        <v/>
      </c>
      <c r="AZ135" s="26"/>
      <c r="BA135" s="26"/>
      <c r="BB135" s="26"/>
      <c r="BC135" s="26"/>
      <c r="BD135" s="26"/>
      <c r="BE135" s="26" t="e">
        <f>_xlfn.RANK.EQ(BB135,$BB$4:$BB$93,)+COUNTIF($BB$4:BB135,BB135)-1</f>
        <v>#N/A</v>
      </c>
    </row>
    <row r="136" spans="1:57" x14ac:dyDescent="0.25">
      <c r="A136" s="4"/>
      <c r="B136" s="4"/>
      <c r="C136" s="4"/>
      <c r="D136" s="4"/>
      <c r="E136" s="37"/>
      <c r="F136" s="37"/>
      <c r="G136" s="37"/>
      <c r="H136" s="37"/>
      <c r="I136" s="37"/>
      <c r="J136" s="37"/>
      <c r="K136" s="37"/>
      <c r="L136" s="37"/>
      <c r="M136" s="4"/>
      <c r="N136" s="4"/>
      <c r="O136" s="36"/>
      <c r="P136" s="4"/>
      <c r="Q136" s="4"/>
      <c r="AD136" s="26">
        <v>135</v>
      </c>
      <c r="AE136" s="26"/>
      <c r="AF136" s="26" t="str">
        <f>IF(Kopā!F136=$R$3,Kopā!A136,"")</f>
        <v/>
      </c>
      <c r="AG136" s="26" t="str">
        <f>_xlfn.IFNA(VLOOKUP(AF136,Kopā!$A$4:$G$203,7,),"")</f>
        <v/>
      </c>
      <c r="AH136" s="26" t="str">
        <f t="shared" si="45"/>
        <v/>
      </c>
      <c r="AI136" s="26" t="e" cm="1">
        <f t="array" ref="AI136">IFERROR(SMALL(IF((COUNTIF($AI$3:AI135, $AH$4:$AH$203)=0)*ISNUMBER($AH$4:$AH$203), $AH$4:$AH$203, "A"), 1),INDEX($AH$4:$AH$203, MATCH(SMALL(IF(ISTEXT($AH$4:$AH$203)*(COUNTIF(AI$3:$AI135,$AH$4:$AH$203)=0), COUNTIF($AH$4:$AH$203, "&lt;"&amp;$AH$4:$AH$203), ""),1),IF(ISTEXT($AH$4:$AH$203), COUNTIF($AH$4:$AH$203, "&lt;"&amp;$AH$4:$AH$203), ""), 0)))</f>
        <v>#NUM!</v>
      </c>
      <c r="AJ136" s="26"/>
      <c r="AK136" s="26"/>
      <c r="AL136" s="26" t="e">
        <f>#REF!</f>
        <v>#REF!</v>
      </c>
      <c r="AM136" s="26"/>
      <c r="AN136" s="26"/>
      <c r="AO136" s="26"/>
      <c r="AP136" s="26"/>
      <c r="AQ136" s="26"/>
      <c r="AR136" s="79" t="str">
        <f>_xlfn.IFNA(VLOOKUP(AM136,Kopā!$A$4:$Q$203,8,),"")</f>
        <v/>
      </c>
      <c r="AS136" s="80" t="str">
        <f>_xlfn.IFNA(VLOOKUP(AM136,Kopā!$A$4:$Q$203,9,),"")</f>
        <v/>
      </c>
      <c r="AT136" s="79" t="str">
        <f>_xlfn.IFNA(VLOOKUP(AM136,Kopā!$A$4:$Q$203,10,),"")</f>
        <v/>
      </c>
      <c r="AU136" s="80" t="str">
        <f>_xlfn.IFNA(VLOOKUP(AM136,Kopā!$A$4:$Q$203,11,),"")</f>
        <v/>
      </c>
      <c r="AV136" s="79" t="str">
        <f>_xlfn.IFNA(VLOOKUP(AM136,Kopā!$A$4:$Q$203,12,),"")</f>
        <v/>
      </c>
      <c r="AW136" s="80" t="str">
        <f>_xlfn.IFNA(VLOOKUP(AM136,Kopā!$A$4:$Q$203,13,),"")</f>
        <v/>
      </c>
      <c r="AX136" s="79" t="str">
        <f>_xlfn.IFNA(VLOOKUP(AM136,Kopā!$A$4:$Q$203,14,),"")</f>
        <v/>
      </c>
      <c r="AY136" s="80" t="str">
        <f>_xlfn.IFNA(VLOOKUP(AM136,Kopā!$A$4:$Q$203,15,),"")</f>
        <v/>
      </c>
      <c r="AZ136" s="26"/>
      <c r="BA136" s="26"/>
      <c r="BB136" s="26"/>
      <c r="BC136" s="26"/>
      <c r="BD136" s="26"/>
      <c r="BE136" s="26" t="e">
        <f>_xlfn.RANK.EQ(BB136,$BB$4:$BB$93,)+COUNTIF($BB$4:BB136,BB136)-1</f>
        <v>#N/A</v>
      </c>
    </row>
    <row r="137" spans="1:57" x14ac:dyDescent="0.25">
      <c r="A137" s="4"/>
      <c r="B137" s="4"/>
      <c r="C137" s="4"/>
      <c r="D137" s="4"/>
      <c r="E137" s="37"/>
      <c r="F137" s="37"/>
      <c r="G137" s="37"/>
      <c r="H137" s="37"/>
      <c r="I137" s="37"/>
      <c r="J137" s="37"/>
      <c r="K137" s="37"/>
      <c r="L137" s="37"/>
      <c r="M137" s="4"/>
      <c r="N137" s="4"/>
      <c r="O137" s="36"/>
      <c r="P137" s="4"/>
      <c r="Q137" s="4"/>
      <c r="AD137" s="26">
        <v>136</v>
      </c>
      <c r="AE137" s="26"/>
      <c r="AF137" s="26" t="str">
        <f>IF(Kopā!F137=$R$3,Kopā!A137,"")</f>
        <v/>
      </c>
      <c r="AG137" s="26" t="str">
        <f>_xlfn.IFNA(VLOOKUP(AF137,Kopā!$A$4:$G$203,7,),"")</f>
        <v/>
      </c>
      <c r="AH137" s="26" t="str">
        <f t="shared" si="45"/>
        <v/>
      </c>
      <c r="AI137" s="26" t="e" cm="1">
        <f t="array" ref="AI137">IFERROR(SMALL(IF((COUNTIF($AI$3:AI136, $AH$4:$AH$203)=0)*ISNUMBER($AH$4:$AH$203), $AH$4:$AH$203, "A"), 1),INDEX($AH$4:$AH$203, MATCH(SMALL(IF(ISTEXT($AH$4:$AH$203)*(COUNTIF(AI$3:$AI136,$AH$4:$AH$203)=0), COUNTIF($AH$4:$AH$203, "&lt;"&amp;$AH$4:$AH$203), ""),1),IF(ISTEXT($AH$4:$AH$203), COUNTIF($AH$4:$AH$203, "&lt;"&amp;$AH$4:$AH$203), ""), 0)))</f>
        <v>#NUM!</v>
      </c>
      <c r="AJ137" s="26"/>
      <c r="AK137" s="26"/>
      <c r="AL137" s="26" t="e">
        <f>#REF!</f>
        <v>#REF!</v>
      </c>
      <c r="AM137" s="26"/>
      <c r="AN137" s="26"/>
      <c r="AO137" s="26"/>
      <c r="AP137" s="26"/>
      <c r="AQ137" s="26"/>
      <c r="AR137" s="79" t="str">
        <f>_xlfn.IFNA(VLOOKUP(AM137,Kopā!$A$4:$Q$203,8,),"")</f>
        <v/>
      </c>
      <c r="AS137" s="80" t="str">
        <f>_xlfn.IFNA(VLOOKUP(AM137,Kopā!$A$4:$Q$203,9,),"")</f>
        <v/>
      </c>
      <c r="AT137" s="79" t="str">
        <f>_xlfn.IFNA(VLOOKUP(AM137,Kopā!$A$4:$Q$203,10,),"")</f>
        <v/>
      </c>
      <c r="AU137" s="80" t="str">
        <f>_xlfn.IFNA(VLOOKUP(AM137,Kopā!$A$4:$Q$203,11,),"")</f>
        <v/>
      </c>
      <c r="AV137" s="79" t="str">
        <f>_xlfn.IFNA(VLOOKUP(AM137,Kopā!$A$4:$Q$203,12,),"")</f>
        <v/>
      </c>
      <c r="AW137" s="80" t="str">
        <f>_xlfn.IFNA(VLOOKUP(AM137,Kopā!$A$4:$Q$203,13,),"")</f>
        <v/>
      </c>
      <c r="AX137" s="79" t="str">
        <f>_xlfn.IFNA(VLOOKUP(AM137,Kopā!$A$4:$Q$203,14,),"")</f>
        <v/>
      </c>
      <c r="AY137" s="80" t="str">
        <f>_xlfn.IFNA(VLOOKUP(AM137,Kopā!$A$4:$Q$203,15,),"")</f>
        <v/>
      </c>
      <c r="AZ137" s="26"/>
      <c r="BA137" s="26"/>
      <c r="BB137" s="26"/>
      <c r="BC137" s="26"/>
      <c r="BD137" s="26"/>
      <c r="BE137" s="26" t="e">
        <f>_xlfn.RANK.EQ(BB137,$BB$4:$BB$93,)+COUNTIF($BB$4:BB137,BB137)-1</f>
        <v>#N/A</v>
      </c>
    </row>
    <row r="138" spans="1:57" x14ac:dyDescent="0.25">
      <c r="A138" s="4"/>
      <c r="B138" s="4"/>
      <c r="C138" s="4"/>
      <c r="D138" s="4"/>
      <c r="E138" s="37"/>
      <c r="F138" s="37"/>
      <c r="G138" s="37"/>
      <c r="H138" s="37"/>
      <c r="I138" s="37"/>
      <c r="J138" s="37"/>
      <c r="K138" s="37"/>
      <c r="L138" s="37"/>
      <c r="M138" s="4"/>
      <c r="N138" s="4"/>
      <c r="O138" s="36"/>
      <c r="P138" s="4"/>
      <c r="Q138" s="4"/>
      <c r="AD138" s="26">
        <v>137</v>
      </c>
      <c r="AE138" s="26"/>
      <c r="AF138" s="26" t="str">
        <f>IF(Kopā!F138=$R$3,Kopā!A138,"")</f>
        <v/>
      </c>
      <c r="AG138" s="26" t="str">
        <f>_xlfn.IFNA(VLOOKUP(AF138,Kopā!$A$4:$G$203,7,),"")</f>
        <v/>
      </c>
      <c r="AH138" s="26" t="str">
        <f t="shared" si="45"/>
        <v/>
      </c>
      <c r="AI138" s="26" t="e" cm="1">
        <f t="array" ref="AI138">IFERROR(SMALL(IF((COUNTIF($AI$3:AI137, $AH$4:$AH$203)=0)*ISNUMBER($AH$4:$AH$203), $AH$4:$AH$203, "A"), 1),INDEX($AH$4:$AH$203, MATCH(SMALL(IF(ISTEXT($AH$4:$AH$203)*(COUNTIF(AI$3:$AI137,$AH$4:$AH$203)=0), COUNTIF($AH$4:$AH$203, "&lt;"&amp;$AH$4:$AH$203), ""),1),IF(ISTEXT($AH$4:$AH$203), COUNTIF($AH$4:$AH$203, "&lt;"&amp;$AH$4:$AH$203), ""), 0)))</f>
        <v>#NUM!</v>
      </c>
      <c r="AJ138" s="26"/>
      <c r="AK138" s="26"/>
      <c r="AL138" s="26" t="e">
        <f>#REF!</f>
        <v>#REF!</v>
      </c>
      <c r="AM138" s="26"/>
      <c r="AN138" s="26"/>
      <c r="AO138" s="26"/>
      <c r="AP138" s="26"/>
      <c r="AQ138" s="26"/>
      <c r="AR138" s="79" t="str">
        <f>_xlfn.IFNA(VLOOKUP(AM138,Kopā!$A$4:$Q$203,8,),"")</f>
        <v/>
      </c>
      <c r="AS138" s="80" t="str">
        <f>_xlfn.IFNA(VLOOKUP(AM138,Kopā!$A$4:$Q$203,9,),"")</f>
        <v/>
      </c>
      <c r="AT138" s="79" t="str">
        <f>_xlfn.IFNA(VLOOKUP(AM138,Kopā!$A$4:$Q$203,10,),"")</f>
        <v/>
      </c>
      <c r="AU138" s="80" t="str">
        <f>_xlfn.IFNA(VLOOKUP(AM138,Kopā!$A$4:$Q$203,11,),"")</f>
        <v/>
      </c>
      <c r="AV138" s="79" t="str">
        <f>_xlfn.IFNA(VLOOKUP(AM138,Kopā!$A$4:$Q$203,12,),"")</f>
        <v/>
      </c>
      <c r="AW138" s="80" t="str">
        <f>_xlfn.IFNA(VLOOKUP(AM138,Kopā!$A$4:$Q$203,13,),"")</f>
        <v/>
      </c>
      <c r="AX138" s="79" t="str">
        <f>_xlfn.IFNA(VLOOKUP(AM138,Kopā!$A$4:$Q$203,14,),"")</f>
        <v/>
      </c>
      <c r="AY138" s="80" t="str">
        <f>_xlfn.IFNA(VLOOKUP(AM138,Kopā!$A$4:$Q$203,15,),"")</f>
        <v/>
      </c>
      <c r="AZ138" s="26"/>
      <c r="BA138" s="26"/>
      <c r="BB138" s="26"/>
      <c r="BC138" s="26"/>
      <c r="BD138" s="26"/>
      <c r="BE138" s="26" t="e">
        <f>_xlfn.RANK.EQ(BB138,$BB$4:$BB$93,)+COUNTIF($BB$4:BB138,BB138)-1</f>
        <v>#N/A</v>
      </c>
    </row>
    <row r="139" spans="1:57" x14ac:dyDescent="0.25">
      <c r="A139" s="4"/>
      <c r="B139" s="4"/>
      <c r="C139" s="4"/>
      <c r="D139" s="4"/>
      <c r="E139" s="37"/>
      <c r="F139" s="37"/>
      <c r="G139" s="37"/>
      <c r="H139" s="37"/>
      <c r="I139" s="37"/>
      <c r="J139" s="37"/>
      <c r="K139" s="37"/>
      <c r="L139" s="37"/>
      <c r="M139" s="4"/>
      <c r="N139" s="4"/>
      <c r="O139" s="36"/>
      <c r="P139" s="4"/>
      <c r="Q139" s="4"/>
      <c r="AD139" s="26">
        <v>138</v>
      </c>
      <c r="AE139" s="26"/>
      <c r="AF139" s="26" t="str">
        <f>IF(Kopā!F139=$R$3,Kopā!A139,"")</f>
        <v/>
      </c>
      <c r="AG139" s="26" t="str">
        <f>_xlfn.IFNA(VLOOKUP(AF139,Kopā!$A$4:$G$203,7,),"")</f>
        <v/>
      </c>
      <c r="AH139" s="26" t="str">
        <f t="shared" si="45"/>
        <v/>
      </c>
      <c r="AI139" s="26" t="e" cm="1">
        <f t="array" ref="AI139">IFERROR(SMALL(IF((COUNTIF($AI$3:AI138, $AH$4:$AH$203)=0)*ISNUMBER($AH$4:$AH$203), $AH$4:$AH$203, "A"), 1),INDEX($AH$4:$AH$203, MATCH(SMALL(IF(ISTEXT($AH$4:$AH$203)*(COUNTIF(AI$3:$AI138,$AH$4:$AH$203)=0), COUNTIF($AH$4:$AH$203, "&lt;"&amp;$AH$4:$AH$203), ""),1),IF(ISTEXT($AH$4:$AH$203), COUNTIF($AH$4:$AH$203, "&lt;"&amp;$AH$4:$AH$203), ""), 0)))</f>
        <v>#NUM!</v>
      </c>
      <c r="AJ139" s="26"/>
      <c r="AK139" s="26"/>
      <c r="AL139" s="26" t="e">
        <f>#REF!</f>
        <v>#REF!</v>
      </c>
      <c r="AM139" s="26"/>
      <c r="AN139" s="26"/>
      <c r="AO139" s="26"/>
      <c r="AP139" s="26"/>
      <c r="AQ139" s="26"/>
      <c r="AR139" s="79" t="str">
        <f>_xlfn.IFNA(VLOOKUP(AM139,Kopā!$A$4:$Q$203,8,),"")</f>
        <v/>
      </c>
      <c r="AS139" s="80" t="str">
        <f>_xlfn.IFNA(VLOOKUP(AM139,Kopā!$A$4:$Q$203,9,),"")</f>
        <v/>
      </c>
      <c r="AT139" s="79" t="str">
        <f>_xlfn.IFNA(VLOOKUP(AM139,Kopā!$A$4:$Q$203,10,),"")</f>
        <v/>
      </c>
      <c r="AU139" s="80" t="str">
        <f>_xlfn.IFNA(VLOOKUP(AM139,Kopā!$A$4:$Q$203,11,),"")</f>
        <v/>
      </c>
      <c r="AV139" s="79" t="str">
        <f>_xlfn.IFNA(VLOOKUP(AM139,Kopā!$A$4:$Q$203,12,),"")</f>
        <v/>
      </c>
      <c r="AW139" s="80" t="str">
        <f>_xlfn.IFNA(VLOOKUP(AM139,Kopā!$A$4:$Q$203,13,),"")</f>
        <v/>
      </c>
      <c r="AX139" s="79" t="str">
        <f>_xlfn.IFNA(VLOOKUP(AM139,Kopā!$A$4:$Q$203,14,),"")</f>
        <v/>
      </c>
      <c r="AY139" s="80" t="str">
        <f>_xlfn.IFNA(VLOOKUP(AM139,Kopā!$A$4:$Q$203,15,),"")</f>
        <v/>
      </c>
      <c r="AZ139" s="26"/>
      <c r="BA139" s="26"/>
      <c r="BB139" s="26"/>
      <c r="BC139" s="26"/>
      <c r="BD139" s="26"/>
      <c r="BE139" s="26" t="e">
        <f>_xlfn.RANK.EQ(BB139,$BB$4:$BB$93,)+COUNTIF($BB$4:BB139,BB139)-1</f>
        <v>#N/A</v>
      </c>
    </row>
    <row r="140" spans="1:57" x14ac:dyDescent="0.25">
      <c r="A140" s="4"/>
      <c r="B140" s="4"/>
      <c r="C140" s="4"/>
      <c r="D140" s="4"/>
      <c r="E140" s="37"/>
      <c r="F140" s="37"/>
      <c r="G140" s="37"/>
      <c r="H140" s="37"/>
      <c r="I140" s="37"/>
      <c r="J140" s="37"/>
      <c r="K140" s="37"/>
      <c r="L140" s="37"/>
      <c r="M140" s="4"/>
      <c r="N140" s="4"/>
      <c r="O140" s="36"/>
      <c r="P140" s="4"/>
      <c r="Q140" s="4"/>
      <c r="AD140" s="26">
        <v>139</v>
      </c>
      <c r="AE140" s="26"/>
      <c r="AF140" s="26" t="str">
        <f>IF(Kopā!F140=$R$3,Kopā!A140,"")</f>
        <v/>
      </c>
      <c r="AG140" s="26" t="str">
        <f>_xlfn.IFNA(VLOOKUP(AF140,Kopā!$A$4:$G$203,7,),"")</f>
        <v/>
      </c>
      <c r="AH140" s="26" t="str">
        <f t="shared" si="45"/>
        <v/>
      </c>
      <c r="AI140" s="26" t="e" cm="1">
        <f t="array" ref="AI140">IFERROR(SMALL(IF((COUNTIF($AI$3:AI139, $AH$4:$AH$203)=0)*ISNUMBER($AH$4:$AH$203), $AH$4:$AH$203, "A"), 1),INDEX($AH$4:$AH$203, MATCH(SMALL(IF(ISTEXT($AH$4:$AH$203)*(COUNTIF(AI$3:$AI139,$AH$4:$AH$203)=0), COUNTIF($AH$4:$AH$203, "&lt;"&amp;$AH$4:$AH$203), ""),1),IF(ISTEXT($AH$4:$AH$203), COUNTIF($AH$4:$AH$203, "&lt;"&amp;$AH$4:$AH$203), ""), 0)))</f>
        <v>#NUM!</v>
      </c>
      <c r="AJ140" s="26"/>
      <c r="AK140" s="26"/>
      <c r="AL140" s="26" t="e">
        <f>#REF!</f>
        <v>#REF!</v>
      </c>
      <c r="AM140" s="26"/>
      <c r="AN140" s="26"/>
      <c r="AO140" s="26"/>
      <c r="AP140" s="26"/>
      <c r="AQ140" s="26"/>
      <c r="AR140" s="79" t="str">
        <f>_xlfn.IFNA(VLOOKUP(AM140,Kopā!$A$4:$Q$203,8,),"")</f>
        <v/>
      </c>
      <c r="AS140" s="80" t="str">
        <f>_xlfn.IFNA(VLOOKUP(AM140,Kopā!$A$4:$Q$203,9,),"")</f>
        <v/>
      </c>
      <c r="AT140" s="79" t="str">
        <f>_xlfn.IFNA(VLOOKUP(AM140,Kopā!$A$4:$Q$203,10,),"")</f>
        <v/>
      </c>
      <c r="AU140" s="80" t="str">
        <f>_xlfn.IFNA(VLOOKUP(AM140,Kopā!$A$4:$Q$203,11,),"")</f>
        <v/>
      </c>
      <c r="AV140" s="79" t="str">
        <f>_xlfn.IFNA(VLOOKUP(AM140,Kopā!$A$4:$Q$203,12,),"")</f>
        <v/>
      </c>
      <c r="AW140" s="80" t="str">
        <f>_xlfn.IFNA(VLOOKUP(AM140,Kopā!$A$4:$Q$203,13,),"")</f>
        <v/>
      </c>
      <c r="AX140" s="79" t="str">
        <f>_xlfn.IFNA(VLOOKUP(AM140,Kopā!$A$4:$Q$203,14,),"")</f>
        <v/>
      </c>
      <c r="AY140" s="80" t="str">
        <f>_xlfn.IFNA(VLOOKUP(AM140,Kopā!$A$4:$Q$203,15,),"")</f>
        <v/>
      </c>
      <c r="AZ140" s="26"/>
      <c r="BA140" s="26"/>
      <c r="BB140" s="26"/>
      <c r="BC140" s="26"/>
      <c r="BD140" s="26"/>
      <c r="BE140" s="26" t="e">
        <f>_xlfn.RANK.EQ(BB140,$BB$4:$BB$93,)+COUNTIF($BB$4:BB140,BB140)-1</f>
        <v>#N/A</v>
      </c>
    </row>
    <row r="141" spans="1:57" x14ac:dyDescent="0.25">
      <c r="A141" s="4"/>
      <c r="B141" s="4"/>
      <c r="C141" s="4"/>
      <c r="D141" s="4"/>
      <c r="E141" s="37"/>
      <c r="F141" s="37"/>
      <c r="G141" s="37"/>
      <c r="H141" s="37"/>
      <c r="I141" s="37"/>
      <c r="J141" s="37"/>
      <c r="K141" s="37"/>
      <c r="L141" s="37"/>
      <c r="M141" s="4"/>
      <c r="N141" s="4"/>
      <c r="O141" s="36"/>
      <c r="P141" s="4"/>
      <c r="Q141" s="4"/>
      <c r="AD141" s="26">
        <v>140</v>
      </c>
      <c r="AE141" s="26"/>
      <c r="AF141" s="26" t="str">
        <f>IF(Kopā!F141=$R$3,Kopā!A141,"")</f>
        <v/>
      </c>
      <c r="AG141" s="26" t="str">
        <f>_xlfn.IFNA(VLOOKUP(AF141,Kopā!$A$4:$G$203,7,),"")</f>
        <v/>
      </c>
      <c r="AH141" s="26" t="str">
        <f t="shared" si="45"/>
        <v/>
      </c>
      <c r="AI141" s="26" t="e" cm="1">
        <f t="array" ref="AI141">IFERROR(SMALL(IF((COUNTIF($AI$3:AI140, $AH$4:$AH$203)=0)*ISNUMBER($AH$4:$AH$203), $AH$4:$AH$203, "A"), 1),INDEX($AH$4:$AH$203, MATCH(SMALL(IF(ISTEXT($AH$4:$AH$203)*(COUNTIF(AI$3:$AI140,$AH$4:$AH$203)=0), COUNTIF($AH$4:$AH$203, "&lt;"&amp;$AH$4:$AH$203), ""),1),IF(ISTEXT($AH$4:$AH$203), COUNTIF($AH$4:$AH$203, "&lt;"&amp;$AH$4:$AH$203), ""), 0)))</f>
        <v>#NUM!</v>
      </c>
      <c r="AJ141" s="26"/>
      <c r="AK141" s="26"/>
      <c r="AL141" s="26" t="e">
        <f>#REF!</f>
        <v>#REF!</v>
      </c>
      <c r="AM141" s="26"/>
      <c r="AN141" s="26"/>
      <c r="AO141" s="26"/>
      <c r="AP141" s="26"/>
      <c r="AQ141" s="26"/>
      <c r="AR141" s="79" t="str">
        <f>_xlfn.IFNA(VLOOKUP(AM141,Kopā!$A$4:$Q$203,8,),"")</f>
        <v/>
      </c>
      <c r="AS141" s="80" t="str">
        <f>_xlfn.IFNA(VLOOKUP(AM141,Kopā!$A$4:$Q$203,9,),"")</f>
        <v/>
      </c>
      <c r="AT141" s="79" t="str">
        <f>_xlfn.IFNA(VLOOKUP(AM141,Kopā!$A$4:$Q$203,10,),"")</f>
        <v/>
      </c>
      <c r="AU141" s="80" t="str">
        <f>_xlfn.IFNA(VLOOKUP(AM141,Kopā!$A$4:$Q$203,11,),"")</f>
        <v/>
      </c>
      <c r="AV141" s="79" t="str">
        <f>_xlfn.IFNA(VLOOKUP(AM141,Kopā!$A$4:$Q$203,12,),"")</f>
        <v/>
      </c>
      <c r="AW141" s="80" t="str">
        <f>_xlfn.IFNA(VLOOKUP(AM141,Kopā!$A$4:$Q$203,13,),"")</f>
        <v/>
      </c>
      <c r="AX141" s="79" t="str">
        <f>_xlfn.IFNA(VLOOKUP(AM141,Kopā!$A$4:$Q$203,14,),"")</f>
        <v/>
      </c>
      <c r="AY141" s="80" t="str">
        <f>_xlfn.IFNA(VLOOKUP(AM141,Kopā!$A$4:$Q$203,15,),"")</f>
        <v/>
      </c>
      <c r="AZ141" s="26"/>
      <c r="BA141" s="26"/>
      <c r="BB141" s="26"/>
      <c r="BC141" s="26"/>
      <c r="BD141" s="26"/>
      <c r="BE141" s="26" t="e">
        <f>_xlfn.RANK.EQ(BB141,$BB$4:$BB$93,)+COUNTIF($BB$4:BB141,BB141)-1</f>
        <v>#N/A</v>
      </c>
    </row>
    <row r="142" spans="1:57" x14ac:dyDescent="0.25">
      <c r="A142" s="4"/>
      <c r="B142" s="4"/>
      <c r="C142" s="4"/>
      <c r="D142" s="4"/>
      <c r="E142" s="37"/>
      <c r="F142" s="37"/>
      <c r="G142" s="37"/>
      <c r="H142" s="37"/>
      <c r="I142" s="37"/>
      <c r="J142" s="37"/>
      <c r="K142" s="37"/>
      <c r="L142" s="37"/>
      <c r="M142" s="4"/>
      <c r="N142" s="4"/>
      <c r="O142" s="36"/>
      <c r="P142" s="4"/>
      <c r="Q142" s="4"/>
      <c r="AD142" s="26">
        <v>141</v>
      </c>
      <c r="AE142" s="26"/>
      <c r="AF142" s="26" t="str">
        <f>IF(Kopā!F142=$R$3,Kopā!A142,"")</f>
        <v/>
      </c>
      <c r="AG142" s="26" t="str">
        <f>_xlfn.IFNA(VLOOKUP(AF142,Kopā!$A$4:$G$203,7,),"")</f>
        <v/>
      </c>
      <c r="AH142" s="26" t="str">
        <f t="shared" si="45"/>
        <v/>
      </c>
      <c r="AI142" s="26" t="e" cm="1">
        <f t="array" ref="AI142">IFERROR(SMALL(IF((COUNTIF($AI$3:AI141, $AH$4:$AH$203)=0)*ISNUMBER($AH$4:$AH$203), $AH$4:$AH$203, "A"), 1),INDEX($AH$4:$AH$203, MATCH(SMALL(IF(ISTEXT($AH$4:$AH$203)*(COUNTIF(AI$3:$AI141,$AH$4:$AH$203)=0), COUNTIF($AH$4:$AH$203, "&lt;"&amp;$AH$4:$AH$203), ""),1),IF(ISTEXT($AH$4:$AH$203), COUNTIF($AH$4:$AH$203, "&lt;"&amp;$AH$4:$AH$203), ""), 0)))</f>
        <v>#NUM!</v>
      </c>
      <c r="AJ142" s="26"/>
      <c r="AK142" s="26"/>
      <c r="AL142" s="26" t="e">
        <f>#REF!</f>
        <v>#REF!</v>
      </c>
      <c r="AM142" s="26"/>
      <c r="AN142" s="26"/>
      <c r="AO142" s="26"/>
      <c r="AP142" s="26"/>
      <c r="AQ142" s="26"/>
      <c r="AR142" s="79" t="str">
        <f>_xlfn.IFNA(VLOOKUP(AM142,Kopā!$A$4:$Q$203,8,),"")</f>
        <v/>
      </c>
      <c r="AS142" s="80" t="str">
        <f>_xlfn.IFNA(VLOOKUP(AM142,Kopā!$A$4:$Q$203,9,),"")</f>
        <v/>
      </c>
      <c r="AT142" s="79" t="str">
        <f>_xlfn.IFNA(VLOOKUP(AM142,Kopā!$A$4:$Q$203,10,),"")</f>
        <v/>
      </c>
      <c r="AU142" s="80" t="str">
        <f>_xlfn.IFNA(VLOOKUP(AM142,Kopā!$A$4:$Q$203,11,),"")</f>
        <v/>
      </c>
      <c r="AV142" s="79" t="str">
        <f>_xlfn.IFNA(VLOOKUP(AM142,Kopā!$A$4:$Q$203,12,),"")</f>
        <v/>
      </c>
      <c r="AW142" s="80" t="str">
        <f>_xlfn.IFNA(VLOOKUP(AM142,Kopā!$A$4:$Q$203,13,),"")</f>
        <v/>
      </c>
      <c r="AX142" s="79" t="str">
        <f>_xlfn.IFNA(VLOOKUP(AM142,Kopā!$A$4:$Q$203,14,),"")</f>
        <v/>
      </c>
      <c r="AY142" s="80" t="str">
        <f>_xlfn.IFNA(VLOOKUP(AM142,Kopā!$A$4:$Q$203,15,),"")</f>
        <v/>
      </c>
      <c r="AZ142" s="26"/>
      <c r="BA142" s="26"/>
      <c r="BB142" s="26"/>
      <c r="BC142" s="26"/>
      <c r="BD142" s="26"/>
      <c r="BE142" s="26" t="e">
        <f>_xlfn.RANK.EQ(BB142,$BB$4:$BB$93,)+COUNTIF($BB$4:BB142,BB142)-1</f>
        <v>#N/A</v>
      </c>
    </row>
    <row r="143" spans="1:57" x14ac:dyDescent="0.25">
      <c r="A143" s="4"/>
      <c r="B143" s="4"/>
      <c r="C143" s="4"/>
      <c r="D143" s="4"/>
      <c r="E143" s="37"/>
      <c r="F143" s="37"/>
      <c r="G143" s="37"/>
      <c r="H143" s="37"/>
      <c r="I143" s="37"/>
      <c r="J143" s="37"/>
      <c r="K143" s="37"/>
      <c r="L143" s="37"/>
      <c r="M143" s="4"/>
      <c r="N143" s="4"/>
      <c r="O143" s="36"/>
      <c r="P143" s="4"/>
      <c r="Q143" s="4"/>
      <c r="AD143" s="26">
        <v>142</v>
      </c>
      <c r="AE143" s="26"/>
      <c r="AF143" s="26" t="str">
        <f>IF(Kopā!F143=$R$3,Kopā!A143,"")</f>
        <v/>
      </c>
      <c r="AG143" s="26" t="str">
        <f>_xlfn.IFNA(VLOOKUP(AF143,Kopā!$A$4:$G$203,7,),"")</f>
        <v/>
      </c>
      <c r="AH143" s="26" t="str">
        <f t="shared" si="45"/>
        <v/>
      </c>
      <c r="AI143" s="26" t="e" cm="1">
        <f t="array" ref="AI143">IFERROR(SMALL(IF((COUNTIF($AI$3:AI142, $AH$4:$AH$203)=0)*ISNUMBER($AH$4:$AH$203), $AH$4:$AH$203, "A"), 1),INDEX($AH$4:$AH$203, MATCH(SMALL(IF(ISTEXT($AH$4:$AH$203)*(COUNTIF(AI$3:$AI142,$AH$4:$AH$203)=0), COUNTIF($AH$4:$AH$203, "&lt;"&amp;$AH$4:$AH$203), ""),1),IF(ISTEXT($AH$4:$AH$203), COUNTIF($AH$4:$AH$203, "&lt;"&amp;$AH$4:$AH$203), ""), 0)))</f>
        <v>#NUM!</v>
      </c>
      <c r="AJ143" s="26"/>
      <c r="AK143" s="26"/>
      <c r="AL143" s="26" t="e">
        <f>#REF!</f>
        <v>#REF!</v>
      </c>
      <c r="AM143" s="26"/>
      <c r="AN143" s="26"/>
      <c r="AO143" s="26"/>
      <c r="AP143" s="26"/>
      <c r="AQ143" s="26"/>
      <c r="AR143" s="79" t="str">
        <f>_xlfn.IFNA(VLOOKUP(AM143,Kopā!$A$4:$Q$203,8,),"")</f>
        <v/>
      </c>
      <c r="AS143" s="80" t="str">
        <f>_xlfn.IFNA(VLOOKUP(AM143,Kopā!$A$4:$Q$203,9,),"")</f>
        <v/>
      </c>
      <c r="AT143" s="79" t="str">
        <f>_xlfn.IFNA(VLOOKUP(AM143,Kopā!$A$4:$Q$203,10,),"")</f>
        <v/>
      </c>
      <c r="AU143" s="80" t="str">
        <f>_xlfn.IFNA(VLOOKUP(AM143,Kopā!$A$4:$Q$203,11,),"")</f>
        <v/>
      </c>
      <c r="AV143" s="79" t="str">
        <f>_xlfn.IFNA(VLOOKUP(AM143,Kopā!$A$4:$Q$203,12,),"")</f>
        <v/>
      </c>
      <c r="AW143" s="80" t="str">
        <f>_xlfn.IFNA(VLOOKUP(AM143,Kopā!$A$4:$Q$203,13,),"")</f>
        <v/>
      </c>
      <c r="AX143" s="79" t="str">
        <f>_xlfn.IFNA(VLOOKUP(AM143,Kopā!$A$4:$Q$203,14,),"")</f>
        <v/>
      </c>
      <c r="AY143" s="80" t="str">
        <f>_xlfn.IFNA(VLOOKUP(AM143,Kopā!$A$4:$Q$203,15,),"")</f>
        <v/>
      </c>
      <c r="AZ143" s="26"/>
      <c r="BA143" s="26"/>
      <c r="BB143" s="26"/>
      <c r="BC143" s="26"/>
      <c r="BD143" s="26"/>
      <c r="BE143" s="26" t="e">
        <f>_xlfn.RANK.EQ(BB143,$BB$4:$BB$93,)+COUNTIF($BB$4:BB143,BB143)-1</f>
        <v>#N/A</v>
      </c>
    </row>
    <row r="144" spans="1:57" x14ac:dyDescent="0.25">
      <c r="A144" s="4"/>
      <c r="B144" s="4"/>
      <c r="C144" s="4"/>
      <c r="D144" s="4"/>
      <c r="E144" s="37"/>
      <c r="F144" s="37"/>
      <c r="G144" s="37"/>
      <c r="H144" s="37"/>
      <c r="I144" s="37"/>
      <c r="J144" s="37"/>
      <c r="K144" s="37"/>
      <c r="L144" s="37"/>
      <c r="M144" s="4"/>
      <c r="N144" s="4"/>
      <c r="O144" s="36"/>
      <c r="P144" s="4"/>
      <c r="Q144" s="4"/>
      <c r="AD144" s="26">
        <v>143</v>
      </c>
      <c r="AE144" s="26"/>
      <c r="AF144" s="26" t="str">
        <f>IF(Kopā!F144=$R$3,Kopā!A144,"")</f>
        <v/>
      </c>
      <c r="AG144" s="26" t="str">
        <f>_xlfn.IFNA(VLOOKUP(AF144,Kopā!$A$4:$G$203,7,),"")</f>
        <v/>
      </c>
      <c r="AH144" s="26" t="str">
        <f t="shared" si="45"/>
        <v/>
      </c>
      <c r="AI144" s="26" t="e" cm="1">
        <f t="array" ref="AI144">IFERROR(SMALL(IF((COUNTIF($AI$3:AI143, $AH$4:$AH$203)=0)*ISNUMBER($AH$4:$AH$203), $AH$4:$AH$203, "A"), 1),INDEX($AH$4:$AH$203, MATCH(SMALL(IF(ISTEXT($AH$4:$AH$203)*(COUNTIF(AI$3:$AI143,$AH$4:$AH$203)=0), COUNTIF($AH$4:$AH$203, "&lt;"&amp;$AH$4:$AH$203), ""),1),IF(ISTEXT($AH$4:$AH$203), COUNTIF($AH$4:$AH$203, "&lt;"&amp;$AH$4:$AH$203), ""), 0)))</f>
        <v>#NUM!</v>
      </c>
      <c r="AJ144" s="26"/>
      <c r="AK144" s="26"/>
      <c r="AL144" s="26" t="e">
        <f>#REF!</f>
        <v>#REF!</v>
      </c>
      <c r="AM144" s="26"/>
      <c r="AN144" s="26"/>
      <c r="AO144" s="26"/>
      <c r="AP144" s="26"/>
      <c r="AQ144" s="26"/>
      <c r="AR144" s="79" t="str">
        <f>_xlfn.IFNA(VLOOKUP(AM144,Kopā!$A$4:$Q$203,8,),"")</f>
        <v/>
      </c>
      <c r="AS144" s="80" t="str">
        <f>_xlfn.IFNA(VLOOKUP(AM144,Kopā!$A$4:$Q$203,9,),"")</f>
        <v/>
      </c>
      <c r="AT144" s="79" t="str">
        <f>_xlfn.IFNA(VLOOKUP(AM144,Kopā!$A$4:$Q$203,10,),"")</f>
        <v/>
      </c>
      <c r="AU144" s="80" t="str">
        <f>_xlfn.IFNA(VLOOKUP(AM144,Kopā!$A$4:$Q$203,11,),"")</f>
        <v/>
      </c>
      <c r="AV144" s="79" t="str">
        <f>_xlfn.IFNA(VLOOKUP(AM144,Kopā!$A$4:$Q$203,12,),"")</f>
        <v/>
      </c>
      <c r="AW144" s="80" t="str">
        <f>_xlfn.IFNA(VLOOKUP(AM144,Kopā!$A$4:$Q$203,13,),"")</f>
        <v/>
      </c>
      <c r="AX144" s="79" t="str">
        <f>_xlfn.IFNA(VLOOKUP(AM144,Kopā!$A$4:$Q$203,14,),"")</f>
        <v/>
      </c>
      <c r="AY144" s="80" t="str">
        <f>_xlfn.IFNA(VLOOKUP(AM144,Kopā!$A$4:$Q$203,15,),"")</f>
        <v/>
      </c>
      <c r="AZ144" s="26"/>
      <c r="BA144" s="26"/>
      <c r="BB144" s="26"/>
      <c r="BC144" s="26"/>
      <c r="BD144" s="26"/>
      <c r="BE144" s="26" t="e">
        <f>_xlfn.RANK.EQ(BB144,$BB$4:$BB$93,)+COUNTIF($BB$4:BB144,BB144)-1</f>
        <v>#N/A</v>
      </c>
    </row>
    <row r="145" spans="1:57" x14ac:dyDescent="0.25">
      <c r="A145" s="4"/>
      <c r="B145" s="4"/>
      <c r="C145" s="4"/>
      <c r="D145" s="4"/>
      <c r="E145" s="37"/>
      <c r="F145" s="37"/>
      <c r="G145" s="37"/>
      <c r="H145" s="37"/>
      <c r="I145" s="37"/>
      <c r="J145" s="37"/>
      <c r="K145" s="37"/>
      <c r="L145" s="37"/>
      <c r="M145" s="4"/>
      <c r="N145" s="4"/>
      <c r="O145" s="36"/>
      <c r="P145" s="4"/>
      <c r="Q145" s="4"/>
      <c r="AD145" s="26">
        <v>144</v>
      </c>
      <c r="AE145" s="26"/>
      <c r="AF145" s="26" t="str">
        <f>IF(Kopā!F145=$R$3,Kopā!A145,"")</f>
        <v/>
      </c>
      <c r="AG145" s="26" t="str">
        <f>_xlfn.IFNA(VLOOKUP(AF145,Kopā!$A$4:$G$203,7,),"")</f>
        <v/>
      </c>
      <c r="AH145" s="26" t="str">
        <f t="shared" si="45"/>
        <v/>
      </c>
      <c r="AI145" s="26" t="e" cm="1">
        <f t="array" ref="AI145">IFERROR(SMALL(IF((COUNTIF($AI$3:AI144, $AH$4:$AH$203)=0)*ISNUMBER($AH$4:$AH$203), $AH$4:$AH$203, "A"), 1),INDEX($AH$4:$AH$203, MATCH(SMALL(IF(ISTEXT($AH$4:$AH$203)*(COUNTIF(AI$3:$AI144,$AH$4:$AH$203)=0), COUNTIF($AH$4:$AH$203, "&lt;"&amp;$AH$4:$AH$203), ""),1),IF(ISTEXT($AH$4:$AH$203), COUNTIF($AH$4:$AH$203, "&lt;"&amp;$AH$4:$AH$203), ""), 0)))</f>
        <v>#NUM!</v>
      </c>
      <c r="AJ145" s="26"/>
      <c r="AK145" s="26"/>
      <c r="AL145" s="26" t="e">
        <f>#REF!</f>
        <v>#REF!</v>
      </c>
      <c r="AM145" s="26"/>
      <c r="AN145" s="26"/>
      <c r="AO145" s="26"/>
      <c r="AP145" s="26"/>
      <c r="AQ145" s="26"/>
      <c r="AR145" s="79" t="str">
        <f>_xlfn.IFNA(VLOOKUP(AM145,Kopā!$A$4:$Q$203,8,),"")</f>
        <v/>
      </c>
      <c r="AS145" s="80" t="str">
        <f>_xlfn.IFNA(VLOOKUP(AM145,Kopā!$A$4:$Q$203,9,),"")</f>
        <v/>
      </c>
      <c r="AT145" s="79" t="str">
        <f>_xlfn.IFNA(VLOOKUP(AM145,Kopā!$A$4:$Q$203,10,),"")</f>
        <v/>
      </c>
      <c r="AU145" s="80" t="str">
        <f>_xlfn.IFNA(VLOOKUP(AM145,Kopā!$A$4:$Q$203,11,),"")</f>
        <v/>
      </c>
      <c r="AV145" s="79" t="str">
        <f>_xlfn.IFNA(VLOOKUP(AM145,Kopā!$A$4:$Q$203,12,),"")</f>
        <v/>
      </c>
      <c r="AW145" s="80" t="str">
        <f>_xlfn.IFNA(VLOOKUP(AM145,Kopā!$A$4:$Q$203,13,),"")</f>
        <v/>
      </c>
      <c r="AX145" s="79" t="str">
        <f>_xlfn.IFNA(VLOOKUP(AM145,Kopā!$A$4:$Q$203,14,),"")</f>
        <v/>
      </c>
      <c r="AY145" s="80" t="str">
        <f>_xlfn.IFNA(VLOOKUP(AM145,Kopā!$A$4:$Q$203,15,),"")</f>
        <v/>
      </c>
      <c r="AZ145" s="26"/>
      <c r="BA145" s="26"/>
      <c r="BB145" s="26"/>
      <c r="BC145" s="26"/>
      <c r="BD145" s="26"/>
      <c r="BE145" s="26" t="e">
        <f>_xlfn.RANK.EQ(BB145,$BB$4:$BB$93,)+COUNTIF($BB$4:BB145,BB145)-1</f>
        <v>#N/A</v>
      </c>
    </row>
    <row r="146" spans="1:57" x14ac:dyDescent="0.25">
      <c r="A146" s="4"/>
      <c r="B146" s="4"/>
      <c r="C146" s="4"/>
      <c r="D146" s="4"/>
      <c r="E146" s="37"/>
      <c r="F146" s="37"/>
      <c r="G146" s="37"/>
      <c r="H146" s="37"/>
      <c r="I146" s="37"/>
      <c r="J146" s="37"/>
      <c r="K146" s="37"/>
      <c r="L146" s="37"/>
      <c r="M146" s="4"/>
      <c r="N146" s="4"/>
      <c r="O146" s="36"/>
      <c r="P146" s="4"/>
      <c r="Q146" s="4"/>
      <c r="AD146" s="26">
        <v>145</v>
      </c>
      <c r="AE146" s="26"/>
      <c r="AF146" s="26" t="str">
        <f>IF(Kopā!F146=$R$3,Kopā!A146,"")</f>
        <v/>
      </c>
      <c r="AG146" s="26" t="str">
        <f>_xlfn.IFNA(VLOOKUP(AF146,Kopā!$A$4:$G$203,7,),"")</f>
        <v/>
      </c>
      <c r="AH146" s="26" t="str">
        <f t="shared" si="45"/>
        <v/>
      </c>
      <c r="AI146" s="26" t="e" cm="1">
        <f t="array" ref="AI146">IFERROR(SMALL(IF((COUNTIF($AI$3:AI145, $AH$4:$AH$203)=0)*ISNUMBER($AH$4:$AH$203), $AH$4:$AH$203, "A"), 1),INDEX($AH$4:$AH$203, MATCH(SMALL(IF(ISTEXT($AH$4:$AH$203)*(COUNTIF(AI$3:$AI145,$AH$4:$AH$203)=0), COUNTIF($AH$4:$AH$203, "&lt;"&amp;$AH$4:$AH$203), ""),1),IF(ISTEXT($AH$4:$AH$203), COUNTIF($AH$4:$AH$203, "&lt;"&amp;$AH$4:$AH$203), ""), 0)))</f>
        <v>#NUM!</v>
      </c>
      <c r="AJ146" s="26"/>
      <c r="AK146" s="26"/>
      <c r="AL146" s="26" t="e">
        <f>#REF!</f>
        <v>#REF!</v>
      </c>
      <c r="AM146" s="26"/>
      <c r="AN146" s="26"/>
      <c r="AO146" s="26"/>
      <c r="AP146" s="26"/>
      <c r="AQ146" s="26"/>
      <c r="AR146" s="79" t="str">
        <f>_xlfn.IFNA(VLOOKUP(AM146,Kopā!$A$4:$Q$203,8,),"")</f>
        <v/>
      </c>
      <c r="AS146" s="80" t="str">
        <f>_xlfn.IFNA(VLOOKUP(AM146,Kopā!$A$4:$Q$203,9,),"")</f>
        <v/>
      </c>
      <c r="AT146" s="79" t="str">
        <f>_xlfn.IFNA(VLOOKUP(AM146,Kopā!$A$4:$Q$203,10,),"")</f>
        <v/>
      </c>
      <c r="AU146" s="80" t="str">
        <f>_xlfn.IFNA(VLOOKUP(AM146,Kopā!$A$4:$Q$203,11,),"")</f>
        <v/>
      </c>
      <c r="AV146" s="79" t="str">
        <f>_xlfn.IFNA(VLOOKUP(AM146,Kopā!$A$4:$Q$203,12,),"")</f>
        <v/>
      </c>
      <c r="AW146" s="80" t="str">
        <f>_xlfn.IFNA(VLOOKUP(AM146,Kopā!$A$4:$Q$203,13,),"")</f>
        <v/>
      </c>
      <c r="AX146" s="79" t="str">
        <f>_xlfn.IFNA(VLOOKUP(AM146,Kopā!$A$4:$Q$203,14,),"")</f>
        <v/>
      </c>
      <c r="AY146" s="80" t="str">
        <f>_xlfn.IFNA(VLOOKUP(AM146,Kopā!$A$4:$Q$203,15,),"")</f>
        <v/>
      </c>
      <c r="AZ146" s="26"/>
      <c r="BA146" s="26"/>
      <c r="BB146" s="26"/>
      <c r="BC146" s="26"/>
      <c r="BD146" s="26"/>
      <c r="BE146" s="26" t="e">
        <f>_xlfn.RANK.EQ(BB146,$BB$4:$BB$93,)+COUNTIF($BB$4:BB146,BB146)-1</f>
        <v>#N/A</v>
      </c>
    </row>
    <row r="147" spans="1:57" x14ac:dyDescent="0.25">
      <c r="A147" s="4"/>
      <c r="B147" s="4"/>
      <c r="C147" s="4"/>
      <c r="D147" s="4"/>
      <c r="E147" s="37"/>
      <c r="F147" s="37"/>
      <c r="G147" s="37"/>
      <c r="H147" s="37"/>
      <c r="I147" s="37"/>
      <c r="J147" s="37"/>
      <c r="K147" s="37"/>
      <c r="L147" s="37"/>
      <c r="M147" s="4"/>
      <c r="N147" s="4"/>
      <c r="O147" s="36"/>
      <c r="P147" s="4"/>
      <c r="Q147" s="4"/>
      <c r="AD147" s="26">
        <v>146</v>
      </c>
      <c r="AE147" s="26"/>
      <c r="AF147" s="26" t="str">
        <f>IF(Kopā!F147=$R$3,Kopā!A147,"")</f>
        <v/>
      </c>
      <c r="AG147" s="26" t="str">
        <f>_xlfn.IFNA(VLOOKUP(AF147,Kopā!$A$4:$G$203,7,),"")</f>
        <v/>
      </c>
      <c r="AH147" s="26" t="str">
        <f t="shared" si="45"/>
        <v/>
      </c>
      <c r="AI147" s="26" t="e" cm="1">
        <f t="array" ref="AI147">IFERROR(SMALL(IF((COUNTIF($AI$3:AI146, $AH$4:$AH$203)=0)*ISNUMBER($AH$4:$AH$203), $AH$4:$AH$203, "A"), 1),INDEX($AH$4:$AH$203, MATCH(SMALL(IF(ISTEXT($AH$4:$AH$203)*(COUNTIF(AI$3:$AI146,$AH$4:$AH$203)=0), COUNTIF($AH$4:$AH$203, "&lt;"&amp;$AH$4:$AH$203), ""),1),IF(ISTEXT($AH$4:$AH$203), COUNTIF($AH$4:$AH$203, "&lt;"&amp;$AH$4:$AH$203), ""), 0)))</f>
        <v>#NUM!</v>
      </c>
      <c r="AJ147" s="26"/>
      <c r="AK147" s="26"/>
      <c r="AL147" s="26" t="e">
        <f>#REF!</f>
        <v>#REF!</v>
      </c>
      <c r="AM147" s="26"/>
      <c r="AN147" s="26"/>
      <c r="AO147" s="26"/>
      <c r="AP147" s="26"/>
      <c r="AQ147" s="26"/>
      <c r="AR147" s="79" t="str">
        <f>_xlfn.IFNA(VLOOKUP(AM147,Kopā!$A$4:$Q$203,8,),"")</f>
        <v/>
      </c>
      <c r="AS147" s="80" t="str">
        <f>_xlfn.IFNA(VLOOKUP(AM147,Kopā!$A$4:$Q$203,9,),"")</f>
        <v/>
      </c>
      <c r="AT147" s="79" t="str">
        <f>_xlfn.IFNA(VLOOKUP(AM147,Kopā!$A$4:$Q$203,10,),"")</f>
        <v/>
      </c>
      <c r="AU147" s="80" t="str">
        <f>_xlfn.IFNA(VLOOKUP(AM147,Kopā!$A$4:$Q$203,11,),"")</f>
        <v/>
      </c>
      <c r="AV147" s="79" t="str">
        <f>_xlfn.IFNA(VLOOKUP(AM147,Kopā!$A$4:$Q$203,12,),"")</f>
        <v/>
      </c>
      <c r="AW147" s="80" t="str">
        <f>_xlfn.IFNA(VLOOKUP(AM147,Kopā!$A$4:$Q$203,13,),"")</f>
        <v/>
      </c>
      <c r="AX147" s="79" t="str">
        <f>_xlfn.IFNA(VLOOKUP(AM147,Kopā!$A$4:$Q$203,14,),"")</f>
        <v/>
      </c>
      <c r="AY147" s="80" t="str">
        <f>_xlfn.IFNA(VLOOKUP(AM147,Kopā!$A$4:$Q$203,15,),"")</f>
        <v/>
      </c>
      <c r="AZ147" s="26"/>
      <c r="BA147" s="26"/>
      <c r="BB147" s="26"/>
      <c r="BC147" s="26"/>
      <c r="BD147" s="26"/>
      <c r="BE147" s="26" t="e">
        <f>_xlfn.RANK.EQ(BB147,$BB$4:$BB$93,)+COUNTIF($BB$4:BB147,BB147)-1</f>
        <v>#N/A</v>
      </c>
    </row>
    <row r="148" spans="1:57" x14ac:dyDescent="0.25">
      <c r="A148" s="4"/>
      <c r="B148" s="4"/>
      <c r="C148" s="4"/>
      <c r="D148" s="4"/>
      <c r="E148" s="37"/>
      <c r="F148" s="37"/>
      <c r="G148" s="37"/>
      <c r="H148" s="37"/>
      <c r="I148" s="37"/>
      <c r="J148" s="37"/>
      <c r="K148" s="37"/>
      <c r="L148" s="37"/>
      <c r="M148" s="4"/>
      <c r="N148" s="4"/>
      <c r="O148" s="36"/>
      <c r="P148" s="4"/>
      <c r="Q148" s="4"/>
      <c r="AD148" s="26">
        <v>147</v>
      </c>
      <c r="AE148" s="26"/>
      <c r="AF148" s="26" t="str">
        <f>IF(Kopā!F148=$R$3,Kopā!A148,"")</f>
        <v/>
      </c>
      <c r="AG148" s="26" t="str">
        <f>_xlfn.IFNA(VLOOKUP(AF148,Kopā!$A$4:$G$203,7,),"")</f>
        <v/>
      </c>
      <c r="AH148" s="26" t="str">
        <f t="shared" si="45"/>
        <v/>
      </c>
      <c r="AI148" s="26" t="e" cm="1">
        <f t="array" ref="AI148">IFERROR(SMALL(IF((COUNTIF($AI$3:AI147, $AH$4:$AH$203)=0)*ISNUMBER($AH$4:$AH$203), $AH$4:$AH$203, "A"), 1),INDEX($AH$4:$AH$203, MATCH(SMALL(IF(ISTEXT($AH$4:$AH$203)*(COUNTIF(AI$3:$AI147,$AH$4:$AH$203)=0), COUNTIF($AH$4:$AH$203, "&lt;"&amp;$AH$4:$AH$203), ""),1),IF(ISTEXT($AH$4:$AH$203), COUNTIF($AH$4:$AH$203, "&lt;"&amp;$AH$4:$AH$203), ""), 0)))</f>
        <v>#NUM!</v>
      </c>
      <c r="AJ148" s="26"/>
      <c r="AK148" s="26"/>
      <c r="AL148" s="26" t="e">
        <f>#REF!</f>
        <v>#REF!</v>
      </c>
      <c r="AM148" s="26"/>
      <c r="AN148" s="26"/>
      <c r="AO148" s="26"/>
      <c r="AP148" s="26"/>
      <c r="AQ148" s="26"/>
      <c r="AR148" s="79" t="str">
        <f>_xlfn.IFNA(VLOOKUP(AM148,Kopā!$A$4:$Q$203,8,),"")</f>
        <v/>
      </c>
      <c r="AS148" s="80" t="str">
        <f>_xlfn.IFNA(VLOOKUP(AM148,Kopā!$A$4:$Q$203,9,),"")</f>
        <v/>
      </c>
      <c r="AT148" s="79" t="str">
        <f>_xlfn.IFNA(VLOOKUP(AM148,Kopā!$A$4:$Q$203,10,),"")</f>
        <v/>
      </c>
      <c r="AU148" s="80" t="str">
        <f>_xlfn.IFNA(VLOOKUP(AM148,Kopā!$A$4:$Q$203,11,),"")</f>
        <v/>
      </c>
      <c r="AV148" s="79" t="str">
        <f>_xlfn.IFNA(VLOOKUP(AM148,Kopā!$A$4:$Q$203,12,),"")</f>
        <v/>
      </c>
      <c r="AW148" s="80" t="str">
        <f>_xlfn.IFNA(VLOOKUP(AM148,Kopā!$A$4:$Q$203,13,),"")</f>
        <v/>
      </c>
      <c r="AX148" s="79" t="str">
        <f>_xlfn.IFNA(VLOOKUP(AM148,Kopā!$A$4:$Q$203,14,),"")</f>
        <v/>
      </c>
      <c r="AY148" s="80" t="str">
        <f>_xlfn.IFNA(VLOOKUP(AM148,Kopā!$A$4:$Q$203,15,),"")</f>
        <v/>
      </c>
      <c r="AZ148" s="26"/>
      <c r="BA148" s="26"/>
      <c r="BB148" s="26"/>
      <c r="BC148" s="26"/>
      <c r="BD148" s="26"/>
      <c r="BE148" s="26" t="e">
        <f>_xlfn.RANK.EQ(BB148,$BB$4:$BB$93,)+COUNTIF($BB$4:BB148,BB148)-1</f>
        <v>#N/A</v>
      </c>
    </row>
    <row r="149" spans="1:57" x14ac:dyDescent="0.25">
      <c r="A149" s="4"/>
      <c r="B149" s="4"/>
      <c r="C149" s="4"/>
      <c r="D149" s="4"/>
      <c r="E149" s="37"/>
      <c r="F149" s="37"/>
      <c r="G149" s="37"/>
      <c r="H149" s="37"/>
      <c r="I149" s="37"/>
      <c r="J149" s="37"/>
      <c r="K149" s="37"/>
      <c r="L149" s="37"/>
      <c r="M149" s="4"/>
      <c r="N149" s="4"/>
      <c r="O149" s="36"/>
      <c r="P149" s="4"/>
      <c r="Q149" s="4"/>
      <c r="AD149" s="26">
        <v>148</v>
      </c>
      <c r="AE149" s="26"/>
      <c r="AF149" s="26" t="str">
        <f>IF(Kopā!F149=$R$3,Kopā!A149,"")</f>
        <v/>
      </c>
      <c r="AG149" s="26" t="str">
        <f>_xlfn.IFNA(VLOOKUP(AF149,Kopā!$A$4:$G$203,7,),"")</f>
        <v/>
      </c>
      <c r="AH149" s="26" t="str">
        <f t="shared" si="45"/>
        <v/>
      </c>
      <c r="AI149" s="26" t="e" cm="1">
        <f t="array" ref="AI149">IFERROR(SMALL(IF((COUNTIF($AI$3:AI148, $AH$4:$AH$203)=0)*ISNUMBER($AH$4:$AH$203), $AH$4:$AH$203, "A"), 1),INDEX($AH$4:$AH$203, MATCH(SMALL(IF(ISTEXT($AH$4:$AH$203)*(COUNTIF(AI$3:$AI148,$AH$4:$AH$203)=0), COUNTIF($AH$4:$AH$203, "&lt;"&amp;$AH$4:$AH$203), ""),1),IF(ISTEXT($AH$4:$AH$203), COUNTIF($AH$4:$AH$203, "&lt;"&amp;$AH$4:$AH$203), ""), 0)))</f>
        <v>#NUM!</v>
      </c>
      <c r="AJ149" s="26"/>
      <c r="AK149" s="26"/>
      <c r="AL149" s="26" t="e">
        <f>#REF!</f>
        <v>#REF!</v>
      </c>
      <c r="AM149" s="26"/>
      <c r="AN149" s="26"/>
      <c r="AO149" s="26"/>
      <c r="AP149" s="26"/>
      <c r="AQ149" s="26"/>
      <c r="AR149" s="79" t="str">
        <f>_xlfn.IFNA(VLOOKUP(AM149,Kopā!$A$4:$Q$203,8,),"")</f>
        <v/>
      </c>
      <c r="AS149" s="80" t="str">
        <f>_xlfn.IFNA(VLOOKUP(AM149,Kopā!$A$4:$Q$203,9,),"")</f>
        <v/>
      </c>
      <c r="AT149" s="79" t="str">
        <f>_xlfn.IFNA(VLOOKUP(AM149,Kopā!$A$4:$Q$203,10,),"")</f>
        <v/>
      </c>
      <c r="AU149" s="80" t="str">
        <f>_xlfn.IFNA(VLOOKUP(AM149,Kopā!$A$4:$Q$203,11,),"")</f>
        <v/>
      </c>
      <c r="AV149" s="79" t="str">
        <f>_xlfn.IFNA(VLOOKUP(AM149,Kopā!$A$4:$Q$203,12,),"")</f>
        <v/>
      </c>
      <c r="AW149" s="80" t="str">
        <f>_xlfn.IFNA(VLOOKUP(AM149,Kopā!$A$4:$Q$203,13,),"")</f>
        <v/>
      </c>
      <c r="AX149" s="79" t="str">
        <f>_xlfn.IFNA(VLOOKUP(AM149,Kopā!$A$4:$Q$203,14,),"")</f>
        <v/>
      </c>
      <c r="AY149" s="80" t="str">
        <f>_xlfn.IFNA(VLOOKUP(AM149,Kopā!$A$4:$Q$203,15,),"")</f>
        <v/>
      </c>
      <c r="AZ149" s="26"/>
      <c r="BA149" s="26"/>
      <c r="BB149" s="26"/>
      <c r="BC149" s="26"/>
      <c r="BD149" s="26"/>
      <c r="BE149" s="26" t="e">
        <f>_xlfn.RANK.EQ(BB149,$BB$4:$BB$93,)+COUNTIF($BB$4:BB149,BB149)-1</f>
        <v>#N/A</v>
      </c>
    </row>
    <row r="150" spans="1:57" x14ac:dyDescent="0.25">
      <c r="A150" s="4"/>
      <c r="B150" s="4"/>
      <c r="C150" s="4"/>
      <c r="D150" s="4"/>
      <c r="E150" s="37"/>
      <c r="F150" s="37"/>
      <c r="G150" s="37"/>
      <c r="H150" s="37"/>
      <c r="I150" s="37"/>
      <c r="J150" s="37"/>
      <c r="K150" s="37"/>
      <c r="L150" s="37"/>
      <c r="M150" s="4"/>
      <c r="N150" s="4"/>
      <c r="O150" s="36"/>
      <c r="P150" s="4"/>
      <c r="Q150" s="4"/>
      <c r="AD150" s="26">
        <v>149</v>
      </c>
      <c r="AE150" s="26"/>
      <c r="AF150" s="26" t="str">
        <f>IF(Kopā!F150=$R$3,Kopā!A150,"")</f>
        <v/>
      </c>
      <c r="AG150" s="26" t="str">
        <f>_xlfn.IFNA(VLOOKUP(AF150,Kopā!$A$4:$G$203,7,),"")</f>
        <v/>
      </c>
      <c r="AH150" s="26" t="str">
        <f t="shared" si="45"/>
        <v/>
      </c>
      <c r="AI150" s="26" t="e" cm="1">
        <f t="array" ref="AI150">IFERROR(SMALL(IF((COUNTIF($AI$3:AI149, $AH$4:$AH$203)=0)*ISNUMBER($AH$4:$AH$203), $AH$4:$AH$203, "A"), 1),INDEX($AH$4:$AH$203, MATCH(SMALL(IF(ISTEXT($AH$4:$AH$203)*(COUNTIF(AI$3:$AI149,$AH$4:$AH$203)=0), COUNTIF($AH$4:$AH$203, "&lt;"&amp;$AH$4:$AH$203), ""),1),IF(ISTEXT($AH$4:$AH$203), COUNTIF($AH$4:$AH$203, "&lt;"&amp;$AH$4:$AH$203), ""), 0)))</f>
        <v>#NUM!</v>
      </c>
      <c r="AJ150" s="26"/>
      <c r="AK150" s="26"/>
      <c r="AL150" s="26" t="e">
        <f>#REF!</f>
        <v>#REF!</v>
      </c>
      <c r="AM150" s="26"/>
      <c r="AN150" s="26"/>
      <c r="AO150" s="26"/>
      <c r="AP150" s="26"/>
      <c r="AQ150" s="26"/>
      <c r="AR150" s="79" t="str">
        <f>_xlfn.IFNA(VLOOKUP(AM150,Kopā!$A$4:$Q$203,8,),"")</f>
        <v/>
      </c>
      <c r="AS150" s="80" t="str">
        <f>_xlfn.IFNA(VLOOKUP(AM150,Kopā!$A$4:$Q$203,9,),"")</f>
        <v/>
      </c>
      <c r="AT150" s="79" t="str">
        <f>_xlfn.IFNA(VLOOKUP(AM150,Kopā!$A$4:$Q$203,10,),"")</f>
        <v/>
      </c>
      <c r="AU150" s="80" t="str">
        <f>_xlfn.IFNA(VLOOKUP(AM150,Kopā!$A$4:$Q$203,11,),"")</f>
        <v/>
      </c>
      <c r="AV150" s="79" t="str">
        <f>_xlfn.IFNA(VLOOKUP(AM150,Kopā!$A$4:$Q$203,12,),"")</f>
        <v/>
      </c>
      <c r="AW150" s="80" t="str">
        <f>_xlfn.IFNA(VLOOKUP(AM150,Kopā!$A$4:$Q$203,13,),"")</f>
        <v/>
      </c>
      <c r="AX150" s="79" t="str">
        <f>_xlfn.IFNA(VLOOKUP(AM150,Kopā!$A$4:$Q$203,14,),"")</f>
        <v/>
      </c>
      <c r="AY150" s="80" t="str">
        <f>_xlfn.IFNA(VLOOKUP(AM150,Kopā!$A$4:$Q$203,15,),"")</f>
        <v/>
      </c>
      <c r="AZ150" s="26"/>
      <c r="BA150" s="26"/>
      <c r="BB150" s="26"/>
      <c r="BC150" s="26"/>
      <c r="BD150" s="26"/>
      <c r="BE150" s="26" t="e">
        <f>_xlfn.RANK.EQ(BB150,$BB$4:$BB$93,)+COUNTIF($BB$4:BB150,BB150)-1</f>
        <v>#N/A</v>
      </c>
    </row>
    <row r="151" spans="1:57" x14ac:dyDescent="0.25">
      <c r="A151" s="4"/>
      <c r="B151" s="4"/>
      <c r="C151" s="4"/>
      <c r="D151" s="4"/>
      <c r="E151" s="37"/>
      <c r="F151" s="37"/>
      <c r="G151" s="37"/>
      <c r="H151" s="37"/>
      <c r="I151" s="37"/>
      <c r="J151" s="37"/>
      <c r="K151" s="37"/>
      <c r="L151" s="37"/>
      <c r="M151" s="4"/>
      <c r="N151" s="4"/>
      <c r="O151" s="36"/>
      <c r="P151" s="4"/>
      <c r="Q151" s="4"/>
      <c r="AD151" s="26">
        <v>150</v>
      </c>
      <c r="AE151" s="26"/>
      <c r="AF151" s="26" t="str">
        <f>IF(Kopā!F151=$R$3,Kopā!A151,"")</f>
        <v/>
      </c>
      <c r="AG151" s="26" t="str">
        <f>_xlfn.IFNA(VLOOKUP(AF151,Kopā!$A$4:$G$203,7,),"")</f>
        <v/>
      </c>
      <c r="AH151" s="26" t="str">
        <f t="shared" si="45"/>
        <v/>
      </c>
      <c r="AI151" s="26" t="e" cm="1">
        <f t="array" ref="AI151">IFERROR(SMALL(IF((COUNTIF($AI$3:AI150, $AH$4:$AH$203)=0)*ISNUMBER($AH$4:$AH$203), $AH$4:$AH$203, "A"), 1),INDEX($AH$4:$AH$203, MATCH(SMALL(IF(ISTEXT($AH$4:$AH$203)*(COUNTIF(AI$3:$AI150,$AH$4:$AH$203)=0), COUNTIF($AH$4:$AH$203, "&lt;"&amp;$AH$4:$AH$203), ""),1),IF(ISTEXT($AH$4:$AH$203), COUNTIF($AH$4:$AH$203, "&lt;"&amp;$AH$4:$AH$203), ""), 0)))</f>
        <v>#NUM!</v>
      </c>
      <c r="AJ151" s="26"/>
      <c r="AK151" s="26"/>
      <c r="AL151" s="26" t="e">
        <f>#REF!</f>
        <v>#REF!</v>
      </c>
      <c r="AM151" s="26"/>
      <c r="AN151" s="26"/>
      <c r="AO151" s="26"/>
      <c r="AP151" s="26"/>
      <c r="AQ151" s="26"/>
      <c r="AR151" s="79" t="str">
        <f>_xlfn.IFNA(VLOOKUP(AM151,Kopā!$A$4:$Q$203,8,),"")</f>
        <v/>
      </c>
      <c r="AS151" s="80" t="str">
        <f>_xlfn.IFNA(VLOOKUP(AM151,Kopā!$A$4:$Q$203,9,),"")</f>
        <v/>
      </c>
      <c r="AT151" s="79" t="str">
        <f>_xlfn.IFNA(VLOOKUP(AM151,Kopā!$A$4:$Q$203,10,),"")</f>
        <v/>
      </c>
      <c r="AU151" s="80" t="str">
        <f>_xlfn.IFNA(VLOOKUP(AM151,Kopā!$A$4:$Q$203,11,),"")</f>
        <v/>
      </c>
      <c r="AV151" s="79" t="str">
        <f>_xlfn.IFNA(VLOOKUP(AM151,Kopā!$A$4:$Q$203,12,),"")</f>
        <v/>
      </c>
      <c r="AW151" s="80" t="str">
        <f>_xlfn.IFNA(VLOOKUP(AM151,Kopā!$A$4:$Q$203,13,),"")</f>
        <v/>
      </c>
      <c r="AX151" s="79" t="str">
        <f>_xlfn.IFNA(VLOOKUP(AM151,Kopā!$A$4:$Q$203,14,),"")</f>
        <v/>
      </c>
      <c r="AY151" s="80" t="str">
        <f>_xlfn.IFNA(VLOOKUP(AM151,Kopā!$A$4:$Q$203,15,),"")</f>
        <v/>
      </c>
      <c r="AZ151" s="26"/>
      <c r="BA151" s="26"/>
      <c r="BB151" s="26"/>
      <c r="BC151" s="26"/>
      <c r="BD151" s="26"/>
      <c r="BE151" s="26" t="e">
        <f>_xlfn.RANK.EQ(BB151,$BB$4:$BB$93,)+COUNTIF($BB$4:BB151,BB151)-1</f>
        <v>#N/A</v>
      </c>
    </row>
    <row r="152" spans="1:57" x14ac:dyDescent="0.25">
      <c r="A152" s="4"/>
      <c r="B152" s="4"/>
      <c r="C152" s="4"/>
      <c r="D152" s="4"/>
      <c r="E152" s="37"/>
      <c r="F152" s="37"/>
      <c r="G152" s="37"/>
      <c r="H152" s="37"/>
      <c r="I152" s="37"/>
      <c r="J152" s="37"/>
      <c r="K152" s="37"/>
      <c r="L152" s="37"/>
      <c r="M152" s="4"/>
      <c r="N152" s="4"/>
      <c r="O152" s="36"/>
      <c r="P152" s="4"/>
      <c r="Q152" s="4"/>
      <c r="AD152" s="26">
        <v>151</v>
      </c>
      <c r="AE152" s="26"/>
      <c r="AF152" s="26" t="str">
        <f>IF(Kopā!F152=$R$3,Kopā!A152,"")</f>
        <v/>
      </c>
      <c r="AG152" s="26" t="str">
        <f>_xlfn.IFNA(VLOOKUP(AF152,Kopā!$A$4:$G$203,7,),"")</f>
        <v/>
      </c>
      <c r="AH152" s="26" t="str">
        <f t="shared" si="45"/>
        <v/>
      </c>
      <c r="AI152" s="26" t="e" cm="1">
        <f t="array" ref="AI152">IFERROR(SMALL(IF((COUNTIF($AI$3:AI151, $AH$4:$AH$203)=0)*ISNUMBER($AH$4:$AH$203), $AH$4:$AH$203, "A"), 1),INDEX($AH$4:$AH$203, MATCH(SMALL(IF(ISTEXT($AH$4:$AH$203)*(COUNTIF(AI$3:$AI151,$AH$4:$AH$203)=0), COUNTIF($AH$4:$AH$203, "&lt;"&amp;$AH$4:$AH$203), ""),1),IF(ISTEXT($AH$4:$AH$203), COUNTIF($AH$4:$AH$203, "&lt;"&amp;$AH$4:$AH$203), ""), 0)))</f>
        <v>#NUM!</v>
      </c>
      <c r="AJ152" s="26"/>
      <c r="AK152" s="26"/>
      <c r="AL152" s="26" t="e">
        <f>#REF!</f>
        <v>#REF!</v>
      </c>
      <c r="AM152" s="26"/>
      <c r="AN152" s="26"/>
      <c r="AO152" s="26"/>
      <c r="AP152" s="26"/>
      <c r="AQ152" s="26"/>
      <c r="AR152" s="79" t="str">
        <f>_xlfn.IFNA(VLOOKUP(AM152,Kopā!$A$4:$Q$203,8,),"")</f>
        <v/>
      </c>
      <c r="AS152" s="80" t="str">
        <f>_xlfn.IFNA(VLOOKUP(AM152,Kopā!$A$4:$Q$203,9,),"")</f>
        <v/>
      </c>
      <c r="AT152" s="79" t="str">
        <f>_xlfn.IFNA(VLOOKUP(AM152,Kopā!$A$4:$Q$203,10,),"")</f>
        <v/>
      </c>
      <c r="AU152" s="80" t="str">
        <f>_xlfn.IFNA(VLOOKUP(AM152,Kopā!$A$4:$Q$203,11,),"")</f>
        <v/>
      </c>
      <c r="AV152" s="79" t="str">
        <f>_xlfn.IFNA(VLOOKUP(AM152,Kopā!$A$4:$Q$203,12,),"")</f>
        <v/>
      </c>
      <c r="AW152" s="80" t="str">
        <f>_xlfn.IFNA(VLOOKUP(AM152,Kopā!$A$4:$Q$203,13,),"")</f>
        <v/>
      </c>
      <c r="AX152" s="79" t="str">
        <f>_xlfn.IFNA(VLOOKUP(AM152,Kopā!$A$4:$Q$203,14,),"")</f>
        <v/>
      </c>
      <c r="AY152" s="80" t="str">
        <f>_xlfn.IFNA(VLOOKUP(AM152,Kopā!$A$4:$Q$203,15,),"")</f>
        <v/>
      </c>
      <c r="AZ152" s="26"/>
      <c r="BA152" s="26"/>
      <c r="BB152" s="26"/>
      <c r="BC152" s="26"/>
      <c r="BD152" s="26"/>
      <c r="BE152" s="26" t="e">
        <f>_xlfn.RANK.EQ(BB152,$BB$4:$BB$93,)+COUNTIF($BB$4:BB152,BB152)-1</f>
        <v>#N/A</v>
      </c>
    </row>
    <row r="153" spans="1:57" x14ac:dyDescent="0.25">
      <c r="A153" s="4"/>
      <c r="B153" s="4"/>
      <c r="C153" s="4"/>
      <c r="D153" s="4"/>
      <c r="E153" s="37"/>
      <c r="F153" s="37"/>
      <c r="G153" s="37"/>
      <c r="H153" s="37"/>
      <c r="I153" s="37"/>
      <c r="J153" s="37"/>
      <c r="K153" s="37"/>
      <c r="L153" s="37"/>
      <c r="M153" s="4"/>
      <c r="N153" s="4"/>
      <c r="O153" s="36"/>
      <c r="P153" s="4"/>
      <c r="Q153" s="4"/>
      <c r="AD153" s="26">
        <v>152</v>
      </c>
      <c r="AE153" s="26"/>
      <c r="AF153" s="26" t="str">
        <f>IF(Kopā!F153=$R$3,Kopā!A153,"")</f>
        <v/>
      </c>
      <c r="AG153" s="26" t="str">
        <f>_xlfn.IFNA(VLOOKUP(AF153,Kopā!$A$4:$G$203,7,),"")</f>
        <v/>
      </c>
      <c r="AH153" s="26" t="str">
        <f t="shared" si="45"/>
        <v/>
      </c>
      <c r="AI153" s="26" t="e" cm="1">
        <f t="array" ref="AI153">IFERROR(SMALL(IF((COUNTIF($AI$3:AI152, $AH$4:$AH$203)=0)*ISNUMBER($AH$4:$AH$203), $AH$4:$AH$203, "A"), 1),INDEX($AH$4:$AH$203, MATCH(SMALL(IF(ISTEXT($AH$4:$AH$203)*(COUNTIF(AI$3:$AI152,$AH$4:$AH$203)=0), COUNTIF($AH$4:$AH$203, "&lt;"&amp;$AH$4:$AH$203), ""),1),IF(ISTEXT($AH$4:$AH$203), COUNTIF($AH$4:$AH$203, "&lt;"&amp;$AH$4:$AH$203), ""), 0)))</f>
        <v>#NUM!</v>
      </c>
      <c r="AJ153" s="26"/>
      <c r="AK153" s="26"/>
      <c r="AL153" s="26" t="e">
        <f>#REF!</f>
        <v>#REF!</v>
      </c>
      <c r="AM153" s="26"/>
      <c r="AN153" s="26"/>
      <c r="AO153" s="26"/>
      <c r="AP153" s="26"/>
      <c r="AQ153" s="26"/>
      <c r="AR153" s="79" t="str">
        <f>_xlfn.IFNA(VLOOKUP(AM153,Kopā!$A$4:$Q$203,8,),"")</f>
        <v/>
      </c>
      <c r="AS153" s="80" t="str">
        <f>_xlfn.IFNA(VLOOKUP(AM153,Kopā!$A$4:$Q$203,9,),"")</f>
        <v/>
      </c>
      <c r="AT153" s="79" t="str">
        <f>_xlfn.IFNA(VLOOKUP(AM153,Kopā!$A$4:$Q$203,10,),"")</f>
        <v/>
      </c>
      <c r="AU153" s="80" t="str">
        <f>_xlfn.IFNA(VLOOKUP(AM153,Kopā!$A$4:$Q$203,11,),"")</f>
        <v/>
      </c>
      <c r="AV153" s="79" t="str">
        <f>_xlfn.IFNA(VLOOKUP(AM153,Kopā!$A$4:$Q$203,12,),"")</f>
        <v/>
      </c>
      <c r="AW153" s="80" t="str">
        <f>_xlfn.IFNA(VLOOKUP(AM153,Kopā!$A$4:$Q$203,13,),"")</f>
        <v/>
      </c>
      <c r="AX153" s="79" t="str">
        <f>_xlfn.IFNA(VLOOKUP(AM153,Kopā!$A$4:$Q$203,14,),"")</f>
        <v/>
      </c>
      <c r="AY153" s="80" t="str">
        <f>_xlfn.IFNA(VLOOKUP(AM153,Kopā!$A$4:$Q$203,15,),"")</f>
        <v/>
      </c>
      <c r="AZ153" s="26"/>
      <c r="BA153" s="26"/>
      <c r="BB153" s="26"/>
      <c r="BC153" s="26"/>
      <c r="BD153" s="26"/>
      <c r="BE153" s="26" t="e">
        <f>_xlfn.RANK.EQ(BB153,$BB$4:$BB$93,)+COUNTIF($BB$4:BB153,BB153)-1</f>
        <v>#N/A</v>
      </c>
    </row>
    <row r="154" spans="1:57" x14ac:dyDescent="0.25">
      <c r="A154" s="4"/>
      <c r="B154" s="4"/>
      <c r="C154" s="4"/>
      <c r="D154" s="4"/>
      <c r="E154" s="37"/>
      <c r="F154" s="37"/>
      <c r="G154" s="37"/>
      <c r="H154" s="37"/>
      <c r="I154" s="37"/>
      <c r="J154" s="37"/>
      <c r="K154" s="37"/>
      <c r="L154" s="37"/>
      <c r="M154" s="4"/>
      <c r="N154" s="4"/>
      <c r="O154" s="36"/>
      <c r="P154" s="4"/>
      <c r="Q154" s="4"/>
      <c r="AD154" s="26">
        <v>153</v>
      </c>
      <c r="AE154" s="26"/>
      <c r="AF154" s="26" t="str">
        <f>IF(Kopā!F154=$R$3,Kopā!A154,"")</f>
        <v/>
      </c>
      <c r="AG154" s="26" t="str">
        <f>_xlfn.IFNA(VLOOKUP(AF154,Kopā!$A$4:$G$203,7,),"")</f>
        <v/>
      </c>
      <c r="AH154" s="26" t="str">
        <f t="shared" si="45"/>
        <v/>
      </c>
      <c r="AI154" s="26" t="e" cm="1">
        <f t="array" ref="AI154">IFERROR(SMALL(IF((COUNTIF($AI$3:AI153, $AH$4:$AH$203)=0)*ISNUMBER($AH$4:$AH$203), $AH$4:$AH$203, "A"), 1),INDEX($AH$4:$AH$203, MATCH(SMALL(IF(ISTEXT($AH$4:$AH$203)*(COUNTIF(AI$3:$AI153,$AH$4:$AH$203)=0), COUNTIF($AH$4:$AH$203, "&lt;"&amp;$AH$4:$AH$203), ""),1),IF(ISTEXT($AH$4:$AH$203), COUNTIF($AH$4:$AH$203, "&lt;"&amp;$AH$4:$AH$203), ""), 0)))</f>
        <v>#NUM!</v>
      </c>
      <c r="AJ154" s="26"/>
      <c r="AK154" s="26"/>
      <c r="AL154" s="26" t="e">
        <f>#REF!</f>
        <v>#REF!</v>
      </c>
      <c r="AM154" s="26"/>
      <c r="AN154" s="26"/>
      <c r="AO154" s="26"/>
      <c r="AP154" s="26"/>
      <c r="AQ154" s="26"/>
      <c r="AR154" s="79" t="str">
        <f>_xlfn.IFNA(VLOOKUP(AM154,Kopā!$A$4:$Q$203,8,),"")</f>
        <v/>
      </c>
      <c r="AS154" s="80" t="str">
        <f>_xlfn.IFNA(VLOOKUP(AM154,Kopā!$A$4:$Q$203,9,),"")</f>
        <v/>
      </c>
      <c r="AT154" s="79" t="str">
        <f>_xlfn.IFNA(VLOOKUP(AM154,Kopā!$A$4:$Q$203,10,),"")</f>
        <v/>
      </c>
      <c r="AU154" s="80" t="str">
        <f>_xlfn.IFNA(VLOOKUP(AM154,Kopā!$A$4:$Q$203,11,),"")</f>
        <v/>
      </c>
      <c r="AV154" s="79" t="str">
        <f>_xlfn.IFNA(VLOOKUP(AM154,Kopā!$A$4:$Q$203,12,),"")</f>
        <v/>
      </c>
      <c r="AW154" s="80" t="str">
        <f>_xlfn.IFNA(VLOOKUP(AM154,Kopā!$A$4:$Q$203,13,),"")</f>
        <v/>
      </c>
      <c r="AX154" s="79" t="str">
        <f>_xlfn.IFNA(VLOOKUP(AM154,Kopā!$A$4:$Q$203,14,),"")</f>
        <v/>
      </c>
      <c r="AY154" s="80" t="str">
        <f>_xlfn.IFNA(VLOOKUP(AM154,Kopā!$A$4:$Q$203,15,),"")</f>
        <v/>
      </c>
      <c r="AZ154" s="26"/>
      <c r="BA154" s="26"/>
      <c r="BB154" s="26"/>
      <c r="BC154" s="26"/>
      <c r="BD154" s="26"/>
      <c r="BE154" s="26" t="e">
        <f>_xlfn.RANK.EQ(BB154,$BB$4:$BB$93,)+COUNTIF($BB$4:BB154,BB154)-1</f>
        <v>#N/A</v>
      </c>
    </row>
    <row r="155" spans="1:57" x14ac:dyDescent="0.25">
      <c r="A155" s="4"/>
      <c r="B155" s="4"/>
      <c r="C155" s="4"/>
      <c r="D155" s="4"/>
      <c r="E155" s="37"/>
      <c r="F155" s="37"/>
      <c r="G155" s="37"/>
      <c r="H155" s="37"/>
      <c r="I155" s="37"/>
      <c r="J155" s="37"/>
      <c r="K155" s="37"/>
      <c r="L155" s="37"/>
      <c r="M155" s="4"/>
      <c r="N155" s="4"/>
      <c r="O155" s="36"/>
      <c r="P155" s="4"/>
      <c r="Q155" s="4"/>
      <c r="AD155" s="26">
        <v>154</v>
      </c>
      <c r="AE155" s="26"/>
      <c r="AF155" s="26" t="str">
        <f>IF(Kopā!F155=$R$3,Kopā!A155,"")</f>
        <v/>
      </c>
      <c r="AG155" s="26" t="str">
        <f>_xlfn.IFNA(VLOOKUP(AF155,Kopā!$A$4:$G$203,7,),"")</f>
        <v/>
      </c>
      <c r="AH155" s="26" t="str">
        <f t="shared" si="45"/>
        <v/>
      </c>
      <c r="AI155" s="26" t="e" cm="1">
        <f t="array" ref="AI155">IFERROR(SMALL(IF((COUNTIF($AI$3:AI154, $AH$4:$AH$203)=0)*ISNUMBER($AH$4:$AH$203), $AH$4:$AH$203, "A"), 1),INDEX($AH$4:$AH$203, MATCH(SMALL(IF(ISTEXT($AH$4:$AH$203)*(COUNTIF(AI$3:$AI154,$AH$4:$AH$203)=0), COUNTIF($AH$4:$AH$203, "&lt;"&amp;$AH$4:$AH$203), ""),1),IF(ISTEXT($AH$4:$AH$203), COUNTIF($AH$4:$AH$203, "&lt;"&amp;$AH$4:$AH$203), ""), 0)))</f>
        <v>#NUM!</v>
      </c>
      <c r="AJ155" s="26"/>
      <c r="AK155" s="26"/>
      <c r="AL155" s="26" t="e">
        <f>#REF!</f>
        <v>#REF!</v>
      </c>
      <c r="AM155" s="26"/>
      <c r="AN155" s="26"/>
      <c r="AO155" s="26"/>
      <c r="AP155" s="26"/>
      <c r="AQ155" s="26"/>
      <c r="AR155" s="79" t="str">
        <f>_xlfn.IFNA(VLOOKUP(AM155,Kopā!$A$4:$Q$203,8,),"")</f>
        <v/>
      </c>
      <c r="AS155" s="80" t="str">
        <f>_xlfn.IFNA(VLOOKUP(AM155,Kopā!$A$4:$Q$203,9,),"")</f>
        <v/>
      </c>
      <c r="AT155" s="79" t="str">
        <f>_xlfn.IFNA(VLOOKUP(AM155,Kopā!$A$4:$Q$203,10,),"")</f>
        <v/>
      </c>
      <c r="AU155" s="80" t="str">
        <f>_xlfn.IFNA(VLOOKUP(AM155,Kopā!$A$4:$Q$203,11,),"")</f>
        <v/>
      </c>
      <c r="AV155" s="79" t="str">
        <f>_xlfn.IFNA(VLOOKUP(AM155,Kopā!$A$4:$Q$203,12,),"")</f>
        <v/>
      </c>
      <c r="AW155" s="80" t="str">
        <f>_xlfn.IFNA(VLOOKUP(AM155,Kopā!$A$4:$Q$203,13,),"")</f>
        <v/>
      </c>
      <c r="AX155" s="79" t="str">
        <f>_xlfn.IFNA(VLOOKUP(AM155,Kopā!$A$4:$Q$203,14,),"")</f>
        <v/>
      </c>
      <c r="AY155" s="80" t="str">
        <f>_xlfn.IFNA(VLOOKUP(AM155,Kopā!$A$4:$Q$203,15,),"")</f>
        <v/>
      </c>
      <c r="AZ155" s="26"/>
      <c r="BA155" s="26"/>
      <c r="BB155" s="26"/>
      <c r="BC155" s="26"/>
      <c r="BD155" s="26"/>
      <c r="BE155" s="26" t="e">
        <f>_xlfn.RANK.EQ(BB155,$BB$4:$BB$93,)+COUNTIF($BB$4:BB155,BB155)-1</f>
        <v>#N/A</v>
      </c>
    </row>
    <row r="156" spans="1:57" x14ac:dyDescent="0.25">
      <c r="A156" s="4"/>
      <c r="B156" s="4"/>
      <c r="C156" s="4"/>
      <c r="D156" s="4"/>
      <c r="E156" s="37"/>
      <c r="F156" s="37"/>
      <c r="G156" s="37"/>
      <c r="H156" s="37"/>
      <c r="I156" s="37"/>
      <c r="J156" s="37"/>
      <c r="K156" s="37"/>
      <c r="L156" s="37"/>
      <c r="M156" s="4"/>
      <c r="N156" s="4"/>
      <c r="O156" s="36"/>
      <c r="P156" s="4"/>
      <c r="Q156" s="4"/>
      <c r="AD156" s="26">
        <v>155</v>
      </c>
      <c r="AE156" s="26"/>
      <c r="AF156" s="26" t="str">
        <f>IF(Kopā!F156=$R$3,Kopā!A156,"")</f>
        <v/>
      </c>
      <c r="AG156" s="26" t="str">
        <f>_xlfn.IFNA(VLOOKUP(AF156,Kopā!$A$4:$G$203,7,),"")</f>
        <v/>
      </c>
      <c r="AH156" s="26" t="str">
        <f t="shared" si="45"/>
        <v/>
      </c>
      <c r="AI156" s="26" t="e" cm="1">
        <f t="array" ref="AI156">IFERROR(SMALL(IF((COUNTIF($AI$3:AI155, $AH$4:$AH$203)=0)*ISNUMBER($AH$4:$AH$203), $AH$4:$AH$203, "A"), 1),INDEX($AH$4:$AH$203, MATCH(SMALL(IF(ISTEXT($AH$4:$AH$203)*(COUNTIF(AI$3:$AI155,$AH$4:$AH$203)=0), COUNTIF($AH$4:$AH$203, "&lt;"&amp;$AH$4:$AH$203), ""),1),IF(ISTEXT($AH$4:$AH$203), COUNTIF($AH$4:$AH$203, "&lt;"&amp;$AH$4:$AH$203), ""), 0)))</f>
        <v>#NUM!</v>
      </c>
      <c r="AJ156" s="26"/>
      <c r="AK156" s="26"/>
      <c r="AL156" s="26" t="e">
        <f>#REF!</f>
        <v>#REF!</v>
      </c>
      <c r="AM156" s="26"/>
      <c r="AN156" s="26"/>
      <c r="AO156" s="26"/>
      <c r="AP156" s="26"/>
      <c r="AQ156" s="26"/>
      <c r="AR156" s="79" t="str">
        <f>_xlfn.IFNA(VLOOKUP(AM156,Kopā!$A$4:$Q$203,8,),"")</f>
        <v/>
      </c>
      <c r="AS156" s="80" t="str">
        <f>_xlfn.IFNA(VLOOKUP(AM156,Kopā!$A$4:$Q$203,9,),"")</f>
        <v/>
      </c>
      <c r="AT156" s="79" t="str">
        <f>_xlfn.IFNA(VLOOKUP(AM156,Kopā!$A$4:$Q$203,10,),"")</f>
        <v/>
      </c>
      <c r="AU156" s="80" t="str">
        <f>_xlfn.IFNA(VLOOKUP(AM156,Kopā!$A$4:$Q$203,11,),"")</f>
        <v/>
      </c>
      <c r="AV156" s="79" t="str">
        <f>_xlfn.IFNA(VLOOKUP(AM156,Kopā!$A$4:$Q$203,12,),"")</f>
        <v/>
      </c>
      <c r="AW156" s="80" t="str">
        <f>_xlfn.IFNA(VLOOKUP(AM156,Kopā!$A$4:$Q$203,13,),"")</f>
        <v/>
      </c>
      <c r="AX156" s="79" t="str">
        <f>_xlfn.IFNA(VLOOKUP(AM156,Kopā!$A$4:$Q$203,14,),"")</f>
        <v/>
      </c>
      <c r="AY156" s="80" t="str">
        <f>_xlfn.IFNA(VLOOKUP(AM156,Kopā!$A$4:$Q$203,15,),"")</f>
        <v/>
      </c>
      <c r="AZ156" s="26"/>
      <c r="BA156" s="26"/>
      <c r="BB156" s="26"/>
      <c r="BC156" s="26"/>
      <c r="BD156" s="26"/>
      <c r="BE156" s="26" t="e">
        <f>_xlfn.RANK.EQ(BB156,$BB$4:$BB$93,)+COUNTIF($BB$4:BB156,BB156)-1</f>
        <v>#N/A</v>
      </c>
    </row>
    <row r="157" spans="1:57" x14ac:dyDescent="0.25">
      <c r="A157" s="4"/>
      <c r="B157" s="4"/>
      <c r="C157" s="4"/>
      <c r="D157" s="4"/>
      <c r="E157" s="37"/>
      <c r="F157" s="37"/>
      <c r="G157" s="37"/>
      <c r="H157" s="37"/>
      <c r="I157" s="37"/>
      <c r="J157" s="37"/>
      <c r="K157" s="37"/>
      <c r="L157" s="37"/>
      <c r="M157" s="4"/>
      <c r="N157" s="4"/>
      <c r="O157" s="36"/>
      <c r="P157" s="4"/>
      <c r="Q157" s="4"/>
      <c r="AD157" s="26">
        <v>156</v>
      </c>
      <c r="AE157" s="26"/>
      <c r="AF157" s="26" t="str">
        <f>IF(Kopā!F157=$R$3,Kopā!A157,"")</f>
        <v/>
      </c>
      <c r="AG157" s="26" t="str">
        <f>_xlfn.IFNA(VLOOKUP(AF157,Kopā!$A$4:$G$203,7,),"")</f>
        <v/>
      </c>
      <c r="AH157" s="26" t="str">
        <f t="shared" si="45"/>
        <v/>
      </c>
      <c r="AI157" s="26" t="e" cm="1">
        <f t="array" ref="AI157">IFERROR(SMALL(IF((COUNTIF($AI$3:AI156, $AH$4:$AH$203)=0)*ISNUMBER($AH$4:$AH$203), $AH$4:$AH$203, "A"), 1),INDEX($AH$4:$AH$203, MATCH(SMALL(IF(ISTEXT($AH$4:$AH$203)*(COUNTIF(AI$3:$AI156,$AH$4:$AH$203)=0), COUNTIF($AH$4:$AH$203, "&lt;"&amp;$AH$4:$AH$203), ""),1),IF(ISTEXT($AH$4:$AH$203), COUNTIF($AH$4:$AH$203, "&lt;"&amp;$AH$4:$AH$203), ""), 0)))</f>
        <v>#NUM!</v>
      </c>
      <c r="AJ157" s="26"/>
      <c r="AK157" s="26"/>
      <c r="AL157" s="26" t="e">
        <f>#REF!</f>
        <v>#REF!</v>
      </c>
      <c r="AM157" s="26"/>
      <c r="AN157" s="26"/>
      <c r="AO157" s="26"/>
      <c r="AP157" s="26"/>
      <c r="AQ157" s="26"/>
      <c r="AR157" s="79" t="str">
        <f>_xlfn.IFNA(VLOOKUP(AM157,Kopā!$A$4:$Q$203,8,),"")</f>
        <v/>
      </c>
      <c r="AS157" s="80" t="str">
        <f>_xlfn.IFNA(VLOOKUP(AM157,Kopā!$A$4:$Q$203,9,),"")</f>
        <v/>
      </c>
      <c r="AT157" s="79" t="str">
        <f>_xlfn.IFNA(VLOOKUP(AM157,Kopā!$A$4:$Q$203,10,),"")</f>
        <v/>
      </c>
      <c r="AU157" s="80" t="str">
        <f>_xlfn.IFNA(VLOOKUP(AM157,Kopā!$A$4:$Q$203,11,),"")</f>
        <v/>
      </c>
      <c r="AV157" s="79" t="str">
        <f>_xlfn.IFNA(VLOOKUP(AM157,Kopā!$A$4:$Q$203,12,),"")</f>
        <v/>
      </c>
      <c r="AW157" s="80" t="str">
        <f>_xlfn.IFNA(VLOOKUP(AM157,Kopā!$A$4:$Q$203,13,),"")</f>
        <v/>
      </c>
      <c r="AX157" s="79" t="str">
        <f>_xlfn.IFNA(VLOOKUP(AM157,Kopā!$A$4:$Q$203,14,),"")</f>
        <v/>
      </c>
      <c r="AY157" s="80" t="str">
        <f>_xlfn.IFNA(VLOOKUP(AM157,Kopā!$A$4:$Q$203,15,),"")</f>
        <v/>
      </c>
      <c r="AZ157" s="26"/>
      <c r="BA157" s="26"/>
      <c r="BB157" s="26"/>
      <c r="BC157" s="26"/>
      <c r="BD157" s="26"/>
      <c r="BE157" s="26" t="e">
        <f>_xlfn.RANK.EQ(BB157,$BB$4:$BB$93,)+COUNTIF($BB$4:BB157,BB157)-1</f>
        <v>#N/A</v>
      </c>
    </row>
    <row r="158" spans="1:57" x14ac:dyDescent="0.25">
      <c r="A158" s="4"/>
      <c r="B158" s="4"/>
      <c r="C158" s="4"/>
      <c r="D158" s="4"/>
      <c r="E158" s="37"/>
      <c r="F158" s="37"/>
      <c r="G158" s="37"/>
      <c r="H158" s="37"/>
      <c r="I158" s="37"/>
      <c r="J158" s="37"/>
      <c r="K158" s="37"/>
      <c r="L158" s="37"/>
      <c r="M158" s="4"/>
      <c r="N158" s="4"/>
      <c r="O158" s="36"/>
      <c r="P158" s="4"/>
      <c r="Q158" s="4"/>
      <c r="AD158" s="26">
        <v>157</v>
      </c>
      <c r="AE158" s="26"/>
      <c r="AF158" s="26" t="str">
        <f>IF(Kopā!F158=$R$3,Kopā!A158,"")</f>
        <v/>
      </c>
      <c r="AG158" s="26" t="str">
        <f>_xlfn.IFNA(VLOOKUP(AF158,Kopā!$A$4:$G$203,7,),"")</f>
        <v/>
      </c>
      <c r="AH158" s="26" t="str">
        <f t="shared" si="45"/>
        <v/>
      </c>
      <c r="AI158" s="26" t="e" cm="1">
        <f t="array" ref="AI158">IFERROR(SMALL(IF((COUNTIF($AI$3:AI157, $AH$4:$AH$203)=0)*ISNUMBER($AH$4:$AH$203), $AH$4:$AH$203, "A"), 1),INDEX($AH$4:$AH$203, MATCH(SMALL(IF(ISTEXT($AH$4:$AH$203)*(COUNTIF(AI$3:$AI157,$AH$4:$AH$203)=0), COUNTIF($AH$4:$AH$203, "&lt;"&amp;$AH$4:$AH$203), ""),1),IF(ISTEXT($AH$4:$AH$203), COUNTIF($AH$4:$AH$203, "&lt;"&amp;$AH$4:$AH$203), ""), 0)))</f>
        <v>#NUM!</v>
      </c>
      <c r="AJ158" s="26"/>
      <c r="AK158" s="26"/>
      <c r="AL158" s="26" t="e">
        <f>#REF!</f>
        <v>#REF!</v>
      </c>
      <c r="AM158" s="26"/>
      <c r="AN158" s="26"/>
      <c r="AO158" s="26"/>
      <c r="AP158" s="26"/>
      <c r="AQ158" s="26"/>
      <c r="AR158" s="79" t="str">
        <f>_xlfn.IFNA(VLOOKUP(AM158,Kopā!$A$4:$Q$203,8,),"")</f>
        <v/>
      </c>
      <c r="AS158" s="80" t="str">
        <f>_xlfn.IFNA(VLOOKUP(AM158,Kopā!$A$4:$Q$203,9,),"")</f>
        <v/>
      </c>
      <c r="AT158" s="79" t="str">
        <f>_xlfn.IFNA(VLOOKUP(AM158,Kopā!$A$4:$Q$203,10,),"")</f>
        <v/>
      </c>
      <c r="AU158" s="80" t="str">
        <f>_xlfn.IFNA(VLOOKUP(AM158,Kopā!$A$4:$Q$203,11,),"")</f>
        <v/>
      </c>
      <c r="AV158" s="79" t="str">
        <f>_xlfn.IFNA(VLOOKUP(AM158,Kopā!$A$4:$Q$203,12,),"")</f>
        <v/>
      </c>
      <c r="AW158" s="80" t="str">
        <f>_xlfn.IFNA(VLOOKUP(AM158,Kopā!$A$4:$Q$203,13,),"")</f>
        <v/>
      </c>
      <c r="AX158" s="79" t="str">
        <f>_xlfn.IFNA(VLOOKUP(AM158,Kopā!$A$4:$Q$203,14,),"")</f>
        <v/>
      </c>
      <c r="AY158" s="80" t="str">
        <f>_xlfn.IFNA(VLOOKUP(AM158,Kopā!$A$4:$Q$203,15,),"")</f>
        <v/>
      </c>
      <c r="AZ158" s="26"/>
      <c r="BA158" s="26"/>
      <c r="BB158" s="26"/>
      <c r="BC158" s="26"/>
      <c r="BD158" s="26"/>
      <c r="BE158" s="26" t="e">
        <f>_xlfn.RANK.EQ(BB158,$BB$4:$BB$93,)+COUNTIF($BB$4:BB158,BB158)-1</f>
        <v>#N/A</v>
      </c>
    </row>
    <row r="159" spans="1:57" x14ac:dyDescent="0.25">
      <c r="A159" s="4"/>
      <c r="B159" s="4"/>
      <c r="C159" s="4"/>
      <c r="D159" s="4"/>
      <c r="E159" s="37"/>
      <c r="F159" s="37"/>
      <c r="G159" s="37"/>
      <c r="H159" s="37"/>
      <c r="I159" s="37"/>
      <c r="J159" s="37"/>
      <c r="K159" s="37"/>
      <c r="L159" s="37"/>
      <c r="M159" s="4"/>
      <c r="N159" s="4"/>
      <c r="O159" s="36"/>
      <c r="P159" s="4"/>
      <c r="Q159" s="4"/>
      <c r="AD159" s="26">
        <v>158</v>
      </c>
      <c r="AE159" s="26"/>
      <c r="AF159" s="26" t="str">
        <f>IF(Kopā!F159=$R$3,Kopā!A159,"")</f>
        <v/>
      </c>
      <c r="AG159" s="26" t="str">
        <f>_xlfn.IFNA(VLOOKUP(AF159,Kopā!$A$4:$G$203,7,),"")</f>
        <v/>
      </c>
      <c r="AH159" s="26" t="str">
        <f t="shared" si="45"/>
        <v/>
      </c>
      <c r="AI159" s="26" t="e" cm="1">
        <f t="array" ref="AI159">IFERROR(SMALL(IF((COUNTIF($AI$3:AI158, $AH$4:$AH$203)=0)*ISNUMBER($AH$4:$AH$203), $AH$4:$AH$203, "A"), 1),INDEX($AH$4:$AH$203, MATCH(SMALL(IF(ISTEXT($AH$4:$AH$203)*(COUNTIF(AI$3:$AI158,$AH$4:$AH$203)=0), COUNTIF($AH$4:$AH$203, "&lt;"&amp;$AH$4:$AH$203), ""),1),IF(ISTEXT($AH$4:$AH$203), COUNTIF($AH$4:$AH$203, "&lt;"&amp;$AH$4:$AH$203), ""), 0)))</f>
        <v>#NUM!</v>
      </c>
      <c r="AJ159" s="26"/>
      <c r="AK159" s="26"/>
      <c r="AL159" s="26" t="e">
        <f>#REF!</f>
        <v>#REF!</v>
      </c>
      <c r="AM159" s="26"/>
      <c r="AN159" s="26"/>
      <c r="AO159" s="26"/>
      <c r="AP159" s="26"/>
      <c r="AQ159" s="26"/>
      <c r="AR159" s="79" t="str">
        <f>_xlfn.IFNA(VLOOKUP(AM159,Kopā!$A$4:$Q$203,8,),"")</f>
        <v/>
      </c>
      <c r="AS159" s="80" t="str">
        <f>_xlfn.IFNA(VLOOKUP(AM159,Kopā!$A$4:$Q$203,9,),"")</f>
        <v/>
      </c>
      <c r="AT159" s="79" t="str">
        <f>_xlfn.IFNA(VLOOKUP(AM159,Kopā!$A$4:$Q$203,10,),"")</f>
        <v/>
      </c>
      <c r="AU159" s="80" t="str">
        <f>_xlfn.IFNA(VLOOKUP(AM159,Kopā!$A$4:$Q$203,11,),"")</f>
        <v/>
      </c>
      <c r="AV159" s="79" t="str">
        <f>_xlfn.IFNA(VLOOKUP(AM159,Kopā!$A$4:$Q$203,12,),"")</f>
        <v/>
      </c>
      <c r="AW159" s="80" t="str">
        <f>_xlfn.IFNA(VLOOKUP(AM159,Kopā!$A$4:$Q$203,13,),"")</f>
        <v/>
      </c>
      <c r="AX159" s="79" t="str">
        <f>_xlfn.IFNA(VLOOKUP(AM159,Kopā!$A$4:$Q$203,14,),"")</f>
        <v/>
      </c>
      <c r="AY159" s="80" t="str">
        <f>_xlfn.IFNA(VLOOKUP(AM159,Kopā!$A$4:$Q$203,15,),"")</f>
        <v/>
      </c>
      <c r="AZ159" s="26"/>
      <c r="BA159" s="26"/>
      <c r="BB159" s="26"/>
      <c r="BC159" s="26"/>
      <c r="BD159" s="26"/>
      <c r="BE159" s="26" t="e">
        <f>_xlfn.RANK.EQ(BB159,$BB$4:$BB$93,)+COUNTIF($BB$4:BB159,BB159)-1</f>
        <v>#N/A</v>
      </c>
    </row>
    <row r="160" spans="1:57" x14ac:dyDescent="0.25">
      <c r="A160" s="4"/>
      <c r="B160" s="4"/>
      <c r="C160" s="4"/>
      <c r="D160" s="4"/>
      <c r="E160" s="37"/>
      <c r="F160" s="37"/>
      <c r="G160" s="37"/>
      <c r="H160" s="37"/>
      <c r="I160" s="37"/>
      <c r="J160" s="37"/>
      <c r="K160" s="37"/>
      <c r="L160" s="37"/>
      <c r="M160" s="4"/>
      <c r="N160" s="4"/>
      <c r="O160" s="36"/>
      <c r="P160" s="4"/>
      <c r="Q160" s="4"/>
      <c r="AD160" s="26">
        <v>159</v>
      </c>
      <c r="AE160" s="26"/>
      <c r="AF160" s="26" t="str">
        <f>IF(Kopā!F160=$R$3,Kopā!A160,"")</f>
        <v/>
      </c>
      <c r="AG160" s="26" t="str">
        <f>_xlfn.IFNA(VLOOKUP(AF160,Kopā!$A$4:$G$203,7,),"")</f>
        <v/>
      </c>
      <c r="AH160" s="26" t="str">
        <f t="shared" si="45"/>
        <v/>
      </c>
      <c r="AI160" s="26" t="e" cm="1">
        <f t="array" ref="AI160">IFERROR(SMALL(IF((COUNTIF($AI$3:AI159, $AH$4:$AH$203)=0)*ISNUMBER($AH$4:$AH$203), $AH$4:$AH$203, "A"), 1),INDEX($AH$4:$AH$203, MATCH(SMALL(IF(ISTEXT($AH$4:$AH$203)*(COUNTIF(AI$3:$AI159,$AH$4:$AH$203)=0), COUNTIF($AH$4:$AH$203, "&lt;"&amp;$AH$4:$AH$203), ""),1),IF(ISTEXT($AH$4:$AH$203), COUNTIF($AH$4:$AH$203, "&lt;"&amp;$AH$4:$AH$203), ""), 0)))</f>
        <v>#NUM!</v>
      </c>
      <c r="AJ160" s="26"/>
      <c r="AK160" s="26"/>
      <c r="AL160" s="26" t="e">
        <f>#REF!</f>
        <v>#REF!</v>
      </c>
      <c r="AM160" s="26"/>
      <c r="AN160" s="26"/>
      <c r="AO160" s="26"/>
      <c r="AP160" s="26"/>
      <c r="AQ160" s="26"/>
      <c r="AR160" s="79" t="str">
        <f>_xlfn.IFNA(VLOOKUP(AM160,Kopā!$A$4:$Q$203,8,),"")</f>
        <v/>
      </c>
      <c r="AS160" s="80" t="str">
        <f>_xlfn.IFNA(VLOOKUP(AM160,Kopā!$A$4:$Q$203,9,),"")</f>
        <v/>
      </c>
      <c r="AT160" s="79" t="str">
        <f>_xlfn.IFNA(VLOOKUP(AM160,Kopā!$A$4:$Q$203,10,),"")</f>
        <v/>
      </c>
      <c r="AU160" s="80" t="str">
        <f>_xlfn.IFNA(VLOOKUP(AM160,Kopā!$A$4:$Q$203,11,),"")</f>
        <v/>
      </c>
      <c r="AV160" s="79" t="str">
        <f>_xlfn.IFNA(VLOOKUP(AM160,Kopā!$A$4:$Q$203,12,),"")</f>
        <v/>
      </c>
      <c r="AW160" s="80" t="str">
        <f>_xlfn.IFNA(VLOOKUP(AM160,Kopā!$A$4:$Q$203,13,),"")</f>
        <v/>
      </c>
      <c r="AX160" s="79" t="str">
        <f>_xlfn.IFNA(VLOOKUP(AM160,Kopā!$A$4:$Q$203,14,),"")</f>
        <v/>
      </c>
      <c r="AY160" s="80" t="str">
        <f>_xlfn.IFNA(VLOOKUP(AM160,Kopā!$A$4:$Q$203,15,),"")</f>
        <v/>
      </c>
      <c r="AZ160" s="26"/>
      <c r="BA160" s="26"/>
      <c r="BB160" s="26"/>
      <c r="BC160" s="26"/>
      <c r="BD160" s="26"/>
      <c r="BE160" s="26" t="e">
        <f>_xlfn.RANK.EQ(BB160,$BB$4:$BB$93,)+COUNTIF($BB$4:BB160,BB160)-1</f>
        <v>#N/A</v>
      </c>
    </row>
    <row r="161" spans="1:57" x14ac:dyDescent="0.25">
      <c r="A161" s="4"/>
      <c r="B161" s="4"/>
      <c r="C161" s="4"/>
      <c r="D161" s="4"/>
      <c r="E161" s="37"/>
      <c r="F161" s="37"/>
      <c r="G161" s="37"/>
      <c r="H161" s="37"/>
      <c r="I161" s="37"/>
      <c r="J161" s="37"/>
      <c r="K161" s="37"/>
      <c r="L161" s="37"/>
      <c r="M161" s="4"/>
      <c r="N161" s="4"/>
      <c r="O161" s="36"/>
      <c r="P161" s="4"/>
      <c r="Q161" s="4"/>
      <c r="AD161" s="26">
        <v>160</v>
      </c>
      <c r="AE161" s="26"/>
      <c r="AF161" s="26" t="str">
        <f>IF(Kopā!F161=$R$3,Kopā!A161,"")</f>
        <v/>
      </c>
      <c r="AG161" s="26" t="str">
        <f>_xlfn.IFNA(VLOOKUP(AF161,Kopā!$A$4:$G$203,7,),"")</f>
        <v/>
      </c>
      <c r="AH161" s="26" t="str">
        <f t="shared" si="45"/>
        <v/>
      </c>
      <c r="AI161" s="26" t="e" cm="1">
        <f t="array" ref="AI161">IFERROR(SMALL(IF((COUNTIF($AI$3:AI160, $AH$4:$AH$203)=0)*ISNUMBER($AH$4:$AH$203), $AH$4:$AH$203, "A"), 1),INDEX($AH$4:$AH$203, MATCH(SMALL(IF(ISTEXT($AH$4:$AH$203)*(COUNTIF(AI$3:$AI160,$AH$4:$AH$203)=0), COUNTIF($AH$4:$AH$203, "&lt;"&amp;$AH$4:$AH$203), ""),1),IF(ISTEXT($AH$4:$AH$203), COUNTIF($AH$4:$AH$203, "&lt;"&amp;$AH$4:$AH$203), ""), 0)))</f>
        <v>#NUM!</v>
      </c>
      <c r="AJ161" s="26"/>
      <c r="AK161" s="26"/>
      <c r="AL161" s="26" t="e">
        <f>#REF!</f>
        <v>#REF!</v>
      </c>
      <c r="AM161" s="26"/>
      <c r="AN161" s="26"/>
      <c r="AO161" s="26"/>
      <c r="AP161" s="26"/>
      <c r="AQ161" s="26"/>
      <c r="AR161" s="79" t="str">
        <f>_xlfn.IFNA(VLOOKUP(AM161,Kopā!$A$4:$Q$203,8,),"")</f>
        <v/>
      </c>
      <c r="AS161" s="80" t="str">
        <f>_xlfn.IFNA(VLOOKUP(AM161,Kopā!$A$4:$Q$203,9,),"")</f>
        <v/>
      </c>
      <c r="AT161" s="79" t="str">
        <f>_xlfn.IFNA(VLOOKUP(AM161,Kopā!$A$4:$Q$203,10,),"")</f>
        <v/>
      </c>
      <c r="AU161" s="80" t="str">
        <f>_xlfn.IFNA(VLOOKUP(AM161,Kopā!$A$4:$Q$203,11,),"")</f>
        <v/>
      </c>
      <c r="AV161" s="79" t="str">
        <f>_xlfn.IFNA(VLOOKUP(AM161,Kopā!$A$4:$Q$203,12,),"")</f>
        <v/>
      </c>
      <c r="AW161" s="80" t="str">
        <f>_xlfn.IFNA(VLOOKUP(AM161,Kopā!$A$4:$Q$203,13,),"")</f>
        <v/>
      </c>
      <c r="AX161" s="79" t="str">
        <f>_xlfn.IFNA(VLOOKUP(AM161,Kopā!$A$4:$Q$203,14,),"")</f>
        <v/>
      </c>
      <c r="AY161" s="80" t="str">
        <f>_xlfn.IFNA(VLOOKUP(AM161,Kopā!$A$4:$Q$203,15,),"")</f>
        <v/>
      </c>
      <c r="AZ161" s="26"/>
      <c r="BA161" s="26"/>
      <c r="BB161" s="26"/>
      <c r="BC161" s="26"/>
      <c r="BD161" s="26"/>
      <c r="BE161" s="26" t="e">
        <f>_xlfn.RANK.EQ(BB161,$BB$4:$BB$93,)+COUNTIF($BB$4:BB161,BB161)-1</f>
        <v>#N/A</v>
      </c>
    </row>
    <row r="162" spans="1:57" x14ac:dyDescent="0.25">
      <c r="A162" s="4"/>
      <c r="B162" s="4"/>
      <c r="C162" s="4"/>
      <c r="D162" s="4"/>
      <c r="E162" s="37"/>
      <c r="F162" s="37"/>
      <c r="G162" s="37"/>
      <c r="H162" s="37"/>
      <c r="I162" s="37"/>
      <c r="J162" s="37"/>
      <c r="K162" s="37"/>
      <c r="L162" s="37"/>
      <c r="M162" s="4"/>
      <c r="N162" s="4"/>
      <c r="O162" s="36"/>
      <c r="P162" s="4"/>
      <c r="Q162" s="4"/>
      <c r="AD162" s="26">
        <v>161</v>
      </c>
      <c r="AE162" s="26"/>
      <c r="AF162" s="26" t="str">
        <f>IF(Kopā!F162=$R$3,Kopā!A162,"")</f>
        <v/>
      </c>
      <c r="AG162" s="26" t="str">
        <f>_xlfn.IFNA(VLOOKUP(AF162,Kopā!$A$4:$G$203,7,),"")</f>
        <v/>
      </c>
      <c r="AH162" s="26" t="str">
        <f t="shared" si="45"/>
        <v/>
      </c>
      <c r="AI162" s="26" t="e" cm="1">
        <f t="array" ref="AI162">IFERROR(SMALL(IF((COUNTIF($AI$3:AI161, $AH$4:$AH$203)=0)*ISNUMBER($AH$4:$AH$203), $AH$4:$AH$203, "A"), 1),INDEX($AH$4:$AH$203, MATCH(SMALL(IF(ISTEXT($AH$4:$AH$203)*(COUNTIF(AI$3:$AI161,$AH$4:$AH$203)=0), COUNTIF($AH$4:$AH$203, "&lt;"&amp;$AH$4:$AH$203), ""),1),IF(ISTEXT($AH$4:$AH$203), COUNTIF($AH$4:$AH$203, "&lt;"&amp;$AH$4:$AH$203), ""), 0)))</f>
        <v>#NUM!</v>
      </c>
      <c r="AJ162" s="26"/>
      <c r="AK162" s="26"/>
      <c r="AL162" s="26" t="e">
        <f>#REF!</f>
        <v>#REF!</v>
      </c>
      <c r="AM162" s="26"/>
      <c r="AN162" s="26"/>
      <c r="AO162" s="26"/>
      <c r="AP162" s="26"/>
      <c r="AQ162" s="26"/>
      <c r="AR162" s="79" t="str">
        <f>_xlfn.IFNA(VLOOKUP(AM162,Kopā!$A$4:$Q$203,8,),"")</f>
        <v/>
      </c>
      <c r="AS162" s="80" t="str">
        <f>_xlfn.IFNA(VLOOKUP(AM162,Kopā!$A$4:$Q$203,9,),"")</f>
        <v/>
      </c>
      <c r="AT162" s="79" t="str">
        <f>_xlfn.IFNA(VLOOKUP(AM162,Kopā!$A$4:$Q$203,10,),"")</f>
        <v/>
      </c>
      <c r="AU162" s="80" t="str">
        <f>_xlfn.IFNA(VLOOKUP(AM162,Kopā!$A$4:$Q$203,11,),"")</f>
        <v/>
      </c>
      <c r="AV162" s="79" t="str">
        <f>_xlfn.IFNA(VLOOKUP(AM162,Kopā!$A$4:$Q$203,12,),"")</f>
        <v/>
      </c>
      <c r="AW162" s="80" t="str">
        <f>_xlfn.IFNA(VLOOKUP(AM162,Kopā!$A$4:$Q$203,13,),"")</f>
        <v/>
      </c>
      <c r="AX162" s="79" t="str">
        <f>_xlfn.IFNA(VLOOKUP(AM162,Kopā!$A$4:$Q$203,14,),"")</f>
        <v/>
      </c>
      <c r="AY162" s="80" t="str">
        <f>_xlfn.IFNA(VLOOKUP(AM162,Kopā!$A$4:$Q$203,15,),"")</f>
        <v/>
      </c>
      <c r="AZ162" s="26"/>
      <c r="BA162" s="26"/>
      <c r="BB162" s="26"/>
      <c r="BC162" s="26"/>
      <c r="BD162" s="26"/>
      <c r="BE162" s="26" t="e">
        <f>_xlfn.RANK.EQ(BB162,$BB$4:$BB$93,)+COUNTIF($BB$4:BB162,BB162)-1</f>
        <v>#N/A</v>
      </c>
    </row>
    <row r="163" spans="1:57" x14ac:dyDescent="0.25">
      <c r="A163" s="4"/>
      <c r="B163" s="4"/>
      <c r="C163" s="4"/>
      <c r="D163" s="4"/>
      <c r="E163" s="37"/>
      <c r="F163" s="37"/>
      <c r="G163" s="37"/>
      <c r="H163" s="37"/>
      <c r="I163" s="37"/>
      <c r="J163" s="37"/>
      <c r="K163" s="37"/>
      <c r="L163" s="37"/>
      <c r="M163" s="4"/>
      <c r="N163" s="4"/>
      <c r="O163" s="36"/>
      <c r="P163" s="4"/>
      <c r="Q163" s="4"/>
      <c r="AD163" s="26">
        <v>162</v>
      </c>
      <c r="AE163" s="26"/>
      <c r="AF163" s="26" t="str">
        <f>IF(Kopā!F163=$R$3,Kopā!A163,"")</f>
        <v/>
      </c>
      <c r="AG163" s="26" t="str">
        <f>_xlfn.IFNA(VLOOKUP(AF163,Kopā!$A$4:$G$203,7,),"")</f>
        <v/>
      </c>
      <c r="AH163" s="26" t="str">
        <f t="shared" si="45"/>
        <v/>
      </c>
      <c r="AI163" s="26" t="e" cm="1">
        <f t="array" ref="AI163">IFERROR(SMALL(IF((COUNTIF($AI$3:AI162, $AH$4:$AH$203)=0)*ISNUMBER($AH$4:$AH$203), $AH$4:$AH$203, "A"), 1),INDEX($AH$4:$AH$203, MATCH(SMALL(IF(ISTEXT($AH$4:$AH$203)*(COUNTIF(AI$3:$AI162,$AH$4:$AH$203)=0), COUNTIF($AH$4:$AH$203, "&lt;"&amp;$AH$4:$AH$203), ""),1),IF(ISTEXT($AH$4:$AH$203), COUNTIF($AH$4:$AH$203, "&lt;"&amp;$AH$4:$AH$203), ""), 0)))</f>
        <v>#NUM!</v>
      </c>
      <c r="AJ163" s="26"/>
      <c r="AK163" s="26"/>
      <c r="AL163" s="26" t="e">
        <f>#REF!</f>
        <v>#REF!</v>
      </c>
      <c r="AM163" s="26"/>
      <c r="AN163" s="26"/>
      <c r="AO163" s="26"/>
      <c r="AP163" s="26"/>
      <c r="AQ163" s="26"/>
      <c r="AR163" s="79" t="str">
        <f>_xlfn.IFNA(VLOOKUP(AM163,Kopā!$A$4:$Q$203,8,),"")</f>
        <v/>
      </c>
      <c r="AS163" s="80" t="str">
        <f>_xlfn.IFNA(VLOOKUP(AM163,Kopā!$A$4:$Q$203,9,),"")</f>
        <v/>
      </c>
      <c r="AT163" s="79" t="str">
        <f>_xlfn.IFNA(VLOOKUP(AM163,Kopā!$A$4:$Q$203,10,),"")</f>
        <v/>
      </c>
      <c r="AU163" s="80" t="str">
        <f>_xlfn.IFNA(VLOOKUP(AM163,Kopā!$A$4:$Q$203,11,),"")</f>
        <v/>
      </c>
      <c r="AV163" s="79" t="str">
        <f>_xlfn.IFNA(VLOOKUP(AM163,Kopā!$A$4:$Q$203,12,),"")</f>
        <v/>
      </c>
      <c r="AW163" s="80" t="str">
        <f>_xlfn.IFNA(VLOOKUP(AM163,Kopā!$A$4:$Q$203,13,),"")</f>
        <v/>
      </c>
      <c r="AX163" s="79" t="str">
        <f>_xlfn.IFNA(VLOOKUP(AM163,Kopā!$A$4:$Q$203,14,),"")</f>
        <v/>
      </c>
      <c r="AY163" s="80" t="str">
        <f>_xlfn.IFNA(VLOOKUP(AM163,Kopā!$A$4:$Q$203,15,),"")</f>
        <v/>
      </c>
      <c r="AZ163" s="26"/>
      <c r="BA163" s="26"/>
      <c r="BB163" s="26"/>
      <c r="BC163" s="26"/>
      <c r="BD163" s="26"/>
      <c r="BE163" s="26" t="e">
        <f>_xlfn.RANK.EQ(BB163,$BB$4:$BB$93,)+COUNTIF($BB$4:BB163,BB163)-1</f>
        <v>#N/A</v>
      </c>
    </row>
    <row r="164" spans="1:57" x14ac:dyDescent="0.25">
      <c r="A164" s="4"/>
      <c r="B164" s="4"/>
      <c r="C164" s="4"/>
      <c r="D164" s="4"/>
      <c r="E164" s="37"/>
      <c r="F164" s="37"/>
      <c r="G164" s="37"/>
      <c r="H164" s="37"/>
      <c r="I164" s="37"/>
      <c r="J164" s="37"/>
      <c r="K164" s="37"/>
      <c r="L164" s="37"/>
      <c r="M164" s="4"/>
      <c r="N164" s="4"/>
      <c r="O164" s="36"/>
      <c r="P164" s="4"/>
      <c r="Q164" s="4"/>
      <c r="AD164" s="26">
        <v>163</v>
      </c>
      <c r="AE164" s="26"/>
      <c r="AF164" s="26" t="str">
        <f>IF(Kopā!F164=$R$3,Kopā!A164,"")</f>
        <v/>
      </c>
      <c r="AG164" s="26" t="str">
        <f>_xlfn.IFNA(VLOOKUP(AF164,Kopā!$A$4:$G$203,7,),"")</f>
        <v/>
      </c>
      <c r="AH164" s="26" t="str">
        <f t="shared" ref="AH164:AH195" si="46">IF(AG164=$S$3,AF164,"")</f>
        <v/>
      </c>
      <c r="AI164" s="26" t="e" cm="1">
        <f t="array" ref="AI164">IFERROR(SMALL(IF((COUNTIF($AI$3:AI163, $AH$4:$AH$203)=0)*ISNUMBER($AH$4:$AH$203), $AH$4:$AH$203, "A"), 1),INDEX($AH$4:$AH$203, MATCH(SMALL(IF(ISTEXT($AH$4:$AH$203)*(COUNTIF(AI$3:$AI163,$AH$4:$AH$203)=0), COUNTIF($AH$4:$AH$203, "&lt;"&amp;$AH$4:$AH$203), ""),1),IF(ISTEXT($AH$4:$AH$203), COUNTIF($AH$4:$AH$203, "&lt;"&amp;$AH$4:$AH$203), ""), 0)))</f>
        <v>#NUM!</v>
      </c>
      <c r="AJ164" s="26"/>
      <c r="AK164" s="26"/>
      <c r="AL164" s="26" t="e">
        <f>#REF!</f>
        <v>#REF!</v>
      </c>
      <c r="AM164" s="26"/>
      <c r="AN164" s="26"/>
      <c r="AO164" s="26"/>
      <c r="AP164" s="26"/>
      <c r="AQ164" s="26"/>
      <c r="AR164" s="79" t="str">
        <f>_xlfn.IFNA(VLOOKUP(AM164,Kopā!$A$4:$Q$203,8,),"")</f>
        <v/>
      </c>
      <c r="AS164" s="80" t="str">
        <f>_xlfn.IFNA(VLOOKUP(AM164,Kopā!$A$4:$Q$203,9,),"")</f>
        <v/>
      </c>
      <c r="AT164" s="79" t="str">
        <f>_xlfn.IFNA(VLOOKUP(AM164,Kopā!$A$4:$Q$203,10,),"")</f>
        <v/>
      </c>
      <c r="AU164" s="80" t="str">
        <f>_xlfn.IFNA(VLOOKUP(AM164,Kopā!$A$4:$Q$203,11,),"")</f>
        <v/>
      </c>
      <c r="AV164" s="79" t="str">
        <f>_xlfn.IFNA(VLOOKUP(AM164,Kopā!$A$4:$Q$203,12,),"")</f>
        <v/>
      </c>
      <c r="AW164" s="80" t="str">
        <f>_xlfn.IFNA(VLOOKUP(AM164,Kopā!$A$4:$Q$203,13,),"")</f>
        <v/>
      </c>
      <c r="AX164" s="79" t="str">
        <f>_xlfn.IFNA(VLOOKUP(AM164,Kopā!$A$4:$Q$203,14,),"")</f>
        <v/>
      </c>
      <c r="AY164" s="80" t="str">
        <f>_xlfn.IFNA(VLOOKUP(AM164,Kopā!$A$4:$Q$203,15,),"")</f>
        <v/>
      </c>
      <c r="AZ164" s="26"/>
      <c r="BA164" s="26"/>
      <c r="BB164" s="26"/>
      <c r="BC164" s="26"/>
      <c r="BD164" s="26"/>
      <c r="BE164" s="26" t="e">
        <f>_xlfn.RANK.EQ(BB164,$BB$4:$BB$93,)+COUNTIF($BB$4:BB164,BB164)-1</f>
        <v>#N/A</v>
      </c>
    </row>
    <row r="165" spans="1:57" x14ac:dyDescent="0.25">
      <c r="A165" s="4"/>
      <c r="B165" s="4"/>
      <c r="C165" s="4"/>
      <c r="D165" s="4"/>
      <c r="E165" s="37"/>
      <c r="F165" s="37"/>
      <c r="G165" s="37"/>
      <c r="H165" s="37"/>
      <c r="I165" s="37"/>
      <c r="J165" s="37"/>
      <c r="K165" s="37"/>
      <c r="L165" s="37"/>
      <c r="M165" s="4"/>
      <c r="N165" s="4"/>
      <c r="O165" s="36"/>
      <c r="P165" s="4"/>
      <c r="Q165" s="4"/>
      <c r="AD165" s="26">
        <v>164</v>
      </c>
      <c r="AE165" s="26"/>
      <c r="AF165" s="26" t="str">
        <f>IF(Kopā!F165=$R$3,Kopā!A165,"")</f>
        <v/>
      </c>
      <c r="AG165" s="26" t="str">
        <f>_xlfn.IFNA(VLOOKUP(AF165,Kopā!$A$4:$G$203,7,),"")</f>
        <v/>
      </c>
      <c r="AH165" s="26" t="str">
        <f t="shared" si="46"/>
        <v/>
      </c>
      <c r="AI165" s="26" t="e" cm="1">
        <f t="array" ref="AI165">IFERROR(SMALL(IF((COUNTIF($AI$3:AI164, $AH$4:$AH$203)=0)*ISNUMBER($AH$4:$AH$203), $AH$4:$AH$203, "A"), 1),INDEX($AH$4:$AH$203, MATCH(SMALL(IF(ISTEXT($AH$4:$AH$203)*(COUNTIF(AI$3:$AI164,$AH$4:$AH$203)=0), COUNTIF($AH$4:$AH$203, "&lt;"&amp;$AH$4:$AH$203), ""),1),IF(ISTEXT($AH$4:$AH$203), COUNTIF($AH$4:$AH$203, "&lt;"&amp;$AH$4:$AH$203), ""), 0)))</f>
        <v>#NUM!</v>
      </c>
      <c r="AJ165" s="26"/>
      <c r="AK165" s="26"/>
      <c r="AL165" s="26" t="e">
        <f>#REF!</f>
        <v>#REF!</v>
      </c>
      <c r="AM165" s="26"/>
      <c r="AN165" s="26"/>
      <c r="AO165" s="26"/>
      <c r="AP165" s="26"/>
      <c r="AQ165" s="26"/>
      <c r="AR165" s="79" t="str">
        <f>_xlfn.IFNA(VLOOKUP(AM165,Kopā!$A$4:$Q$203,8,),"")</f>
        <v/>
      </c>
      <c r="AS165" s="80" t="str">
        <f>_xlfn.IFNA(VLOOKUP(AM165,Kopā!$A$4:$Q$203,9,),"")</f>
        <v/>
      </c>
      <c r="AT165" s="79" t="str">
        <f>_xlfn.IFNA(VLOOKUP(AM165,Kopā!$A$4:$Q$203,10,),"")</f>
        <v/>
      </c>
      <c r="AU165" s="80" t="str">
        <f>_xlfn.IFNA(VLOOKUP(AM165,Kopā!$A$4:$Q$203,11,),"")</f>
        <v/>
      </c>
      <c r="AV165" s="79" t="str">
        <f>_xlfn.IFNA(VLOOKUP(AM165,Kopā!$A$4:$Q$203,12,),"")</f>
        <v/>
      </c>
      <c r="AW165" s="80" t="str">
        <f>_xlfn.IFNA(VLOOKUP(AM165,Kopā!$A$4:$Q$203,13,),"")</f>
        <v/>
      </c>
      <c r="AX165" s="79" t="str">
        <f>_xlfn.IFNA(VLOOKUP(AM165,Kopā!$A$4:$Q$203,14,),"")</f>
        <v/>
      </c>
      <c r="AY165" s="80" t="str">
        <f>_xlfn.IFNA(VLOOKUP(AM165,Kopā!$A$4:$Q$203,15,),"")</f>
        <v/>
      </c>
      <c r="AZ165" s="26"/>
      <c r="BA165" s="26"/>
      <c r="BB165" s="26"/>
      <c r="BC165" s="26"/>
      <c r="BD165" s="26"/>
      <c r="BE165" s="26" t="e">
        <f>_xlfn.RANK.EQ(BB165,$BB$4:$BB$93,)+COUNTIF($BB$4:BB165,BB165)-1</f>
        <v>#N/A</v>
      </c>
    </row>
    <row r="166" spans="1:57" x14ac:dyDescent="0.25">
      <c r="A166" s="4"/>
      <c r="B166" s="4"/>
      <c r="C166" s="4"/>
      <c r="D166" s="4"/>
      <c r="E166" s="37"/>
      <c r="F166" s="37"/>
      <c r="G166" s="37"/>
      <c r="H166" s="37"/>
      <c r="I166" s="37"/>
      <c r="J166" s="37"/>
      <c r="K166" s="37"/>
      <c r="L166" s="37"/>
      <c r="M166" s="4"/>
      <c r="N166" s="4"/>
      <c r="O166" s="36"/>
      <c r="P166" s="4"/>
      <c r="Q166" s="4"/>
      <c r="AD166" s="26">
        <v>165</v>
      </c>
      <c r="AE166" s="26"/>
      <c r="AF166" s="26" t="str">
        <f>IF(Kopā!F166=$R$3,Kopā!A166,"")</f>
        <v/>
      </c>
      <c r="AG166" s="26" t="str">
        <f>_xlfn.IFNA(VLOOKUP(AF166,Kopā!$A$4:$G$203,7,),"")</f>
        <v/>
      </c>
      <c r="AH166" s="26" t="str">
        <f t="shared" si="46"/>
        <v/>
      </c>
      <c r="AI166" s="26" t="e" cm="1">
        <f t="array" ref="AI166">IFERROR(SMALL(IF((COUNTIF($AI$3:AI165, $AH$4:$AH$203)=0)*ISNUMBER($AH$4:$AH$203), $AH$4:$AH$203, "A"), 1),INDEX($AH$4:$AH$203, MATCH(SMALL(IF(ISTEXT($AH$4:$AH$203)*(COUNTIF(AI$3:$AI165,$AH$4:$AH$203)=0), COUNTIF($AH$4:$AH$203, "&lt;"&amp;$AH$4:$AH$203), ""),1),IF(ISTEXT($AH$4:$AH$203), COUNTIF($AH$4:$AH$203, "&lt;"&amp;$AH$4:$AH$203), ""), 0)))</f>
        <v>#NUM!</v>
      </c>
      <c r="AJ166" s="26"/>
      <c r="AK166" s="26"/>
      <c r="AL166" s="26" t="e">
        <f>#REF!</f>
        <v>#REF!</v>
      </c>
      <c r="AM166" s="26"/>
      <c r="AN166" s="26"/>
      <c r="AO166" s="26"/>
      <c r="AP166" s="26"/>
      <c r="AQ166" s="26"/>
      <c r="AR166" s="79" t="str">
        <f>_xlfn.IFNA(VLOOKUP(AM166,Kopā!$A$4:$Q$203,8,),"")</f>
        <v/>
      </c>
      <c r="AS166" s="80" t="str">
        <f>_xlfn.IFNA(VLOOKUP(AM166,Kopā!$A$4:$Q$203,9,),"")</f>
        <v/>
      </c>
      <c r="AT166" s="79" t="str">
        <f>_xlfn.IFNA(VLOOKUP(AM166,Kopā!$A$4:$Q$203,10,),"")</f>
        <v/>
      </c>
      <c r="AU166" s="80" t="str">
        <f>_xlfn.IFNA(VLOOKUP(AM166,Kopā!$A$4:$Q$203,11,),"")</f>
        <v/>
      </c>
      <c r="AV166" s="79" t="str">
        <f>_xlfn.IFNA(VLOOKUP(AM166,Kopā!$A$4:$Q$203,12,),"")</f>
        <v/>
      </c>
      <c r="AW166" s="80" t="str">
        <f>_xlfn.IFNA(VLOOKUP(AM166,Kopā!$A$4:$Q$203,13,),"")</f>
        <v/>
      </c>
      <c r="AX166" s="79" t="str">
        <f>_xlfn.IFNA(VLOOKUP(AM166,Kopā!$A$4:$Q$203,14,),"")</f>
        <v/>
      </c>
      <c r="AY166" s="80" t="str">
        <f>_xlfn.IFNA(VLOOKUP(AM166,Kopā!$A$4:$Q$203,15,),"")</f>
        <v/>
      </c>
      <c r="AZ166" s="26"/>
      <c r="BA166" s="26"/>
      <c r="BB166" s="26"/>
      <c r="BC166" s="26"/>
      <c r="BD166" s="26"/>
      <c r="BE166" s="26" t="e">
        <f>_xlfn.RANK.EQ(BB166,$BB$4:$BB$93,)+COUNTIF($BB$4:BB166,BB166)-1</f>
        <v>#N/A</v>
      </c>
    </row>
    <row r="167" spans="1:57" x14ac:dyDescent="0.25">
      <c r="A167" s="4"/>
      <c r="B167" s="4"/>
      <c r="C167" s="4"/>
      <c r="D167" s="4"/>
      <c r="E167" s="37"/>
      <c r="F167" s="37"/>
      <c r="G167" s="37"/>
      <c r="H167" s="37"/>
      <c r="I167" s="37"/>
      <c r="J167" s="37"/>
      <c r="K167" s="37"/>
      <c r="L167" s="37"/>
      <c r="M167" s="4"/>
      <c r="N167" s="4"/>
      <c r="O167" s="36"/>
      <c r="P167" s="4"/>
      <c r="Q167" s="4"/>
      <c r="AD167" s="26">
        <v>166</v>
      </c>
      <c r="AE167" s="26"/>
      <c r="AF167" s="26" t="str">
        <f>IF(Kopā!F167=$R$3,Kopā!A167,"")</f>
        <v/>
      </c>
      <c r="AG167" s="26" t="str">
        <f>_xlfn.IFNA(VLOOKUP(AF167,Kopā!$A$4:$G$203,7,),"")</f>
        <v/>
      </c>
      <c r="AH167" s="26" t="str">
        <f t="shared" si="46"/>
        <v/>
      </c>
      <c r="AI167" s="26" t="e" cm="1">
        <f t="array" ref="AI167">IFERROR(SMALL(IF((COUNTIF($AI$3:AI166, $AH$4:$AH$203)=0)*ISNUMBER($AH$4:$AH$203), $AH$4:$AH$203, "A"), 1),INDEX($AH$4:$AH$203, MATCH(SMALL(IF(ISTEXT($AH$4:$AH$203)*(COUNTIF(AI$3:$AI166,$AH$4:$AH$203)=0), COUNTIF($AH$4:$AH$203, "&lt;"&amp;$AH$4:$AH$203), ""),1),IF(ISTEXT($AH$4:$AH$203), COUNTIF($AH$4:$AH$203, "&lt;"&amp;$AH$4:$AH$203), ""), 0)))</f>
        <v>#NUM!</v>
      </c>
      <c r="AJ167" s="26"/>
      <c r="AK167" s="26"/>
      <c r="AL167" s="26" t="e">
        <f>#REF!</f>
        <v>#REF!</v>
      </c>
      <c r="AM167" s="26"/>
      <c r="AN167" s="26"/>
      <c r="AO167" s="26"/>
      <c r="AP167" s="26"/>
      <c r="AQ167" s="26"/>
      <c r="AR167" s="79" t="str">
        <f>_xlfn.IFNA(VLOOKUP(AM167,Kopā!$A$4:$Q$203,8,),"")</f>
        <v/>
      </c>
      <c r="AS167" s="80" t="str">
        <f>_xlfn.IFNA(VLOOKUP(AM167,Kopā!$A$4:$Q$203,9,),"")</f>
        <v/>
      </c>
      <c r="AT167" s="79" t="str">
        <f>_xlfn.IFNA(VLOOKUP(AM167,Kopā!$A$4:$Q$203,10,),"")</f>
        <v/>
      </c>
      <c r="AU167" s="80" t="str">
        <f>_xlfn.IFNA(VLOOKUP(AM167,Kopā!$A$4:$Q$203,11,),"")</f>
        <v/>
      </c>
      <c r="AV167" s="79" t="str">
        <f>_xlfn.IFNA(VLOOKUP(AM167,Kopā!$A$4:$Q$203,12,),"")</f>
        <v/>
      </c>
      <c r="AW167" s="80" t="str">
        <f>_xlfn.IFNA(VLOOKUP(AM167,Kopā!$A$4:$Q$203,13,),"")</f>
        <v/>
      </c>
      <c r="AX167" s="79" t="str">
        <f>_xlfn.IFNA(VLOOKUP(AM167,Kopā!$A$4:$Q$203,14,),"")</f>
        <v/>
      </c>
      <c r="AY167" s="80" t="str">
        <f>_xlfn.IFNA(VLOOKUP(AM167,Kopā!$A$4:$Q$203,15,),"")</f>
        <v/>
      </c>
      <c r="AZ167" s="26"/>
      <c r="BA167" s="26"/>
      <c r="BB167" s="26"/>
      <c r="BC167" s="26"/>
      <c r="BD167" s="26"/>
      <c r="BE167" s="26" t="e">
        <f>_xlfn.RANK.EQ(BB167,$BB$4:$BB$93,)+COUNTIF($BB$4:BB167,BB167)-1</f>
        <v>#N/A</v>
      </c>
    </row>
    <row r="168" spans="1:57" x14ac:dyDescent="0.25">
      <c r="A168" s="4"/>
      <c r="B168" s="4"/>
      <c r="C168" s="4"/>
      <c r="D168" s="4"/>
      <c r="E168" s="37"/>
      <c r="F168" s="37"/>
      <c r="G168" s="37"/>
      <c r="H168" s="37"/>
      <c r="I168" s="37"/>
      <c r="J168" s="37"/>
      <c r="K168" s="37"/>
      <c r="L168" s="37"/>
      <c r="M168" s="4"/>
      <c r="N168" s="4"/>
      <c r="O168" s="36"/>
      <c r="P168" s="4"/>
      <c r="Q168" s="4"/>
      <c r="AD168" s="26">
        <v>167</v>
      </c>
      <c r="AE168" s="26"/>
      <c r="AF168" s="26" t="str">
        <f>IF(Kopā!F168=$R$3,Kopā!A168,"")</f>
        <v/>
      </c>
      <c r="AG168" s="26" t="str">
        <f>_xlfn.IFNA(VLOOKUP(AF168,Kopā!$A$4:$G$203,7,),"")</f>
        <v/>
      </c>
      <c r="AH168" s="26" t="str">
        <f t="shared" si="46"/>
        <v/>
      </c>
      <c r="AI168" s="26" t="e" cm="1">
        <f t="array" ref="AI168">IFERROR(SMALL(IF((COUNTIF($AI$3:AI167, $AH$4:$AH$203)=0)*ISNUMBER($AH$4:$AH$203), $AH$4:$AH$203, "A"), 1),INDEX($AH$4:$AH$203, MATCH(SMALL(IF(ISTEXT($AH$4:$AH$203)*(COUNTIF(AI$3:$AI167,$AH$4:$AH$203)=0), COUNTIF($AH$4:$AH$203, "&lt;"&amp;$AH$4:$AH$203), ""),1),IF(ISTEXT($AH$4:$AH$203), COUNTIF($AH$4:$AH$203, "&lt;"&amp;$AH$4:$AH$203), ""), 0)))</f>
        <v>#NUM!</v>
      </c>
      <c r="AJ168" s="26"/>
      <c r="AK168" s="26"/>
      <c r="AL168" s="26" t="e">
        <f>#REF!</f>
        <v>#REF!</v>
      </c>
      <c r="AM168" s="26"/>
      <c r="AN168" s="26"/>
      <c r="AO168" s="26"/>
      <c r="AP168" s="26"/>
      <c r="AQ168" s="26"/>
      <c r="AR168" s="79" t="str">
        <f>_xlfn.IFNA(VLOOKUP(AM168,Kopā!$A$4:$Q$203,8,),"")</f>
        <v/>
      </c>
      <c r="AS168" s="80" t="str">
        <f>_xlfn.IFNA(VLOOKUP(AM168,Kopā!$A$4:$Q$203,9,),"")</f>
        <v/>
      </c>
      <c r="AT168" s="79" t="str">
        <f>_xlfn.IFNA(VLOOKUP(AM168,Kopā!$A$4:$Q$203,10,),"")</f>
        <v/>
      </c>
      <c r="AU168" s="80" t="str">
        <f>_xlfn.IFNA(VLOOKUP(AM168,Kopā!$A$4:$Q$203,11,),"")</f>
        <v/>
      </c>
      <c r="AV168" s="79" t="str">
        <f>_xlfn.IFNA(VLOOKUP(AM168,Kopā!$A$4:$Q$203,12,),"")</f>
        <v/>
      </c>
      <c r="AW168" s="80" t="str">
        <f>_xlfn.IFNA(VLOOKUP(AM168,Kopā!$A$4:$Q$203,13,),"")</f>
        <v/>
      </c>
      <c r="AX168" s="79" t="str">
        <f>_xlfn.IFNA(VLOOKUP(AM168,Kopā!$A$4:$Q$203,14,),"")</f>
        <v/>
      </c>
      <c r="AY168" s="80" t="str">
        <f>_xlfn.IFNA(VLOOKUP(AM168,Kopā!$A$4:$Q$203,15,),"")</f>
        <v/>
      </c>
      <c r="AZ168" s="26"/>
      <c r="BA168" s="26"/>
      <c r="BB168" s="26"/>
      <c r="BC168" s="26"/>
      <c r="BD168" s="26"/>
      <c r="BE168" s="26" t="e">
        <f>_xlfn.RANK.EQ(BB168,$BB$4:$BB$93,)+COUNTIF($BB$4:BB168,BB168)-1</f>
        <v>#N/A</v>
      </c>
    </row>
    <row r="169" spans="1:57" x14ac:dyDescent="0.25">
      <c r="A169" s="4"/>
      <c r="B169" s="4"/>
      <c r="C169" s="4"/>
      <c r="D169" s="4"/>
      <c r="E169" s="37"/>
      <c r="F169" s="37"/>
      <c r="G169" s="37"/>
      <c r="H169" s="37"/>
      <c r="I169" s="37"/>
      <c r="J169" s="37"/>
      <c r="K169" s="37"/>
      <c r="L169" s="37"/>
      <c r="M169" s="4"/>
      <c r="N169" s="4"/>
      <c r="O169" s="36"/>
      <c r="P169" s="4"/>
      <c r="Q169" s="4"/>
      <c r="AD169" s="26">
        <v>168</v>
      </c>
      <c r="AE169" s="26"/>
      <c r="AF169" s="26" t="str">
        <f>IF(Kopā!F169=$R$3,Kopā!A169,"")</f>
        <v/>
      </c>
      <c r="AG169" s="26" t="str">
        <f>_xlfn.IFNA(VLOOKUP(AF169,Kopā!$A$4:$G$203,7,),"")</f>
        <v/>
      </c>
      <c r="AH169" s="26" t="str">
        <f t="shared" si="46"/>
        <v/>
      </c>
      <c r="AI169" s="26" t="e" cm="1">
        <f t="array" ref="AI169">IFERROR(SMALL(IF((COUNTIF($AI$3:AI168, $AH$4:$AH$203)=0)*ISNUMBER($AH$4:$AH$203), $AH$4:$AH$203, "A"), 1),INDEX($AH$4:$AH$203, MATCH(SMALL(IF(ISTEXT($AH$4:$AH$203)*(COUNTIF(AI$3:$AI168,$AH$4:$AH$203)=0), COUNTIF($AH$4:$AH$203, "&lt;"&amp;$AH$4:$AH$203), ""),1),IF(ISTEXT($AH$4:$AH$203), COUNTIF($AH$4:$AH$203, "&lt;"&amp;$AH$4:$AH$203), ""), 0)))</f>
        <v>#NUM!</v>
      </c>
      <c r="AJ169" s="26"/>
      <c r="AK169" s="26"/>
      <c r="AL169" s="26" t="e">
        <f>#REF!</f>
        <v>#REF!</v>
      </c>
      <c r="AM169" s="26"/>
      <c r="AN169" s="26"/>
      <c r="AO169" s="26"/>
      <c r="AP169" s="26"/>
      <c r="AQ169" s="26"/>
      <c r="AR169" s="79" t="str">
        <f>_xlfn.IFNA(VLOOKUP(AM169,Kopā!$A$4:$Q$203,8,),"")</f>
        <v/>
      </c>
      <c r="AS169" s="80" t="str">
        <f>_xlfn.IFNA(VLOOKUP(AM169,Kopā!$A$4:$Q$203,9,),"")</f>
        <v/>
      </c>
      <c r="AT169" s="79" t="str">
        <f>_xlfn.IFNA(VLOOKUP(AM169,Kopā!$A$4:$Q$203,10,),"")</f>
        <v/>
      </c>
      <c r="AU169" s="80" t="str">
        <f>_xlfn.IFNA(VLOOKUP(AM169,Kopā!$A$4:$Q$203,11,),"")</f>
        <v/>
      </c>
      <c r="AV169" s="79" t="str">
        <f>_xlfn.IFNA(VLOOKUP(AM169,Kopā!$A$4:$Q$203,12,),"")</f>
        <v/>
      </c>
      <c r="AW169" s="80" t="str">
        <f>_xlfn.IFNA(VLOOKUP(AM169,Kopā!$A$4:$Q$203,13,),"")</f>
        <v/>
      </c>
      <c r="AX169" s="79" t="str">
        <f>_xlfn.IFNA(VLOOKUP(AM169,Kopā!$A$4:$Q$203,14,),"")</f>
        <v/>
      </c>
      <c r="AY169" s="80" t="str">
        <f>_xlfn.IFNA(VLOOKUP(AM169,Kopā!$A$4:$Q$203,15,),"")</f>
        <v/>
      </c>
      <c r="AZ169" s="26"/>
      <c r="BA169" s="26"/>
      <c r="BB169" s="26"/>
      <c r="BC169" s="26"/>
      <c r="BD169" s="26"/>
      <c r="BE169" s="26" t="e">
        <f>_xlfn.RANK.EQ(BB169,$BB$4:$BB$93,)+COUNTIF($BB$4:BB169,BB169)-1</f>
        <v>#N/A</v>
      </c>
    </row>
    <row r="170" spans="1:57" x14ac:dyDescent="0.25">
      <c r="A170" s="4"/>
      <c r="B170" s="4"/>
      <c r="C170" s="4"/>
      <c r="D170" s="4"/>
      <c r="E170" s="37"/>
      <c r="F170" s="37"/>
      <c r="G170" s="37"/>
      <c r="H170" s="37"/>
      <c r="I170" s="37"/>
      <c r="J170" s="37"/>
      <c r="K170" s="37"/>
      <c r="L170" s="37"/>
      <c r="M170" s="4"/>
      <c r="N170" s="4"/>
      <c r="O170" s="36"/>
      <c r="P170" s="4"/>
      <c r="Q170" s="4"/>
      <c r="AD170" s="26">
        <v>169</v>
      </c>
      <c r="AE170" s="26"/>
      <c r="AF170" s="26" t="str">
        <f>IF(Kopā!F170=$R$3,Kopā!A170,"")</f>
        <v/>
      </c>
      <c r="AG170" s="26" t="str">
        <f>_xlfn.IFNA(VLOOKUP(AF170,Kopā!$A$4:$G$203,7,),"")</f>
        <v/>
      </c>
      <c r="AH170" s="26" t="str">
        <f t="shared" si="46"/>
        <v/>
      </c>
      <c r="AI170" s="26" t="e" cm="1">
        <f t="array" ref="AI170">IFERROR(SMALL(IF((COUNTIF($AI$3:AI169, $AH$4:$AH$203)=0)*ISNUMBER($AH$4:$AH$203), $AH$4:$AH$203, "A"), 1),INDEX($AH$4:$AH$203, MATCH(SMALL(IF(ISTEXT($AH$4:$AH$203)*(COUNTIF(AI$3:$AI169,$AH$4:$AH$203)=0), COUNTIF($AH$4:$AH$203, "&lt;"&amp;$AH$4:$AH$203), ""),1),IF(ISTEXT($AH$4:$AH$203), COUNTIF($AH$4:$AH$203, "&lt;"&amp;$AH$4:$AH$203), ""), 0)))</f>
        <v>#NUM!</v>
      </c>
      <c r="AJ170" s="26"/>
      <c r="AK170" s="26"/>
      <c r="AL170" s="26" t="e">
        <f>#REF!</f>
        <v>#REF!</v>
      </c>
      <c r="AM170" s="26"/>
      <c r="AN170" s="26"/>
      <c r="AO170" s="26"/>
      <c r="AP170" s="26"/>
      <c r="AQ170" s="26"/>
      <c r="AR170" s="79" t="str">
        <f>_xlfn.IFNA(VLOOKUP(AM170,Kopā!$A$4:$Q$203,8,),"")</f>
        <v/>
      </c>
      <c r="AS170" s="80" t="str">
        <f>_xlfn.IFNA(VLOOKUP(AM170,Kopā!$A$4:$Q$203,9,),"")</f>
        <v/>
      </c>
      <c r="AT170" s="79" t="str">
        <f>_xlfn.IFNA(VLOOKUP(AM170,Kopā!$A$4:$Q$203,10,),"")</f>
        <v/>
      </c>
      <c r="AU170" s="80" t="str">
        <f>_xlfn.IFNA(VLOOKUP(AM170,Kopā!$A$4:$Q$203,11,),"")</f>
        <v/>
      </c>
      <c r="AV170" s="79" t="str">
        <f>_xlfn.IFNA(VLOOKUP(AM170,Kopā!$A$4:$Q$203,12,),"")</f>
        <v/>
      </c>
      <c r="AW170" s="80" t="str">
        <f>_xlfn.IFNA(VLOOKUP(AM170,Kopā!$A$4:$Q$203,13,),"")</f>
        <v/>
      </c>
      <c r="AX170" s="79" t="str">
        <f>_xlfn.IFNA(VLOOKUP(AM170,Kopā!$A$4:$Q$203,14,),"")</f>
        <v/>
      </c>
      <c r="AY170" s="80" t="str">
        <f>_xlfn.IFNA(VLOOKUP(AM170,Kopā!$A$4:$Q$203,15,),"")</f>
        <v/>
      </c>
      <c r="AZ170" s="26"/>
      <c r="BA170" s="26"/>
      <c r="BB170" s="26"/>
      <c r="BC170" s="26"/>
      <c r="BD170" s="26"/>
      <c r="BE170" s="26" t="e">
        <f>_xlfn.RANK.EQ(BB170,$BB$4:$BB$93,)+COUNTIF($BB$4:BB170,BB170)-1</f>
        <v>#N/A</v>
      </c>
    </row>
    <row r="171" spans="1:57" x14ac:dyDescent="0.25">
      <c r="A171" s="4"/>
      <c r="B171" s="4"/>
      <c r="C171" s="4"/>
      <c r="D171" s="4"/>
      <c r="E171" s="37"/>
      <c r="F171" s="37"/>
      <c r="G171" s="37"/>
      <c r="H171" s="37"/>
      <c r="I171" s="37"/>
      <c r="J171" s="37"/>
      <c r="K171" s="37"/>
      <c r="L171" s="37"/>
      <c r="M171" s="4"/>
      <c r="N171" s="4"/>
      <c r="O171" s="36"/>
      <c r="P171" s="4"/>
      <c r="Q171" s="4"/>
      <c r="AD171" s="26">
        <v>170</v>
      </c>
      <c r="AE171" s="26"/>
      <c r="AF171" s="26" t="str">
        <f>IF(Kopā!F171=$R$3,Kopā!A171,"")</f>
        <v/>
      </c>
      <c r="AG171" s="26" t="str">
        <f>_xlfn.IFNA(VLOOKUP(AF171,Kopā!$A$4:$G$203,7,),"")</f>
        <v/>
      </c>
      <c r="AH171" s="26" t="str">
        <f t="shared" si="46"/>
        <v/>
      </c>
      <c r="AI171" s="26" t="e" cm="1">
        <f t="array" ref="AI171">IFERROR(SMALL(IF((COUNTIF($AI$3:AI170, $AH$4:$AH$203)=0)*ISNUMBER($AH$4:$AH$203), $AH$4:$AH$203, "A"), 1),INDEX($AH$4:$AH$203, MATCH(SMALL(IF(ISTEXT($AH$4:$AH$203)*(COUNTIF(AI$3:$AI170,$AH$4:$AH$203)=0), COUNTIF($AH$4:$AH$203, "&lt;"&amp;$AH$4:$AH$203), ""),1),IF(ISTEXT($AH$4:$AH$203), COUNTIF($AH$4:$AH$203, "&lt;"&amp;$AH$4:$AH$203), ""), 0)))</f>
        <v>#NUM!</v>
      </c>
      <c r="AJ171" s="26"/>
      <c r="AK171" s="26"/>
      <c r="AL171" s="26" t="e">
        <f>#REF!</f>
        <v>#REF!</v>
      </c>
      <c r="AM171" s="26"/>
      <c r="AN171" s="26"/>
      <c r="AO171" s="26"/>
      <c r="AP171" s="26"/>
      <c r="AQ171" s="26"/>
      <c r="AR171" s="79" t="str">
        <f>_xlfn.IFNA(VLOOKUP(AM171,Kopā!$A$4:$Q$203,8,),"")</f>
        <v/>
      </c>
      <c r="AS171" s="80" t="str">
        <f>_xlfn.IFNA(VLOOKUP(AM171,Kopā!$A$4:$Q$203,9,),"")</f>
        <v/>
      </c>
      <c r="AT171" s="79" t="str">
        <f>_xlfn.IFNA(VLOOKUP(AM171,Kopā!$A$4:$Q$203,10,),"")</f>
        <v/>
      </c>
      <c r="AU171" s="80" t="str">
        <f>_xlfn.IFNA(VLOOKUP(AM171,Kopā!$A$4:$Q$203,11,),"")</f>
        <v/>
      </c>
      <c r="AV171" s="79" t="str">
        <f>_xlfn.IFNA(VLOOKUP(AM171,Kopā!$A$4:$Q$203,12,),"")</f>
        <v/>
      </c>
      <c r="AW171" s="80" t="str">
        <f>_xlfn.IFNA(VLOOKUP(AM171,Kopā!$A$4:$Q$203,13,),"")</f>
        <v/>
      </c>
      <c r="AX171" s="79" t="str">
        <f>_xlfn.IFNA(VLOOKUP(AM171,Kopā!$A$4:$Q$203,14,),"")</f>
        <v/>
      </c>
      <c r="AY171" s="80" t="str">
        <f>_xlfn.IFNA(VLOOKUP(AM171,Kopā!$A$4:$Q$203,15,),"")</f>
        <v/>
      </c>
      <c r="AZ171" s="26"/>
      <c r="BA171" s="26"/>
      <c r="BB171" s="26"/>
      <c r="BC171" s="26"/>
      <c r="BD171" s="26"/>
      <c r="BE171" s="26" t="e">
        <f>_xlfn.RANK.EQ(BB171,$BB$4:$BB$93,)+COUNTIF($BB$4:BB171,BB171)-1</f>
        <v>#N/A</v>
      </c>
    </row>
    <row r="172" spans="1:57" x14ac:dyDescent="0.25">
      <c r="A172" s="4"/>
      <c r="B172" s="4"/>
      <c r="C172" s="4"/>
      <c r="D172" s="4"/>
      <c r="E172" s="37"/>
      <c r="F172" s="37"/>
      <c r="G172" s="37"/>
      <c r="H172" s="37"/>
      <c r="I172" s="37"/>
      <c r="J172" s="37"/>
      <c r="K172" s="37"/>
      <c r="L172" s="37"/>
      <c r="M172" s="4"/>
      <c r="N172" s="4"/>
      <c r="O172" s="36"/>
      <c r="P172" s="4"/>
      <c r="Q172" s="4"/>
      <c r="AD172" s="26">
        <v>171</v>
      </c>
      <c r="AE172" s="26"/>
      <c r="AF172" s="26" t="str">
        <f>IF(Kopā!F172=$R$3,Kopā!A172,"")</f>
        <v/>
      </c>
      <c r="AG172" s="26" t="str">
        <f>_xlfn.IFNA(VLOOKUP(AF172,Kopā!$A$4:$G$203,7,),"")</f>
        <v/>
      </c>
      <c r="AH172" s="26" t="str">
        <f t="shared" si="46"/>
        <v/>
      </c>
      <c r="AI172" s="26" t="e" cm="1">
        <f t="array" ref="AI172">IFERROR(SMALL(IF((COUNTIF($AI$3:AI171, $AH$4:$AH$203)=0)*ISNUMBER($AH$4:$AH$203), $AH$4:$AH$203, "A"), 1),INDEX($AH$4:$AH$203, MATCH(SMALL(IF(ISTEXT($AH$4:$AH$203)*(COUNTIF(AI$3:$AI171,$AH$4:$AH$203)=0), COUNTIF($AH$4:$AH$203, "&lt;"&amp;$AH$4:$AH$203), ""),1),IF(ISTEXT($AH$4:$AH$203), COUNTIF($AH$4:$AH$203, "&lt;"&amp;$AH$4:$AH$203), ""), 0)))</f>
        <v>#NUM!</v>
      </c>
      <c r="AJ172" s="26"/>
      <c r="AK172" s="26"/>
      <c r="AL172" s="26" t="e">
        <f>#REF!</f>
        <v>#REF!</v>
      </c>
      <c r="AM172" s="26"/>
      <c r="AN172" s="26"/>
      <c r="AO172" s="26"/>
      <c r="AP172" s="26"/>
      <c r="AQ172" s="26"/>
      <c r="AR172" s="79" t="str">
        <f>_xlfn.IFNA(VLOOKUP(AM172,Kopā!$A$4:$Q$203,8,),"")</f>
        <v/>
      </c>
      <c r="AS172" s="80" t="str">
        <f>_xlfn.IFNA(VLOOKUP(AM172,Kopā!$A$4:$Q$203,9,),"")</f>
        <v/>
      </c>
      <c r="AT172" s="79" t="str">
        <f>_xlfn.IFNA(VLOOKUP(AM172,Kopā!$A$4:$Q$203,10,),"")</f>
        <v/>
      </c>
      <c r="AU172" s="80" t="str">
        <f>_xlfn.IFNA(VLOOKUP(AM172,Kopā!$A$4:$Q$203,11,),"")</f>
        <v/>
      </c>
      <c r="AV172" s="79" t="str">
        <f>_xlfn.IFNA(VLOOKUP(AM172,Kopā!$A$4:$Q$203,12,),"")</f>
        <v/>
      </c>
      <c r="AW172" s="80" t="str">
        <f>_xlfn.IFNA(VLOOKUP(AM172,Kopā!$A$4:$Q$203,13,),"")</f>
        <v/>
      </c>
      <c r="AX172" s="79" t="str">
        <f>_xlfn.IFNA(VLOOKUP(AM172,Kopā!$A$4:$Q$203,14,),"")</f>
        <v/>
      </c>
      <c r="AY172" s="80" t="str">
        <f>_xlfn.IFNA(VLOOKUP(AM172,Kopā!$A$4:$Q$203,15,),"")</f>
        <v/>
      </c>
      <c r="AZ172" s="26"/>
      <c r="BA172" s="26"/>
      <c r="BB172" s="26"/>
      <c r="BC172" s="26"/>
      <c r="BD172" s="26"/>
      <c r="BE172" s="26" t="e">
        <f>_xlfn.RANK.EQ(BB172,$BB$4:$BB$93,)+COUNTIF($BB$4:BB172,BB172)-1</f>
        <v>#N/A</v>
      </c>
    </row>
    <row r="173" spans="1:57" x14ac:dyDescent="0.25">
      <c r="A173" s="4"/>
      <c r="B173" s="4"/>
      <c r="C173" s="4"/>
      <c r="D173" s="4"/>
      <c r="E173" s="37"/>
      <c r="F173" s="37"/>
      <c r="G173" s="37"/>
      <c r="H173" s="37"/>
      <c r="I173" s="37"/>
      <c r="J173" s="37"/>
      <c r="K173" s="37"/>
      <c r="L173" s="37"/>
      <c r="M173" s="4"/>
      <c r="N173" s="4"/>
      <c r="O173" s="36"/>
      <c r="P173" s="4"/>
      <c r="Q173" s="4"/>
      <c r="AD173" s="26">
        <v>172</v>
      </c>
      <c r="AE173" s="26"/>
      <c r="AF173" s="26" t="str">
        <f>IF(Kopā!F173=$R$3,Kopā!A173,"")</f>
        <v/>
      </c>
      <c r="AG173" s="26" t="str">
        <f>_xlfn.IFNA(VLOOKUP(AF173,Kopā!$A$4:$G$203,7,),"")</f>
        <v/>
      </c>
      <c r="AH173" s="26" t="str">
        <f t="shared" si="46"/>
        <v/>
      </c>
      <c r="AI173" s="26" t="e" cm="1">
        <f t="array" ref="AI173">IFERROR(SMALL(IF((COUNTIF($AI$3:AI172, $AH$4:$AH$203)=0)*ISNUMBER($AH$4:$AH$203), $AH$4:$AH$203, "A"), 1),INDEX($AH$4:$AH$203, MATCH(SMALL(IF(ISTEXT($AH$4:$AH$203)*(COUNTIF(AI$3:$AI172,$AH$4:$AH$203)=0), COUNTIF($AH$4:$AH$203, "&lt;"&amp;$AH$4:$AH$203), ""),1),IF(ISTEXT($AH$4:$AH$203), COUNTIF($AH$4:$AH$203, "&lt;"&amp;$AH$4:$AH$203), ""), 0)))</f>
        <v>#NUM!</v>
      </c>
      <c r="AJ173" s="26"/>
      <c r="AK173" s="26"/>
      <c r="AL173" s="26" t="e">
        <f>#REF!</f>
        <v>#REF!</v>
      </c>
      <c r="AM173" s="26"/>
      <c r="AN173" s="26"/>
      <c r="AO173" s="26"/>
      <c r="AP173" s="26"/>
      <c r="AQ173" s="26"/>
      <c r="AR173" s="79" t="str">
        <f>_xlfn.IFNA(VLOOKUP(AM173,Kopā!$A$4:$Q$203,8,),"")</f>
        <v/>
      </c>
      <c r="AS173" s="80" t="str">
        <f>_xlfn.IFNA(VLOOKUP(AM173,Kopā!$A$4:$Q$203,9,),"")</f>
        <v/>
      </c>
      <c r="AT173" s="79" t="str">
        <f>_xlfn.IFNA(VLOOKUP(AM173,Kopā!$A$4:$Q$203,10,),"")</f>
        <v/>
      </c>
      <c r="AU173" s="80" t="str">
        <f>_xlfn.IFNA(VLOOKUP(AM173,Kopā!$A$4:$Q$203,11,),"")</f>
        <v/>
      </c>
      <c r="AV173" s="79" t="str">
        <f>_xlfn.IFNA(VLOOKUP(AM173,Kopā!$A$4:$Q$203,12,),"")</f>
        <v/>
      </c>
      <c r="AW173" s="80" t="str">
        <f>_xlfn.IFNA(VLOOKUP(AM173,Kopā!$A$4:$Q$203,13,),"")</f>
        <v/>
      </c>
      <c r="AX173" s="79" t="str">
        <f>_xlfn.IFNA(VLOOKUP(AM173,Kopā!$A$4:$Q$203,14,),"")</f>
        <v/>
      </c>
      <c r="AY173" s="80" t="str">
        <f>_xlfn.IFNA(VLOOKUP(AM173,Kopā!$A$4:$Q$203,15,),"")</f>
        <v/>
      </c>
      <c r="AZ173" s="26"/>
      <c r="BA173" s="26"/>
      <c r="BB173" s="26"/>
      <c r="BC173" s="26"/>
      <c r="BD173" s="26"/>
      <c r="BE173" s="26" t="e">
        <f>_xlfn.RANK.EQ(BB173,$BB$4:$BB$93,)+COUNTIF($BB$4:BB173,BB173)-1</f>
        <v>#N/A</v>
      </c>
    </row>
    <row r="174" spans="1:57" x14ac:dyDescent="0.25">
      <c r="A174" s="4"/>
      <c r="B174" s="4"/>
      <c r="C174" s="4"/>
      <c r="D174" s="4"/>
      <c r="E174" s="37"/>
      <c r="F174" s="37"/>
      <c r="G174" s="37"/>
      <c r="H174" s="37"/>
      <c r="I174" s="37"/>
      <c r="J174" s="37"/>
      <c r="K174" s="37"/>
      <c r="L174" s="37"/>
      <c r="M174" s="4"/>
      <c r="N174" s="4"/>
      <c r="O174" s="36"/>
      <c r="P174" s="4"/>
      <c r="Q174" s="4"/>
      <c r="AD174" s="26">
        <v>173</v>
      </c>
      <c r="AE174" s="26"/>
      <c r="AF174" s="26" t="str">
        <f>IF(Kopā!F174=$R$3,Kopā!A174,"")</f>
        <v/>
      </c>
      <c r="AG174" s="26" t="str">
        <f>_xlfn.IFNA(VLOOKUP(AF174,Kopā!$A$4:$G$203,7,),"")</f>
        <v/>
      </c>
      <c r="AH174" s="26" t="str">
        <f t="shared" si="46"/>
        <v/>
      </c>
      <c r="AI174" s="26" t="e" cm="1">
        <f t="array" ref="AI174">IFERROR(SMALL(IF((COUNTIF($AI$3:AI173, $AH$4:$AH$203)=0)*ISNUMBER($AH$4:$AH$203), $AH$4:$AH$203, "A"), 1),INDEX($AH$4:$AH$203, MATCH(SMALL(IF(ISTEXT($AH$4:$AH$203)*(COUNTIF(AI$3:$AI173,$AH$4:$AH$203)=0), COUNTIF($AH$4:$AH$203, "&lt;"&amp;$AH$4:$AH$203), ""),1),IF(ISTEXT($AH$4:$AH$203), COUNTIF($AH$4:$AH$203, "&lt;"&amp;$AH$4:$AH$203), ""), 0)))</f>
        <v>#NUM!</v>
      </c>
      <c r="AJ174" s="26"/>
      <c r="AK174" s="26"/>
      <c r="AL174" s="26" t="e">
        <f>#REF!</f>
        <v>#REF!</v>
      </c>
      <c r="AM174" s="26"/>
      <c r="AN174" s="26"/>
      <c r="AO174" s="26"/>
      <c r="AP174" s="26"/>
      <c r="AQ174" s="26"/>
      <c r="AR174" s="79" t="str">
        <f>_xlfn.IFNA(VLOOKUP(AM174,Kopā!$A$4:$Q$203,8,),"")</f>
        <v/>
      </c>
      <c r="AS174" s="80" t="str">
        <f>_xlfn.IFNA(VLOOKUP(AM174,Kopā!$A$4:$Q$203,9,),"")</f>
        <v/>
      </c>
      <c r="AT174" s="79" t="str">
        <f>_xlfn.IFNA(VLOOKUP(AM174,Kopā!$A$4:$Q$203,10,),"")</f>
        <v/>
      </c>
      <c r="AU174" s="80" t="str">
        <f>_xlfn.IFNA(VLOOKUP(AM174,Kopā!$A$4:$Q$203,11,),"")</f>
        <v/>
      </c>
      <c r="AV174" s="79" t="str">
        <f>_xlfn.IFNA(VLOOKUP(AM174,Kopā!$A$4:$Q$203,12,),"")</f>
        <v/>
      </c>
      <c r="AW174" s="80" t="str">
        <f>_xlfn.IFNA(VLOOKUP(AM174,Kopā!$A$4:$Q$203,13,),"")</f>
        <v/>
      </c>
      <c r="AX174" s="79" t="str">
        <f>_xlfn.IFNA(VLOOKUP(AM174,Kopā!$A$4:$Q$203,14,),"")</f>
        <v/>
      </c>
      <c r="AY174" s="80" t="str">
        <f>_xlfn.IFNA(VLOOKUP(AM174,Kopā!$A$4:$Q$203,15,),"")</f>
        <v/>
      </c>
      <c r="AZ174" s="26"/>
      <c r="BA174" s="26"/>
      <c r="BB174" s="26"/>
      <c r="BC174" s="26"/>
      <c r="BD174" s="26"/>
      <c r="BE174" s="26" t="e">
        <f>_xlfn.RANK.EQ(BB174,$BB$4:$BB$93,)+COUNTIF($BB$4:BB174,BB174)-1</f>
        <v>#N/A</v>
      </c>
    </row>
    <row r="175" spans="1:57" x14ac:dyDescent="0.25">
      <c r="A175" s="4"/>
      <c r="B175" s="4"/>
      <c r="C175" s="4"/>
      <c r="D175" s="4"/>
      <c r="E175" s="37"/>
      <c r="F175" s="37"/>
      <c r="G175" s="37"/>
      <c r="H175" s="37"/>
      <c r="I175" s="37"/>
      <c r="J175" s="37"/>
      <c r="K175" s="37"/>
      <c r="L175" s="37"/>
      <c r="M175" s="4"/>
      <c r="N175" s="4"/>
      <c r="O175" s="36"/>
      <c r="P175" s="4"/>
      <c r="Q175" s="4"/>
      <c r="AD175" s="26">
        <v>174</v>
      </c>
      <c r="AE175" s="26"/>
      <c r="AF175" s="26" t="str">
        <f>IF(Kopā!F175=$R$3,Kopā!A175,"")</f>
        <v/>
      </c>
      <c r="AG175" s="26" t="str">
        <f>_xlfn.IFNA(VLOOKUP(AF175,Kopā!$A$4:$G$203,7,),"")</f>
        <v/>
      </c>
      <c r="AH175" s="26" t="str">
        <f t="shared" si="46"/>
        <v/>
      </c>
      <c r="AI175" s="26" t="e" cm="1">
        <f t="array" ref="AI175">IFERROR(SMALL(IF((COUNTIF($AI$3:AI174, $AH$4:$AH$203)=0)*ISNUMBER($AH$4:$AH$203), $AH$4:$AH$203, "A"), 1),INDEX($AH$4:$AH$203, MATCH(SMALL(IF(ISTEXT($AH$4:$AH$203)*(COUNTIF(AI$3:$AI174,$AH$4:$AH$203)=0), COUNTIF($AH$4:$AH$203, "&lt;"&amp;$AH$4:$AH$203), ""),1),IF(ISTEXT($AH$4:$AH$203), COUNTIF($AH$4:$AH$203, "&lt;"&amp;$AH$4:$AH$203), ""), 0)))</f>
        <v>#NUM!</v>
      </c>
      <c r="AJ175" s="26"/>
      <c r="AK175" s="26"/>
      <c r="AL175" s="26" t="e">
        <f>#REF!</f>
        <v>#REF!</v>
      </c>
      <c r="AM175" s="26"/>
      <c r="AN175" s="26"/>
      <c r="AO175" s="26"/>
      <c r="AP175" s="26"/>
      <c r="AQ175" s="26"/>
      <c r="AR175" s="79" t="str">
        <f>_xlfn.IFNA(VLOOKUP(AM175,Kopā!$A$4:$Q$203,8,),"")</f>
        <v/>
      </c>
      <c r="AS175" s="80" t="str">
        <f>_xlfn.IFNA(VLOOKUP(AM175,Kopā!$A$4:$Q$203,9,),"")</f>
        <v/>
      </c>
      <c r="AT175" s="79" t="str">
        <f>_xlfn.IFNA(VLOOKUP(AM175,Kopā!$A$4:$Q$203,10,),"")</f>
        <v/>
      </c>
      <c r="AU175" s="80" t="str">
        <f>_xlfn.IFNA(VLOOKUP(AM175,Kopā!$A$4:$Q$203,11,),"")</f>
        <v/>
      </c>
      <c r="AV175" s="79" t="str">
        <f>_xlfn.IFNA(VLOOKUP(AM175,Kopā!$A$4:$Q$203,12,),"")</f>
        <v/>
      </c>
      <c r="AW175" s="80" t="str">
        <f>_xlfn.IFNA(VLOOKUP(AM175,Kopā!$A$4:$Q$203,13,),"")</f>
        <v/>
      </c>
      <c r="AX175" s="79" t="str">
        <f>_xlfn.IFNA(VLOOKUP(AM175,Kopā!$A$4:$Q$203,14,),"")</f>
        <v/>
      </c>
      <c r="AY175" s="80" t="str">
        <f>_xlfn.IFNA(VLOOKUP(AM175,Kopā!$A$4:$Q$203,15,),"")</f>
        <v/>
      </c>
      <c r="AZ175" s="26"/>
      <c r="BA175" s="26"/>
      <c r="BB175" s="26"/>
      <c r="BC175" s="26"/>
      <c r="BD175" s="26"/>
      <c r="BE175" s="26" t="e">
        <f>_xlfn.RANK.EQ(BB175,$BB$4:$BB$93,)+COUNTIF($BB$4:BB175,BB175)-1</f>
        <v>#N/A</v>
      </c>
    </row>
    <row r="176" spans="1:57" x14ac:dyDescent="0.25">
      <c r="A176" s="4"/>
      <c r="B176" s="4"/>
      <c r="C176" s="4"/>
      <c r="D176" s="4"/>
      <c r="E176" s="37"/>
      <c r="F176" s="37"/>
      <c r="G176" s="37"/>
      <c r="H176" s="37"/>
      <c r="I176" s="37"/>
      <c r="J176" s="37"/>
      <c r="K176" s="37"/>
      <c r="L176" s="37"/>
      <c r="M176" s="4"/>
      <c r="N176" s="4"/>
      <c r="O176" s="36"/>
      <c r="P176" s="4"/>
      <c r="Q176" s="4"/>
      <c r="AD176" s="26">
        <v>175</v>
      </c>
      <c r="AE176" s="26"/>
      <c r="AF176" s="26" t="str">
        <f>IF(Kopā!F176=$R$3,Kopā!A176,"")</f>
        <v/>
      </c>
      <c r="AG176" s="26" t="str">
        <f>_xlfn.IFNA(VLOOKUP(AF176,Kopā!$A$4:$G$203,7,),"")</f>
        <v/>
      </c>
      <c r="AH176" s="26" t="str">
        <f t="shared" si="46"/>
        <v/>
      </c>
      <c r="AI176" s="26" t="e" cm="1">
        <f t="array" ref="AI176">IFERROR(SMALL(IF((COUNTIF($AI$3:AI175, $AH$4:$AH$203)=0)*ISNUMBER($AH$4:$AH$203), $AH$4:$AH$203, "A"), 1),INDEX($AH$4:$AH$203, MATCH(SMALL(IF(ISTEXT($AH$4:$AH$203)*(COUNTIF(AI$3:$AI175,$AH$4:$AH$203)=0), COUNTIF($AH$4:$AH$203, "&lt;"&amp;$AH$4:$AH$203), ""),1),IF(ISTEXT($AH$4:$AH$203), COUNTIF($AH$4:$AH$203, "&lt;"&amp;$AH$4:$AH$203), ""), 0)))</f>
        <v>#NUM!</v>
      </c>
      <c r="AJ176" s="26"/>
      <c r="AK176" s="26"/>
      <c r="AL176" s="26" t="e">
        <f>#REF!</f>
        <v>#REF!</v>
      </c>
      <c r="AM176" s="26"/>
      <c r="AN176" s="26"/>
      <c r="AO176" s="26"/>
      <c r="AP176" s="26"/>
      <c r="AQ176" s="26"/>
      <c r="AR176" s="79" t="str">
        <f>_xlfn.IFNA(VLOOKUP(AM176,Kopā!$A$4:$Q$203,8,),"")</f>
        <v/>
      </c>
      <c r="AS176" s="80" t="str">
        <f>_xlfn.IFNA(VLOOKUP(AM176,Kopā!$A$4:$Q$203,9,),"")</f>
        <v/>
      </c>
      <c r="AT176" s="79" t="str">
        <f>_xlfn.IFNA(VLOOKUP(AM176,Kopā!$A$4:$Q$203,10,),"")</f>
        <v/>
      </c>
      <c r="AU176" s="80" t="str">
        <f>_xlfn.IFNA(VLOOKUP(AM176,Kopā!$A$4:$Q$203,11,),"")</f>
        <v/>
      </c>
      <c r="AV176" s="79" t="str">
        <f>_xlfn.IFNA(VLOOKUP(AM176,Kopā!$A$4:$Q$203,12,),"")</f>
        <v/>
      </c>
      <c r="AW176" s="80" t="str">
        <f>_xlfn.IFNA(VLOOKUP(AM176,Kopā!$A$4:$Q$203,13,),"")</f>
        <v/>
      </c>
      <c r="AX176" s="79" t="str">
        <f>_xlfn.IFNA(VLOOKUP(AM176,Kopā!$A$4:$Q$203,14,),"")</f>
        <v/>
      </c>
      <c r="AY176" s="80" t="str">
        <f>_xlfn.IFNA(VLOOKUP(AM176,Kopā!$A$4:$Q$203,15,),"")</f>
        <v/>
      </c>
      <c r="AZ176" s="26"/>
      <c r="BA176" s="26"/>
      <c r="BB176" s="26"/>
      <c r="BC176" s="26"/>
      <c r="BD176" s="26"/>
      <c r="BE176" s="26" t="e">
        <f>_xlfn.RANK.EQ(BB176,$BB$4:$BB$93,)+COUNTIF($BB$4:BB176,BB176)-1</f>
        <v>#N/A</v>
      </c>
    </row>
    <row r="177" spans="1:57" x14ac:dyDescent="0.25">
      <c r="A177" s="4"/>
      <c r="B177" s="4"/>
      <c r="C177" s="4"/>
      <c r="D177" s="4"/>
      <c r="E177" s="37"/>
      <c r="F177" s="37"/>
      <c r="G177" s="37"/>
      <c r="H177" s="37"/>
      <c r="I177" s="37"/>
      <c r="J177" s="37"/>
      <c r="K177" s="37"/>
      <c r="L177" s="37"/>
      <c r="M177" s="4"/>
      <c r="N177" s="4"/>
      <c r="O177" s="36"/>
      <c r="P177" s="4"/>
      <c r="Q177" s="4"/>
      <c r="AD177" s="26">
        <v>176</v>
      </c>
      <c r="AE177" s="26"/>
      <c r="AF177" s="26" t="str">
        <f>IF(Kopā!F177=$R$3,Kopā!A177,"")</f>
        <v/>
      </c>
      <c r="AG177" s="26" t="str">
        <f>_xlfn.IFNA(VLOOKUP(AF177,Kopā!$A$4:$G$203,7,),"")</f>
        <v/>
      </c>
      <c r="AH177" s="26" t="str">
        <f t="shared" si="46"/>
        <v/>
      </c>
      <c r="AI177" s="26" t="e" cm="1">
        <f t="array" ref="AI177">IFERROR(SMALL(IF((COUNTIF($AI$3:AI176, $AH$4:$AH$203)=0)*ISNUMBER($AH$4:$AH$203), $AH$4:$AH$203, "A"), 1),INDEX($AH$4:$AH$203, MATCH(SMALL(IF(ISTEXT($AH$4:$AH$203)*(COUNTIF(AI$3:$AI176,$AH$4:$AH$203)=0), COUNTIF($AH$4:$AH$203, "&lt;"&amp;$AH$4:$AH$203), ""),1),IF(ISTEXT($AH$4:$AH$203), COUNTIF($AH$4:$AH$203, "&lt;"&amp;$AH$4:$AH$203), ""), 0)))</f>
        <v>#NUM!</v>
      </c>
      <c r="AJ177" s="26"/>
      <c r="AK177" s="26"/>
      <c r="AL177" s="26" t="e">
        <f>#REF!</f>
        <v>#REF!</v>
      </c>
      <c r="AM177" s="26"/>
      <c r="AN177" s="26"/>
      <c r="AO177" s="26"/>
      <c r="AP177" s="26"/>
      <c r="AQ177" s="26"/>
      <c r="AR177" s="79" t="str">
        <f>_xlfn.IFNA(VLOOKUP(AM177,Kopā!$A$4:$Q$203,8,),"")</f>
        <v/>
      </c>
      <c r="AS177" s="80" t="str">
        <f>_xlfn.IFNA(VLOOKUP(AM177,Kopā!$A$4:$Q$203,9,),"")</f>
        <v/>
      </c>
      <c r="AT177" s="79" t="str">
        <f>_xlfn.IFNA(VLOOKUP(AM177,Kopā!$A$4:$Q$203,10,),"")</f>
        <v/>
      </c>
      <c r="AU177" s="80" t="str">
        <f>_xlfn.IFNA(VLOOKUP(AM177,Kopā!$A$4:$Q$203,11,),"")</f>
        <v/>
      </c>
      <c r="AV177" s="79" t="str">
        <f>_xlfn.IFNA(VLOOKUP(AM177,Kopā!$A$4:$Q$203,12,),"")</f>
        <v/>
      </c>
      <c r="AW177" s="80" t="str">
        <f>_xlfn.IFNA(VLOOKUP(AM177,Kopā!$A$4:$Q$203,13,),"")</f>
        <v/>
      </c>
      <c r="AX177" s="79" t="str">
        <f>_xlfn.IFNA(VLOOKUP(AM177,Kopā!$A$4:$Q$203,14,),"")</f>
        <v/>
      </c>
      <c r="AY177" s="80" t="str">
        <f>_xlfn.IFNA(VLOOKUP(AM177,Kopā!$A$4:$Q$203,15,),"")</f>
        <v/>
      </c>
      <c r="AZ177" s="26"/>
      <c r="BA177" s="26"/>
      <c r="BB177" s="26"/>
      <c r="BC177" s="26"/>
      <c r="BD177" s="26"/>
      <c r="BE177" s="26" t="e">
        <f>_xlfn.RANK.EQ(BB177,$BB$4:$BB$93,)+COUNTIF($BB$4:BB177,BB177)-1</f>
        <v>#N/A</v>
      </c>
    </row>
    <row r="178" spans="1:57" x14ac:dyDescent="0.25">
      <c r="A178" s="4"/>
      <c r="B178" s="4"/>
      <c r="C178" s="4"/>
      <c r="D178" s="4"/>
      <c r="E178" s="37"/>
      <c r="F178" s="37"/>
      <c r="G178" s="37"/>
      <c r="H178" s="37"/>
      <c r="I178" s="37"/>
      <c r="J178" s="37"/>
      <c r="K178" s="37"/>
      <c r="L178" s="37"/>
      <c r="M178" s="4"/>
      <c r="N178" s="4"/>
      <c r="O178" s="36"/>
      <c r="P178" s="4"/>
      <c r="Q178" s="4"/>
      <c r="AD178" s="26">
        <v>177</v>
      </c>
      <c r="AE178" s="26"/>
      <c r="AF178" s="26" t="str">
        <f>IF(Kopā!F178=$R$3,Kopā!A178,"")</f>
        <v/>
      </c>
      <c r="AG178" s="26" t="str">
        <f>_xlfn.IFNA(VLOOKUP(AF178,Kopā!$A$4:$G$203,7,),"")</f>
        <v/>
      </c>
      <c r="AH178" s="26" t="str">
        <f t="shared" si="46"/>
        <v/>
      </c>
      <c r="AI178" s="26" t="e" cm="1">
        <f t="array" ref="AI178">IFERROR(SMALL(IF((COUNTIF($AI$3:AI177, $AH$4:$AH$203)=0)*ISNUMBER($AH$4:$AH$203), $AH$4:$AH$203, "A"), 1),INDEX($AH$4:$AH$203, MATCH(SMALL(IF(ISTEXT($AH$4:$AH$203)*(COUNTIF(AI$3:$AI177,$AH$4:$AH$203)=0), COUNTIF($AH$4:$AH$203, "&lt;"&amp;$AH$4:$AH$203), ""),1),IF(ISTEXT($AH$4:$AH$203), COUNTIF($AH$4:$AH$203, "&lt;"&amp;$AH$4:$AH$203), ""), 0)))</f>
        <v>#NUM!</v>
      </c>
      <c r="AJ178" s="26"/>
      <c r="AK178" s="26"/>
      <c r="AL178" s="26" t="e">
        <f>#REF!</f>
        <v>#REF!</v>
      </c>
      <c r="AM178" s="26"/>
      <c r="AN178" s="26"/>
      <c r="AO178" s="26"/>
      <c r="AP178" s="26"/>
      <c r="AQ178" s="26"/>
      <c r="AR178" s="79" t="str">
        <f>_xlfn.IFNA(VLOOKUP(AM178,Kopā!$A$4:$Q$203,8,),"")</f>
        <v/>
      </c>
      <c r="AS178" s="80" t="str">
        <f>_xlfn.IFNA(VLOOKUP(AM178,Kopā!$A$4:$Q$203,9,),"")</f>
        <v/>
      </c>
      <c r="AT178" s="79" t="str">
        <f>_xlfn.IFNA(VLOOKUP(AM178,Kopā!$A$4:$Q$203,10,),"")</f>
        <v/>
      </c>
      <c r="AU178" s="80" t="str">
        <f>_xlfn.IFNA(VLOOKUP(AM178,Kopā!$A$4:$Q$203,11,),"")</f>
        <v/>
      </c>
      <c r="AV178" s="79" t="str">
        <f>_xlfn.IFNA(VLOOKUP(AM178,Kopā!$A$4:$Q$203,12,),"")</f>
        <v/>
      </c>
      <c r="AW178" s="80" t="str">
        <f>_xlfn.IFNA(VLOOKUP(AM178,Kopā!$A$4:$Q$203,13,),"")</f>
        <v/>
      </c>
      <c r="AX178" s="79" t="str">
        <f>_xlfn.IFNA(VLOOKUP(AM178,Kopā!$A$4:$Q$203,14,),"")</f>
        <v/>
      </c>
      <c r="AY178" s="80" t="str">
        <f>_xlfn.IFNA(VLOOKUP(AM178,Kopā!$A$4:$Q$203,15,),"")</f>
        <v/>
      </c>
      <c r="AZ178" s="26"/>
      <c r="BA178" s="26"/>
      <c r="BB178" s="26"/>
      <c r="BC178" s="26"/>
      <c r="BD178" s="26"/>
      <c r="BE178" s="26" t="e">
        <f>_xlfn.RANK.EQ(BB178,$BB$4:$BB$93,)+COUNTIF($BB$4:BB178,BB178)-1</f>
        <v>#N/A</v>
      </c>
    </row>
    <row r="179" spans="1:57" x14ac:dyDescent="0.25">
      <c r="A179" s="4"/>
      <c r="B179" s="4"/>
      <c r="C179" s="4"/>
      <c r="D179" s="4"/>
      <c r="E179" s="37"/>
      <c r="F179" s="37"/>
      <c r="G179" s="37"/>
      <c r="H179" s="37"/>
      <c r="I179" s="37"/>
      <c r="J179" s="37"/>
      <c r="K179" s="37"/>
      <c r="L179" s="37"/>
      <c r="M179" s="4"/>
      <c r="N179" s="4"/>
      <c r="O179" s="36"/>
      <c r="P179" s="4"/>
      <c r="Q179" s="4"/>
      <c r="AD179" s="26">
        <v>178</v>
      </c>
      <c r="AE179" s="26"/>
      <c r="AF179" s="26" t="str">
        <f>IF(Kopā!F179=$R$3,Kopā!A179,"")</f>
        <v/>
      </c>
      <c r="AG179" s="26" t="str">
        <f>_xlfn.IFNA(VLOOKUP(AF179,Kopā!$A$4:$G$203,7,),"")</f>
        <v/>
      </c>
      <c r="AH179" s="26" t="str">
        <f t="shared" si="46"/>
        <v/>
      </c>
      <c r="AI179" s="26" t="e" cm="1">
        <f t="array" ref="AI179">IFERROR(SMALL(IF((COUNTIF($AI$3:AI178, $AH$4:$AH$203)=0)*ISNUMBER($AH$4:$AH$203), $AH$4:$AH$203, "A"), 1),INDEX($AH$4:$AH$203, MATCH(SMALL(IF(ISTEXT($AH$4:$AH$203)*(COUNTIF(AI$3:$AI178,$AH$4:$AH$203)=0), COUNTIF($AH$4:$AH$203, "&lt;"&amp;$AH$4:$AH$203), ""),1),IF(ISTEXT($AH$4:$AH$203), COUNTIF($AH$4:$AH$203, "&lt;"&amp;$AH$4:$AH$203), ""), 0)))</f>
        <v>#NUM!</v>
      </c>
      <c r="AJ179" s="26"/>
      <c r="AK179" s="26"/>
      <c r="AL179" s="26" t="e">
        <f>#REF!</f>
        <v>#REF!</v>
      </c>
      <c r="AM179" s="26"/>
      <c r="AN179" s="26"/>
      <c r="AO179" s="26"/>
      <c r="AP179" s="26"/>
      <c r="AQ179" s="26"/>
      <c r="AR179" s="79" t="str">
        <f>_xlfn.IFNA(VLOOKUP(AM179,Kopā!$A$4:$Q$203,8,),"")</f>
        <v/>
      </c>
      <c r="AS179" s="80" t="str">
        <f>_xlfn.IFNA(VLOOKUP(AM179,Kopā!$A$4:$Q$203,9,),"")</f>
        <v/>
      </c>
      <c r="AT179" s="79" t="str">
        <f>_xlfn.IFNA(VLOOKUP(AM179,Kopā!$A$4:$Q$203,10,),"")</f>
        <v/>
      </c>
      <c r="AU179" s="80" t="str">
        <f>_xlfn.IFNA(VLOOKUP(AM179,Kopā!$A$4:$Q$203,11,),"")</f>
        <v/>
      </c>
      <c r="AV179" s="79" t="str">
        <f>_xlfn.IFNA(VLOOKUP(AM179,Kopā!$A$4:$Q$203,12,),"")</f>
        <v/>
      </c>
      <c r="AW179" s="80" t="str">
        <f>_xlfn.IFNA(VLOOKUP(AM179,Kopā!$A$4:$Q$203,13,),"")</f>
        <v/>
      </c>
      <c r="AX179" s="79" t="str">
        <f>_xlfn.IFNA(VLOOKUP(AM179,Kopā!$A$4:$Q$203,14,),"")</f>
        <v/>
      </c>
      <c r="AY179" s="80" t="str">
        <f>_xlfn.IFNA(VLOOKUP(AM179,Kopā!$A$4:$Q$203,15,),"")</f>
        <v/>
      </c>
      <c r="AZ179" s="26"/>
      <c r="BA179" s="26"/>
      <c r="BB179" s="26"/>
      <c r="BC179" s="26"/>
      <c r="BD179" s="26"/>
      <c r="BE179" s="26" t="e">
        <f>_xlfn.RANK.EQ(BB179,$BB$4:$BB$93,)+COUNTIF($BB$4:BB179,BB179)-1</f>
        <v>#N/A</v>
      </c>
    </row>
    <row r="180" spans="1:57" x14ac:dyDescent="0.25">
      <c r="A180" s="4"/>
      <c r="B180" s="4"/>
      <c r="C180" s="4"/>
      <c r="D180" s="4"/>
      <c r="E180" s="37"/>
      <c r="F180" s="37"/>
      <c r="G180" s="37"/>
      <c r="H180" s="37"/>
      <c r="I180" s="37"/>
      <c r="J180" s="37"/>
      <c r="K180" s="37"/>
      <c r="L180" s="37"/>
      <c r="M180" s="4"/>
      <c r="N180" s="4"/>
      <c r="O180" s="36"/>
      <c r="P180" s="4"/>
      <c r="Q180" s="4"/>
      <c r="AD180" s="26">
        <v>179</v>
      </c>
      <c r="AE180" s="26"/>
      <c r="AF180" s="26" t="str">
        <f>IF(Kopā!F180=$R$3,Kopā!A180,"")</f>
        <v/>
      </c>
      <c r="AG180" s="26" t="str">
        <f>_xlfn.IFNA(VLOOKUP(AF180,Kopā!$A$4:$G$203,7,),"")</f>
        <v/>
      </c>
      <c r="AH180" s="26" t="str">
        <f t="shared" si="46"/>
        <v/>
      </c>
      <c r="AI180" s="26" t="e" cm="1">
        <f t="array" ref="AI180">IFERROR(SMALL(IF((COUNTIF($AI$3:AI179, $AH$4:$AH$203)=0)*ISNUMBER($AH$4:$AH$203), $AH$4:$AH$203, "A"), 1),INDEX($AH$4:$AH$203, MATCH(SMALL(IF(ISTEXT($AH$4:$AH$203)*(COUNTIF(AI$3:$AI179,$AH$4:$AH$203)=0), COUNTIF($AH$4:$AH$203, "&lt;"&amp;$AH$4:$AH$203), ""),1),IF(ISTEXT($AH$4:$AH$203), COUNTIF($AH$4:$AH$203, "&lt;"&amp;$AH$4:$AH$203), ""), 0)))</f>
        <v>#NUM!</v>
      </c>
      <c r="AJ180" s="26"/>
      <c r="AK180" s="26"/>
      <c r="AL180" s="26" t="e">
        <f>#REF!</f>
        <v>#REF!</v>
      </c>
      <c r="AM180" s="26"/>
      <c r="AN180" s="26"/>
      <c r="AO180" s="26"/>
      <c r="AP180" s="26"/>
      <c r="AQ180" s="26"/>
      <c r="AR180" s="79" t="str">
        <f>_xlfn.IFNA(VLOOKUP(AM180,Kopā!$A$4:$Q$203,8,),"")</f>
        <v/>
      </c>
      <c r="AS180" s="80" t="str">
        <f>_xlfn.IFNA(VLOOKUP(AM180,Kopā!$A$4:$Q$203,9,),"")</f>
        <v/>
      </c>
      <c r="AT180" s="79" t="str">
        <f>_xlfn.IFNA(VLOOKUP(AM180,Kopā!$A$4:$Q$203,10,),"")</f>
        <v/>
      </c>
      <c r="AU180" s="80" t="str">
        <f>_xlfn.IFNA(VLOOKUP(AM180,Kopā!$A$4:$Q$203,11,),"")</f>
        <v/>
      </c>
      <c r="AV180" s="79" t="str">
        <f>_xlfn.IFNA(VLOOKUP(AM180,Kopā!$A$4:$Q$203,12,),"")</f>
        <v/>
      </c>
      <c r="AW180" s="80" t="str">
        <f>_xlfn.IFNA(VLOOKUP(AM180,Kopā!$A$4:$Q$203,13,),"")</f>
        <v/>
      </c>
      <c r="AX180" s="79" t="str">
        <f>_xlfn.IFNA(VLOOKUP(AM180,Kopā!$A$4:$Q$203,14,),"")</f>
        <v/>
      </c>
      <c r="AY180" s="80" t="str">
        <f>_xlfn.IFNA(VLOOKUP(AM180,Kopā!$A$4:$Q$203,15,),"")</f>
        <v/>
      </c>
      <c r="AZ180" s="26"/>
      <c r="BA180" s="26"/>
      <c r="BB180" s="26"/>
      <c r="BC180" s="26"/>
      <c r="BD180" s="26"/>
      <c r="BE180" s="26" t="e">
        <f>_xlfn.RANK.EQ(BB180,$BB$4:$BB$93,)+COUNTIF($BB$4:BB180,BB180)-1</f>
        <v>#N/A</v>
      </c>
    </row>
    <row r="181" spans="1:57" x14ac:dyDescent="0.25">
      <c r="A181" s="4"/>
      <c r="B181" s="4"/>
      <c r="C181" s="4"/>
      <c r="D181" s="4"/>
      <c r="E181" s="37"/>
      <c r="F181" s="37"/>
      <c r="G181" s="37"/>
      <c r="H181" s="37"/>
      <c r="I181" s="37"/>
      <c r="J181" s="37"/>
      <c r="K181" s="37"/>
      <c r="L181" s="37"/>
      <c r="M181" s="4"/>
      <c r="N181" s="4"/>
      <c r="O181" s="36"/>
      <c r="P181" s="4"/>
      <c r="Q181" s="4"/>
      <c r="AD181" s="26">
        <v>180</v>
      </c>
      <c r="AE181" s="26"/>
      <c r="AF181" s="26" t="str">
        <f>IF(Kopā!F181=$R$3,Kopā!A181,"")</f>
        <v/>
      </c>
      <c r="AG181" s="26" t="str">
        <f>_xlfn.IFNA(VLOOKUP(AF181,Kopā!$A$4:$G$203,7,),"")</f>
        <v/>
      </c>
      <c r="AH181" s="26" t="str">
        <f t="shared" si="46"/>
        <v/>
      </c>
      <c r="AI181" s="26" t="e" cm="1">
        <f t="array" ref="AI181">IFERROR(SMALL(IF((COUNTIF($AI$3:AI180, $AH$4:$AH$203)=0)*ISNUMBER($AH$4:$AH$203), $AH$4:$AH$203, "A"), 1),INDEX($AH$4:$AH$203, MATCH(SMALL(IF(ISTEXT($AH$4:$AH$203)*(COUNTIF(AI$3:$AI180,$AH$4:$AH$203)=0), COUNTIF($AH$4:$AH$203, "&lt;"&amp;$AH$4:$AH$203), ""),1),IF(ISTEXT($AH$4:$AH$203), COUNTIF($AH$4:$AH$203, "&lt;"&amp;$AH$4:$AH$203), ""), 0)))</f>
        <v>#NUM!</v>
      </c>
      <c r="AJ181" s="26"/>
      <c r="AK181" s="26"/>
      <c r="AL181" s="26" t="e">
        <f>#REF!</f>
        <v>#REF!</v>
      </c>
      <c r="AM181" s="26"/>
      <c r="AN181" s="26"/>
      <c r="AO181" s="26"/>
      <c r="AP181" s="26"/>
      <c r="AQ181" s="26"/>
      <c r="AR181" s="79" t="str">
        <f>_xlfn.IFNA(VLOOKUP(AM181,Kopā!$A$4:$Q$203,8,),"")</f>
        <v/>
      </c>
      <c r="AS181" s="80" t="str">
        <f>_xlfn.IFNA(VLOOKUP(AM181,Kopā!$A$4:$Q$203,9,),"")</f>
        <v/>
      </c>
      <c r="AT181" s="79" t="str">
        <f>_xlfn.IFNA(VLOOKUP(AM181,Kopā!$A$4:$Q$203,10,),"")</f>
        <v/>
      </c>
      <c r="AU181" s="80" t="str">
        <f>_xlfn.IFNA(VLOOKUP(AM181,Kopā!$A$4:$Q$203,11,),"")</f>
        <v/>
      </c>
      <c r="AV181" s="79" t="str">
        <f>_xlfn.IFNA(VLOOKUP(AM181,Kopā!$A$4:$Q$203,12,),"")</f>
        <v/>
      </c>
      <c r="AW181" s="80" t="str">
        <f>_xlfn.IFNA(VLOOKUP(AM181,Kopā!$A$4:$Q$203,13,),"")</f>
        <v/>
      </c>
      <c r="AX181" s="79" t="str">
        <f>_xlfn.IFNA(VLOOKUP(AM181,Kopā!$A$4:$Q$203,14,),"")</f>
        <v/>
      </c>
      <c r="AY181" s="80" t="str">
        <f>_xlfn.IFNA(VLOOKUP(AM181,Kopā!$A$4:$Q$203,15,),"")</f>
        <v/>
      </c>
      <c r="AZ181" s="26"/>
      <c r="BA181" s="26"/>
      <c r="BB181" s="26"/>
      <c r="BC181" s="26"/>
      <c r="BD181" s="26"/>
      <c r="BE181" s="26" t="e">
        <f>_xlfn.RANK.EQ(BB181,$BB$4:$BB$93,)+COUNTIF($BB$4:BB181,BB181)-1</f>
        <v>#N/A</v>
      </c>
    </row>
    <row r="182" spans="1:57" x14ac:dyDescent="0.25">
      <c r="A182" s="4"/>
      <c r="B182" s="4"/>
      <c r="C182" s="4"/>
      <c r="D182" s="4"/>
      <c r="E182" s="37"/>
      <c r="F182" s="37"/>
      <c r="G182" s="37"/>
      <c r="H182" s="37"/>
      <c r="I182" s="37"/>
      <c r="J182" s="37"/>
      <c r="K182" s="37"/>
      <c r="L182" s="37"/>
      <c r="M182" s="4"/>
      <c r="N182" s="4"/>
      <c r="O182" s="36"/>
      <c r="P182" s="4"/>
      <c r="Q182" s="4"/>
      <c r="AD182" s="26">
        <v>181</v>
      </c>
      <c r="AE182" s="26"/>
      <c r="AF182" s="26" t="str">
        <f>IF(Kopā!F182=$R$3,Kopā!A182,"")</f>
        <v/>
      </c>
      <c r="AG182" s="26" t="str">
        <f>_xlfn.IFNA(VLOOKUP(AF182,Kopā!$A$4:$G$203,7,),"")</f>
        <v/>
      </c>
      <c r="AH182" s="26" t="str">
        <f t="shared" si="46"/>
        <v/>
      </c>
      <c r="AI182" s="26" t="e" cm="1">
        <f t="array" ref="AI182">IFERROR(SMALL(IF((COUNTIF($AI$3:AI181, $AH$4:$AH$203)=0)*ISNUMBER($AH$4:$AH$203), $AH$4:$AH$203, "A"), 1),INDEX($AH$4:$AH$203, MATCH(SMALL(IF(ISTEXT($AH$4:$AH$203)*(COUNTIF(AI$3:$AI181,$AH$4:$AH$203)=0), COUNTIF($AH$4:$AH$203, "&lt;"&amp;$AH$4:$AH$203), ""),1),IF(ISTEXT($AH$4:$AH$203), COUNTIF($AH$4:$AH$203, "&lt;"&amp;$AH$4:$AH$203), ""), 0)))</f>
        <v>#NUM!</v>
      </c>
      <c r="AJ182" s="26"/>
      <c r="AK182" s="26"/>
      <c r="AL182" s="26" t="e">
        <f>#REF!</f>
        <v>#REF!</v>
      </c>
      <c r="AM182" s="26"/>
      <c r="AN182" s="26"/>
      <c r="AO182" s="26"/>
      <c r="AP182" s="26"/>
      <c r="AQ182" s="26"/>
      <c r="AR182" s="79" t="str">
        <f>_xlfn.IFNA(VLOOKUP(AM182,Kopā!$A$4:$Q$203,8,),"")</f>
        <v/>
      </c>
      <c r="AS182" s="80" t="str">
        <f>_xlfn.IFNA(VLOOKUP(AM182,Kopā!$A$4:$Q$203,9,),"")</f>
        <v/>
      </c>
      <c r="AT182" s="79" t="str">
        <f>_xlfn.IFNA(VLOOKUP(AM182,Kopā!$A$4:$Q$203,10,),"")</f>
        <v/>
      </c>
      <c r="AU182" s="80" t="str">
        <f>_xlfn.IFNA(VLOOKUP(AM182,Kopā!$A$4:$Q$203,11,),"")</f>
        <v/>
      </c>
      <c r="AV182" s="79" t="str">
        <f>_xlfn.IFNA(VLOOKUP(AM182,Kopā!$A$4:$Q$203,12,),"")</f>
        <v/>
      </c>
      <c r="AW182" s="80" t="str">
        <f>_xlfn.IFNA(VLOOKUP(AM182,Kopā!$A$4:$Q$203,13,),"")</f>
        <v/>
      </c>
      <c r="AX182" s="79" t="str">
        <f>_xlfn.IFNA(VLOOKUP(AM182,Kopā!$A$4:$Q$203,14,),"")</f>
        <v/>
      </c>
      <c r="AY182" s="80" t="str">
        <f>_xlfn.IFNA(VLOOKUP(AM182,Kopā!$A$4:$Q$203,15,),"")</f>
        <v/>
      </c>
      <c r="AZ182" s="26"/>
      <c r="BA182" s="26"/>
      <c r="BB182" s="26"/>
      <c r="BC182" s="26"/>
      <c r="BD182" s="26"/>
      <c r="BE182" s="26" t="e">
        <f>_xlfn.RANK.EQ(BB182,$BB$4:$BB$93,)+COUNTIF($BB$4:BB182,BB182)-1</f>
        <v>#N/A</v>
      </c>
    </row>
    <row r="183" spans="1:57" x14ac:dyDescent="0.25">
      <c r="A183" s="4"/>
      <c r="B183" s="4"/>
      <c r="C183" s="4"/>
      <c r="D183" s="4"/>
      <c r="E183" s="37"/>
      <c r="F183" s="37"/>
      <c r="G183" s="37"/>
      <c r="H183" s="37"/>
      <c r="I183" s="37"/>
      <c r="J183" s="37"/>
      <c r="K183" s="37"/>
      <c r="L183" s="37"/>
      <c r="M183" s="4"/>
      <c r="N183" s="4"/>
      <c r="O183" s="36"/>
      <c r="P183" s="4"/>
      <c r="Q183" s="4"/>
      <c r="AD183" s="26">
        <v>182</v>
      </c>
      <c r="AE183" s="26"/>
      <c r="AF183" s="26" t="str">
        <f>IF(Kopā!F183=$R$3,Kopā!A183,"")</f>
        <v/>
      </c>
      <c r="AG183" s="26" t="str">
        <f>_xlfn.IFNA(VLOOKUP(AF183,Kopā!$A$4:$G$203,7,),"")</f>
        <v/>
      </c>
      <c r="AH183" s="26" t="str">
        <f t="shared" si="46"/>
        <v/>
      </c>
      <c r="AI183" s="26" t="e" cm="1">
        <f t="array" ref="AI183">IFERROR(SMALL(IF((COUNTIF($AI$3:AI182, $AH$4:$AH$203)=0)*ISNUMBER($AH$4:$AH$203), $AH$4:$AH$203, "A"), 1),INDEX($AH$4:$AH$203, MATCH(SMALL(IF(ISTEXT($AH$4:$AH$203)*(COUNTIF(AI$3:$AI182,$AH$4:$AH$203)=0), COUNTIF($AH$4:$AH$203, "&lt;"&amp;$AH$4:$AH$203), ""),1),IF(ISTEXT($AH$4:$AH$203), COUNTIF($AH$4:$AH$203, "&lt;"&amp;$AH$4:$AH$203), ""), 0)))</f>
        <v>#NUM!</v>
      </c>
      <c r="AJ183" s="26"/>
      <c r="AK183" s="26"/>
      <c r="AL183" s="26" t="e">
        <f>#REF!</f>
        <v>#REF!</v>
      </c>
      <c r="AM183" s="26"/>
      <c r="AN183" s="26"/>
      <c r="AO183" s="26"/>
      <c r="AP183" s="26"/>
      <c r="AQ183" s="26"/>
      <c r="AR183" s="79" t="str">
        <f>_xlfn.IFNA(VLOOKUP(AM183,Kopā!$A$4:$Q$203,8,),"")</f>
        <v/>
      </c>
      <c r="AS183" s="80" t="str">
        <f>_xlfn.IFNA(VLOOKUP(AM183,Kopā!$A$4:$Q$203,9,),"")</f>
        <v/>
      </c>
      <c r="AT183" s="79" t="str">
        <f>_xlfn.IFNA(VLOOKUP(AM183,Kopā!$A$4:$Q$203,10,),"")</f>
        <v/>
      </c>
      <c r="AU183" s="80" t="str">
        <f>_xlfn.IFNA(VLOOKUP(AM183,Kopā!$A$4:$Q$203,11,),"")</f>
        <v/>
      </c>
      <c r="AV183" s="79" t="str">
        <f>_xlfn.IFNA(VLOOKUP(AM183,Kopā!$A$4:$Q$203,12,),"")</f>
        <v/>
      </c>
      <c r="AW183" s="80" t="str">
        <f>_xlfn.IFNA(VLOOKUP(AM183,Kopā!$A$4:$Q$203,13,),"")</f>
        <v/>
      </c>
      <c r="AX183" s="79" t="str">
        <f>_xlfn.IFNA(VLOOKUP(AM183,Kopā!$A$4:$Q$203,14,),"")</f>
        <v/>
      </c>
      <c r="AY183" s="80" t="str">
        <f>_xlfn.IFNA(VLOOKUP(AM183,Kopā!$A$4:$Q$203,15,),"")</f>
        <v/>
      </c>
      <c r="AZ183" s="26"/>
      <c r="BA183" s="26"/>
      <c r="BB183" s="26"/>
      <c r="BC183" s="26"/>
      <c r="BD183" s="26"/>
      <c r="BE183" s="26" t="e">
        <f>_xlfn.RANK.EQ(BB183,$BB$4:$BB$93,)+COUNTIF($BB$4:BB183,BB183)-1</f>
        <v>#N/A</v>
      </c>
    </row>
    <row r="184" spans="1:57" x14ac:dyDescent="0.25">
      <c r="A184" s="4"/>
      <c r="B184" s="4"/>
      <c r="C184" s="4"/>
      <c r="D184" s="4"/>
      <c r="E184" s="37"/>
      <c r="F184" s="37"/>
      <c r="G184" s="37"/>
      <c r="H184" s="37"/>
      <c r="I184" s="37"/>
      <c r="J184" s="37"/>
      <c r="K184" s="37"/>
      <c r="L184" s="37"/>
      <c r="M184" s="4"/>
      <c r="N184" s="4"/>
      <c r="O184" s="36"/>
      <c r="P184" s="4"/>
      <c r="Q184" s="4"/>
      <c r="AD184" s="26">
        <v>183</v>
      </c>
      <c r="AE184" s="26"/>
      <c r="AF184" s="26" t="str">
        <f>IF(Kopā!F184=$R$3,Kopā!A184,"")</f>
        <v/>
      </c>
      <c r="AG184" s="26" t="str">
        <f>_xlfn.IFNA(VLOOKUP(AF184,Kopā!$A$4:$G$203,7,),"")</f>
        <v/>
      </c>
      <c r="AH184" s="26" t="str">
        <f t="shared" si="46"/>
        <v/>
      </c>
      <c r="AI184" s="26" t="e" cm="1">
        <f t="array" ref="AI184">IFERROR(SMALL(IF((COUNTIF($AI$3:AI183, $AH$4:$AH$203)=0)*ISNUMBER($AH$4:$AH$203), $AH$4:$AH$203, "A"), 1),INDEX($AH$4:$AH$203, MATCH(SMALL(IF(ISTEXT($AH$4:$AH$203)*(COUNTIF(AI$3:$AI183,$AH$4:$AH$203)=0), COUNTIF($AH$4:$AH$203, "&lt;"&amp;$AH$4:$AH$203), ""),1),IF(ISTEXT($AH$4:$AH$203), COUNTIF($AH$4:$AH$203, "&lt;"&amp;$AH$4:$AH$203), ""), 0)))</f>
        <v>#NUM!</v>
      </c>
      <c r="AJ184" s="26"/>
      <c r="AK184" s="26"/>
      <c r="AL184" s="26" t="e">
        <f>#REF!</f>
        <v>#REF!</v>
      </c>
      <c r="AM184" s="26"/>
      <c r="AN184" s="26"/>
      <c r="AO184" s="26"/>
      <c r="AP184" s="26"/>
      <c r="AQ184" s="26"/>
      <c r="AR184" s="79" t="str">
        <f>_xlfn.IFNA(VLOOKUP(AM184,Kopā!$A$4:$Q$203,8,),"")</f>
        <v/>
      </c>
      <c r="AS184" s="80" t="str">
        <f>_xlfn.IFNA(VLOOKUP(AM184,Kopā!$A$4:$Q$203,9,),"")</f>
        <v/>
      </c>
      <c r="AT184" s="79" t="str">
        <f>_xlfn.IFNA(VLOOKUP(AM184,Kopā!$A$4:$Q$203,10,),"")</f>
        <v/>
      </c>
      <c r="AU184" s="80" t="str">
        <f>_xlfn.IFNA(VLOOKUP(AM184,Kopā!$A$4:$Q$203,11,),"")</f>
        <v/>
      </c>
      <c r="AV184" s="79" t="str">
        <f>_xlfn.IFNA(VLOOKUP(AM184,Kopā!$A$4:$Q$203,12,),"")</f>
        <v/>
      </c>
      <c r="AW184" s="80" t="str">
        <f>_xlfn.IFNA(VLOOKUP(AM184,Kopā!$A$4:$Q$203,13,),"")</f>
        <v/>
      </c>
      <c r="AX184" s="79" t="str">
        <f>_xlfn.IFNA(VLOOKUP(AM184,Kopā!$A$4:$Q$203,14,),"")</f>
        <v/>
      </c>
      <c r="AY184" s="80" t="str">
        <f>_xlfn.IFNA(VLOOKUP(AM184,Kopā!$A$4:$Q$203,15,),"")</f>
        <v/>
      </c>
      <c r="AZ184" s="26"/>
      <c r="BA184" s="26"/>
      <c r="BB184" s="26"/>
      <c r="BC184" s="26"/>
      <c r="BD184" s="26"/>
      <c r="BE184" s="26" t="e">
        <f>_xlfn.RANK.EQ(BB184,$BB$4:$BB$93,)+COUNTIF($BB$4:BB184,BB184)-1</f>
        <v>#N/A</v>
      </c>
    </row>
    <row r="185" spans="1:57" x14ac:dyDescent="0.25">
      <c r="A185" s="4"/>
      <c r="B185" s="4"/>
      <c r="C185" s="4"/>
      <c r="D185" s="4"/>
      <c r="E185" s="37"/>
      <c r="F185" s="37"/>
      <c r="G185" s="37"/>
      <c r="H185" s="37"/>
      <c r="I185" s="37"/>
      <c r="J185" s="37"/>
      <c r="K185" s="37"/>
      <c r="L185" s="37"/>
      <c r="M185" s="4"/>
      <c r="N185" s="4"/>
      <c r="O185" s="36"/>
      <c r="P185" s="4"/>
      <c r="Q185" s="4"/>
      <c r="AD185" s="26">
        <v>184</v>
      </c>
      <c r="AE185" s="26"/>
      <c r="AF185" s="26" t="str">
        <f>IF(Kopā!F185=$R$3,Kopā!A185,"")</f>
        <v/>
      </c>
      <c r="AG185" s="26" t="str">
        <f>_xlfn.IFNA(VLOOKUP(AF185,Kopā!$A$4:$G$203,7,),"")</f>
        <v/>
      </c>
      <c r="AH185" s="26" t="str">
        <f t="shared" si="46"/>
        <v/>
      </c>
      <c r="AI185" s="26" t="e" cm="1">
        <f t="array" ref="AI185">IFERROR(SMALL(IF((COUNTIF($AI$3:AI184, $AH$4:$AH$203)=0)*ISNUMBER($AH$4:$AH$203), $AH$4:$AH$203, "A"), 1),INDEX($AH$4:$AH$203, MATCH(SMALL(IF(ISTEXT($AH$4:$AH$203)*(COUNTIF(AI$3:$AI184,$AH$4:$AH$203)=0), COUNTIF($AH$4:$AH$203, "&lt;"&amp;$AH$4:$AH$203), ""),1),IF(ISTEXT($AH$4:$AH$203), COUNTIF($AH$4:$AH$203, "&lt;"&amp;$AH$4:$AH$203), ""), 0)))</f>
        <v>#NUM!</v>
      </c>
      <c r="AJ185" s="26"/>
      <c r="AK185" s="26"/>
      <c r="AL185" s="26" t="e">
        <f>#REF!</f>
        <v>#REF!</v>
      </c>
      <c r="AM185" s="26"/>
      <c r="AN185" s="26"/>
      <c r="AO185" s="26"/>
      <c r="AP185" s="26"/>
      <c r="AQ185" s="26"/>
      <c r="AR185" s="79" t="str">
        <f>_xlfn.IFNA(VLOOKUP(AM185,Kopā!$A$4:$Q$203,8,),"")</f>
        <v/>
      </c>
      <c r="AS185" s="80" t="str">
        <f>_xlfn.IFNA(VLOOKUP(AM185,Kopā!$A$4:$Q$203,9,),"")</f>
        <v/>
      </c>
      <c r="AT185" s="79" t="str">
        <f>_xlfn.IFNA(VLOOKUP(AM185,Kopā!$A$4:$Q$203,10,),"")</f>
        <v/>
      </c>
      <c r="AU185" s="80" t="str">
        <f>_xlfn.IFNA(VLOOKUP(AM185,Kopā!$A$4:$Q$203,11,),"")</f>
        <v/>
      </c>
      <c r="AV185" s="79" t="str">
        <f>_xlfn.IFNA(VLOOKUP(AM185,Kopā!$A$4:$Q$203,12,),"")</f>
        <v/>
      </c>
      <c r="AW185" s="80" t="str">
        <f>_xlfn.IFNA(VLOOKUP(AM185,Kopā!$A$4:$Q$203,13,),"")</f>
        <v/>
      </c>
      <c r="AX185" s="79" t="str">
        <f>_xlfn.IFNA(VLOOKUP(AM185,Kopā!$A$4:$Q$203,14,),"")</f>
        <v/>
      </c>
      <c r="AY185" s="80" t="str">
        <f>_xlfn.IFNA(VLOOKUP(AM185,Kopā!$A$4:$Q$203,15,),"")</f>
        <v/>
      </c>
      <c r="AZ185" s="26"/>
      <c r="BA185" s="26"/>
      <c r="BB185" s="26"/>
      <c r="BC185" s="26"/>
      <c r="BD185" s="26"/>
      <c r="BE185" s="26" t="e">
        <f>_xlfn.RANK.EQ(BB185,$BB$4:$BB$93,)+COUNTIF($BB$4:BB185,BB185)-1</f>
        <v>#N/A</v>
      </c>
    </row>
    <row r="186" spans="1:57" x14ac:dyDescent="0.25">
      <c r="A186" s="4"/>
      <c r="B186" s="4"/>
      <c r="C186" s="4"/>
      <c r="D186" s="4"/>
      <c r="E186" s="37"/>
      <c r="F186" s="37"/>
      <c r="G186" s="37"/>
      <c r="H186" s="37"/>
      <c r="I186" s="37"/>
      <c r="J186" s="37"/>
      <c r="K186" s="37"/>
      <c r="L186" s="37"/>
      <c r="M186" s="4"/>
      <c r="N186" s="4"/>
      <c r="O186" s="36"/>
      <c r="P186" s="4"/>
      <c r="Q186" s="4"/>
      <c r="AD186" s="26">
        <v>185</v>
      </c>
      <c r="AE186" s="26"/>
      <c r="AF186" s="26" t="str">
        <f>IF(Kopā!F186=$R$3,Kopā!A186,"")</f>
        <v/>
      </c>
      <c r="AG186" s="26" t="str">
        <f>_xlfn.IFNA(VLOOKUP(AF186,Kopā!$A$4:$G$203,7,),"")</f>
        <v/>
      </c>
      <c r="AH186" s="26" t="str">
        <f t="shared" si="46"/>
        <v/>
      </c>
      <c r="AI186" s="26" t="e" cm="1">
        <f t="array" ref="AI186">IFERROR(SMALL(IF((COUNTIF($AI$3:AI185, $AH$4:$AH$203)=0)*ISNUMBER($AH$4:$AH$203), $AH$4:$AH$203, "A"), 1),INDEX($AH$4:$AH$203, MATCH(SMALL(IF(ISTEXT($AH$4:$AH$203)*(COUNTIF(AI$3:$AI185,$AH$4:$AH$203)=0), COUNTIF($AH$4:$AH$203, "&lt;"&amp;$AH$4:$AH$203), ""),1),IF(ISTEXT($AH$4:$AH$203), COUNTIF($AH$4:$AH$203, "&lt;"&amp;$AH$4:$AH$203), ""), 0)))</f>
        <v>#NUM!</v>
      </c>
      <c r="AJ186" s="26"/>
      <c r="AK186" s="26"/>
      <c r="AL186" s="26" t="e">
        <f>#REF!</f>
        <v>#REF!</v>
      </c>
      <c r="AM186" s="26"/>
      <c r="AN186" s="26"/>
      <c r="AO186" s="26"/>
      <c r="AP186" s="26"/>
      <c r="AQ186" s="26"/>
      <c r="AR186" s="79" t="str">
        <f>_xlfn.IFNA(VLOOKUP(AM186,Kopā!$A$4:$Q$203,8,),"")</f>
        <v/>
      </c>
      <c r="AS186" s="80" t="str">
        <f>_xlfn.IFNA(VLOOKUP(AM186,Kopā!$A$4:$Q$203,9,),"")</f>
        <v/>
      </c>
      <c r="AT186" s="79" t="str">
        <f>_xlfn.IFNA(VLOOKUP(AM186,Kopā!$A$4:$Q$203,10,),"")</f>
        <v/>
      </c>
      <c r="AU186" s="80" t="str">
        <f>_xlfn.IFNA(VLOOKUP(AM186,Kopā!$A$4:$Q$203,11,),"")</f>
        <v/>
      </c>
      <c r="AV186" s="79" t="str">
        <f>_xlfn.IFNA(VLOOKUP(AM186,Kopā!$A$4:$Q$203,12,),"")</f>
        <v/>
      </c>
      <c r="AW186" s="80" t="str">
        <f>_xlfn.IFNA(VLOOKUP(AM186,Kopā!$A$4:$Q$203,13,),"")</f>
        <v/>
      </c>
      <c r="AX186" s="79" t="str">
        <f>_xlfn.IFNA(VLOOKUP(AM186,Kopā!$A$4:$Q$203,14,),"")</f>
        <v/>
      </c>
      <c r="AY186" s="80" t="str">
        <f>_xlfn.IFNA(VLOOKUP(AM186,Kopā!$A$4:$Q$203,15,),"")</f>
        <v/>
      </c>
      <c r="AZ186" s="26"/>
      <c r="BA186" s="26"/>
      <c r="BB186" s="26"/>
      <c r="BC186" s="26"/>
      <c r="BD186" s="26"/>
      <c r="BE186" s="26" t="e">
        <f>_xlfn.RANK.EQ(BB186,$BB$4:$BB$93,)+COUNTIF($BB$4:BB186,BB186)-1</f>
        <v>#N/A</v>
      </c>
    </row>
    <row r="187" spans="1:57" x14ac:dyDescent="0.25">
      <c r="A187" s="4"/>
      <c r="B187" s="4"/>
      <c r="C187" s="4"/>
      <c r="D187" s="4"/>
      <c r="E187" s="37"/>
      <c r="F187" s="37"/>
      <c r="G187" s="37"/>
      <c r="H187" s="37"/>
      <c r="I187" s="37"/>
      <c r="J187" s="37"/>
      <c r="K187" s="37"/>
      <c r="L187" s="37"/>
      <c r="M187" s="4"/>
      <c r="N187" s="4"/>
      <c r="O187" s="36"/>
      <c r="P187" s="4"/>
      <c r="Q187" s="4"/>
      <c r="AD187" s="26">
        <v>186</v>
      </c>
      <c r="AE187" s="26"/>
      <c r="AF187" s="26" t="str">
        <f>IF(Kopā!F187=$R$3,Kopā!A187,"")</f>
        <v/>
      </c>
      <c r="AG187" s="26" t="str">
        <f>_xlfn.IFNA(VLOOKUP(AF187,Kopā!$A$4:$G$203,7,),"")</f>
        <v/>
      </c>
      <c r="AH187" s="26" t="str">
        <f t="shared" si="46"/>
        <v/>
      </c>
      <c r="AI187" s="26" t="e" cm="1">
        <f t="array" ref="AI187">IFERROR(SMALL(IF((COUNTIF($AI$3:AI186, $AH$4:$AH$203)=0)*ISNUMBER($AH$4:$AH$203), $AH$4:$AH$203, "A"), 1),INDEX($AH$4:$AH$203, MATCH(SMALL(IF(ISTEXT($AH$4:$AH$203)*(COUNTIF(AI$3:$AI186,$AH$4:$AH$203)=0), COUNTIF($AH$4:$AH$203, "&lt;"&amp;$AH$4:$AH$203), ""),1),IF(ISTEXT($AH$4:$AH$203), COUNTIF($AH$4:$AH$203, "&lt;"&amp;$AH$4:$AH$203), ""), 0)))</f>
        <v>#NUM!</v>
      </c>
      <c r="AJ187" s="26"/>
      <c r="AK187" s="26"/>
      <c r="AL187" s="26" t="e">
        <f>#REF!</f>
        <v>#REF!</v>
      </c>
      <c r="AM187" s="26"/>
      <c r="AN187" s="26"/>
      <c r="AO187" s="26"/>
      <c r="AP187" s="26"/>
      <c r="AQ187" s="26"/>
      <c r="AR187" s="79" t="str">
        <f>_xlfn.IFNA(VLOOKUP(AM187,Kopā!$A$4:$Q$203,8,),"")</f>
        <v/>
      </c>
      <c r="AS187" s="80" t="str">
        <f>_xlfn.IFNA(VLOOKUP(AM187,Kopā!$A$4:$Q$203,9,),"")</f>
        <v/>
      </c>
      <c r="AT187" s="79" t="str">
        <f>_xlfn.IFNA(VLOOKUP(AM187,Kopā!$A$4:$Q$203,10,),"")</f>
        <v/>
      </c>
      <c r="AU187" s="80" t="str">
        <f>_xlfn.IFNA(VLOOKUP(AM187,Kopā!$A$4:$Q$203,11,),"")</f>
        <v/>
      </c>
      <c r="AV187" s="79" t="str">
        <f>_xlfn.IFNA(VLOOKUP(AM187,Kopā!$A$4:$Q$203,12,),"")</f>
        <v/>
      </c>
      <c r="AW187" s="80" t="str">
        <f>_xlfn.IFNA(VLOOKUP(AM187,Kopā!$A$4:$Q$203,13,),"")</f>
        <v/>
      </c>
      <c r="AX187" s="79" t="str">
        <f>_xlfn.IFNA(VLOOKUP(AM187,Kopā!$A$4:$Q$203,14,),"")</f>
        <v/>
      </c>
      <c r="AY187" s="80" t="str">
        <f>_xlfn.IFNA(VLOOKUP(AM187,Kopā!$A$4:$Q$203,15,),"")</f>
        <v/>
      </c>
      <c r="AZ187" s="26"/>
      <c r="BA187" s="26"/>
      <c r="BB187" s="26"/>
      <c r="BC187" s="26"/>
      <c r="BD187" s="26"/>
      <c r="BE187" s="26" t="e">
        <f>_xlfn.RANK.EQ(BB187,$BB$4:$BB$93,)+COUNTIF($BB$4:BB187,BB187)-1</f>
        <v>#N/A</v>
      </c>
    </row>
    <row r="188" spans="1:57" x14ac:dyDescent="0.25">
      <c r="A188" s="4"/>
      <c r="B188" s="4"/>
      <c r="C188" s="4"/>
      <c r="D188" s="4"/>
      <c r="E188" s="37"/>
      <c r="F188" s="37"/>
      <c r="G188" s="37"/>
      <c r="H188" s="37"/>
      <c r="I188" s="37"/>
      <c r="J188" s="37"/>
      <c r="K188" s="37"/>
      <c r="L188" s="37"/>
      <c r="M188" s="4"/>
      <c r="N188" s="4"/>
      <c r="O188" s="36"/>
      <c r="P188" s="4"/>
      <c r="Q188" s="4"/>
      <c r="AD188" s="26">
        <v>187</v>
      </c>
      <c r="AE188" s="26"/>
      <c r="AF188" s="26" t="str">
        <f>IF(Kopā!F188=$R$3,Kopā!A188,"")</f>
        <v/>
      </c>
      <c r="AG188" s="26" t="str">
        <f>_xlfn.IFNA(VLOOKUP(AF188,Kopā!$A$4:$G$203,7,),"")</f>
        <v/>
      </c>
      <c r="AH188" s="26" t="str">
        <f t="shared" si="46"/>
        <v/>
      </c>
      <c r="AI188" s="26" t="e" cm="1">
        <f t="array" ref="AI188">IFERROR(SMALL(IF((COUNTIF($AI$3:AI187, $AH$4:$AH$203)=0)*ISNUMBER($AH$4:$AH$203), $AH$4:$AH$203, "A"), 1),INDEX($AH$4:$AH$203, MATCH(SMALL(IF(ISTEXT($AH$4:$AH$203)*(COUNTIF(AI$3:$AI187,$AH$4:$AH$203)=0), COUNTIF($AH$4:$AH$203, "&lt;"&amp;$AH$4:$AH$203), ""),1),IF(ISTEXT($AH$4:$AH$203), COUNTIF($AH$4:$AH$203, "&lt;"&amp;$AH$4:$AH$203), ""), 0)))</f>
        <v>#NUM!</v>
      </c>
      <c r="AJ188" s="26"/>
      <c r="AK188" s="26"/>
      <c r="AL188" s="26" t="e">
        <f>#REF!</f>
        <v>#REF!</v>
      </c>
      <c r="AM188" s="26"/>
      <c r="AN188" s="26"/>
      <c r="AO188" s="26"/>
      <c r="AP188" s="26"/>
      <c r="AQ188" s="26"/>
      <c r="AR188" s="79" t="str">
        <f>_xlfn.IFNA(VLOOKUP(AM188,Kopā!$A$4:$Q$203,8,),"")</f>
        <v/>
      </c>
      <c r="AS188" s="80" t="str">
        <f>_xlfn.IFNA(VLOOKUP(AM188,Kopā!$A$4:$Q$203,9,),"")</f>
        <v/>
      </c>
      <c r="AT188" s="79" t="str">
        <f>_xlfn.IFNA(VLOOKUP(AM188,Kopā!$A$4:$Q$203,10,),"")</f>
        <v/>
      </c>
      <c r="AU188" s="80" t="str">
        <f>_xlfn.IFNA(VLOOKUP(AM188,Kopā!$A$4:$Q$203,11,),"")</f>
        <v/>
      </c>
      <c r="AV188" s="79" t="str">
        <f>_xlfn.IFNA(VLOOKUP(AM188,Kopā!$A$4:$Q$203,12,),"")</f>
        <v/>
      </c>
      <c r="AW188" s="80" t="str">
        <f>_xlfn.IFNA(VLOOKUP(AM188,Kopā!$A$4:$Q$203,13,),"")</f>
        <v/>
      </c>
      <c r="AX188" s="79" t="str">
        <f>_xlfn.IFNA(VLOOKUP(AM188,Kopā!$A$4:$Q$203,14,),"")</f>
        <v/>
      </c>
      <c r="AY188" s="80" t="str">
        <f>_xlfn.IFNA(VLOOKUP(AM188,Kopā!$A$4:$Q$203,15,),"")</f>
        <v/>
      </c>
      <c r="AZ188" s="26"/>
      <c r="BA188" s="26"/>
      <c r="BB188" s="26"/>
      <c r="BC188" s="26"/>
      <c r="BD188" s="26"/>
      <c r="BE188" s="26" t="e">
        <f>_xlfn.RANK.EQ(BB188,$BB$4:$BB$93,)+COUNTIF($BB$4:BB188,BB188)-1</f>
        <v>#N/A</v>
      </c>
    </row>
    <row r="189" spans="1:57" x14ac:dyDescent="0.25">
      <c r="A189" s="4"/>
      <c r="B189" s="4"/>
      <c r="C189" s="4"/>
      <c r="D189" s="4"/>
      <c r="E189" s="37"/>
      <c r="F189" s="37"/>
      <c r="G189" s="37"/>
      <c r="H189" s="37"/>
      <c r="I189" s="37"/>
      <c r="J189" s="37"/>
      <c r="K189" s="37"/>
      <c r="L189" s="37"/>
      <c r="M189" s="4"/>
      <c r="N189" s="4"/>
      <c r="O189" s="36"/>
      <c r="P189" s="4"/>
      <c r="Q189" s="4"/>
      <c r="AD189" s="26">
        <v>188</v>
      </c>
      <c r="AE189" s="26"/>
      <c r="AF189" s="26" t="str">
        <f>IF(Kopā!F189=$R$3,Kopā!A189,"")</f>
        <v/>
      </c>
      <c r="AG189" s="26" t="str">
        <f>_xlfn.IFNA(VLOOKUP(AF189,Kopā!$A$4:$G$203,7,),"")</f>
        <v/>
      </c>
      <c r="AH189" s="26" t="str">
        <f t="shared" si="46"/>
        <v/>
      </c>
      <c r="AI189" s="26" t="e" cm="1">
        <f t="array" ref="AI189">IFERROR(SMALL(IF((COUNTIF($AI$3:AI188, $AH$4:$AH$203)=0)*ISNUMBER($AH$4:$AH$203), $AH$4:$AH$203, "A"), 1),INDEX($AH$4:$AH$203, MATCH(SMALL(IF(ISTEXT($AH$4:$AH$203)*(COUNTIF(AI$3:$AI188,$AH$4:$AH$203)=0), COUNTIF($AH$4:$AH$203, "&lt;"&amp;$AH$4:$AH$203), ""),1),IF(ISTEXT($AH$4:$AH$203), COUNTIF($AH$4:$AH$203, "&lt;"&amp;$AH$4:$AH$203), ""), 0)))</f>
        <v>#NUM!</v>
      </c>
      <c r="AJ189" s="26"/>
      <c r="AK189" s="26"/>
      <c r="AL189" s="26" t="e">
        <f>#REF!</f>
        <v>#REF!</v>
      </c>
      <c r="AM189" s="26"/>
      <c r="AN189" s="26"/>
      <c r="AO189" s="26"/>
      <c r="AP189" s="26"/>
      <c r="AQ189" s="26"/>
      <c r="AR189" s="79" t="str">
        <f>_xlfn.IFNA(VLOOKUP(AM189,Kopā!$A$4:$Q$203,8,),"")</f>
        <v/>
      </c>
      <c r="AS189" s="80" t="str">
        <f>_xlfn.IFNA(VLOOKUP(AM189,Kopā!$A$4:$Q$203,9,),"")</f>
        <v/>
      </c>
      <c r="AT189" s="79" t="str">
        <f>_xlfn.IFNA(VLOOKUP(AM189,Kopā!$A$4:$Q$203,10,),"")</f>
        <v/>
      </c>
      <c r="AU189" s="80" t="str">
        <f>_xlfn.IFNA(VLOOKUP(AM189,Kopā!$A$4:$Q$203,11,),"")</f>
        <v/>
      </c>
      <c r="AV189" s="79" t="str">
        <f>_xlfn.IFNA(VLOOKUP(AM189,Kopā!$A$4:$Q$203,12,),"")</f>
        <v/>
      </c>
      <c r="AW189" s="80" t="str">
        <f>_xlfn.IFNA(VLOOKUP(AM189,Kopā!$A$4:$Q$203,13,),"")</f>
        <v/>
      </c>
      <c r="AX189" s="79" t="str">
        <f>_xlfn.IFNA(VLOOKUP(AM189,Kopā!$A$4:$Q$203,14,),"")</f>
        <v/>
      </c>
      <c r="AY189" s="80" t="str">
        <f>_xlfn.IFNA(VLOOKUP(AM189,Kopā!$A$4:$Q$203,15,),"")</f>
        <v/>
      </c>
      <c r="AZ189" s="26"/>
      <c r="BA189" s="26"/>
      <c r="BB189" s="26"/>
      <c r="BC189" s="26"/>
      <c r="BD189" s="26"/>
      <c r="BE189" s="26" t="e">
        <f>_xlfn.RANK.EQ(BB189,$BB$4:$BB$93,)+COUNTIF($BB$4:BB189,BB189)-1</f>
        <v>#N/A</v>
      </c>
    </row>
    <row r="190" spans="1:57" x14ac:dyDescent="0.25">
      <c r="A190" s="4"/>
      <c r="B190" s="4"/>
      <c r="C190" s="4"/>
      <c r="D190" s="4"/>
      <c r="E190" s="37"/>
      <c r="F190" s="37"/>
      <c r="G190" s="37"/>
      <c r="H190" s="37"/>
      <c r="I190" s="37"/>
      <c r="J190" s="37"/>
      <c r="K190" s="37"/>
      <c r="L190" s="37"/>
      <c r="M190" s="4"/>
      <c r="N190" s="4"/>
      <c r="O190" s="36"/>
      <c r="P190" s="4"/>
      <c r="Q190" s="4"/>
      <c r="AD190" s="26">
        <v>189</v>
      </c>
      <c r="AE190" s="26"/>
      <c r="AF190" s="26" t="str">
        <f>IF(Kopā!F190=$R$3,Kopā!A190,"")</f>
        <v/>
      </c>
      <c r="AG190" s="26" t="str">
        <f>_xlfn.IFNA(VLOOKUP(AF190,Kopā!$A$4:$G$203,7,),"")</f>
        <v/>
      </c>
      <c r="AH190" s="26" t="str">
        <f t="shared" si="46"/>
        <v/>
      </c>
      <c r="AI190" s="26" t="e" cm="1">
        <f t="array" ref="AI190">IFERROR(SMALL(IF((COUNTIF($AI$3:AI189, $AH$4:$AH$203)=0)*ISNUMBER($AH$4:$AH$203), $AH$4:$AH$203, "A"), 1),INDEX($AH$4:$AH$203, MATCH(SMALL(IF(ISTEXT($AH$4:$AH$203)*(COUNTIF(AI$3:$AI189,$AH$4:$AH$203)=0), COUNTIF($AH$4:$AH$203, "&lt;"&amp;$AH$4:$AH$203), ""),1),IF(ISTEXT($AH$4:$AH$203), COUNTIF($AH$4:$AH$203, "&lt;"&amp;$AH$4:$AH$203), ""), 0)))</f>
        <v>#NUM!</v>
      </c>
      <c r="AJ190" s="26"/>
      <c r="AK190" s="26"/>
      <c r="AL190" s="26" t="e">
        <f>#REF!</f>
        <v>#REF!</v>
      </c>
      <c r="AM190" s="26"/>
      <c r="AN190" s="26"/>
      <c r="AO190" s="26"/>
      <c r="AP190" s="26"/>
      <c r="AQ190" s="26"/>
      <c r="AR190" s="79" t="str">
        <f>_xlfn.IFNA(VLOOKUP(AM190,Kopā!$A$4:$Q$203,8,),"")</f>
        <v/>
      </c>
      <c r="AS190" s="80" t="str">
        <f>_xlfn.IFNA(VLOOKUP(AM190,Kopā!$A$4:$Q$203,9,),"")</f>
        <v/>
      </c>
      <c r="AT190" s="79" t="str">
        <f>_xlfn.IFNA(VLOOKUP(AM190,Kopā!$A$4:$Q$203,10,),"")</f>
        <v/>
      </c>
      <c r="AU190" s="80" t="str">
        <f>_xlfn.IFNA(VLOOKUP(AM190,Kopā!$A$4:$Q$203,11,),"")</f>
        <v/>
      </c>
      <c r="AV190" s="79" t="str">
        <f>_xlfn.IFNA(VLOOKUP(AM190,Kopā!$A$4:$Q$203,12,),"")</f>
        <v/>
      </c>
      <c r="AW190" s="80" t="str">
        <f>_xlfn.IFNA(VLOOKUP(AM190,Kopā!$A$4:$Q$203,13,),"")</f>
        <v/>
      </c>
      <c r="AX190" s="79" t="str">
        <f>_xlfn.IFNA(VLOOKUP(AM190,Kopā!$A$4:$Q$203,14,),"")</f>
        <v/>
      </c>
      <c r="AY190" s="80" t="str">
        <f>_xlfn.IFNA(VLOOKUP(AM190,Kopā!$A$4:$Q$203,15,),"")</f>
        <v/>
      </c>
      <c r="AZ190" s="26"/>
      <c r="BA190" s="26"/>
      <c r="BB190" s="26"/>
      <c r="BC190" s="26"/>
      <c r="BD190" s="26"/>
      <c r="BE190" s="26" t="e">
        <f>_xlfn.RANK.EQ(BB190,$BB$4:$BB$93,)+COUNTIF($BB$4:BB190,BB190)-1</f>
        <v>#N/A</v>
      </c>
    </row>
    <row r="191" spans="1:57" x14ac:dyDescent="0.25">
      <c r="A191" s="4"/>
      <c r="B191" s="4"/>
      <c r="C191" s="4"/>
      <c r="D191" s="4"/>
      <c r="E191" s="37"/>
      <c r="F191" s="37"/>
      <c r="G191" s="37"/>
      <c r="H191" s="37"/>
      <c r="I191" s="37"/>
      <c r="J191" s="37"/>
      <c r="K191" s="37"/>
      <c r="L191" s="37"/>
      <c r="M191" s="4"/>
      <c r="N191" s="4"/>
      <c r="O191" s="36"/>
      <c r="P191" s="4"/>
      <c r="Q191" s="4"/>
      <c r="AD191" s="26">
        <v>190</v>
      </c>
      <c r="AE191" s="26"/>
      <c r="AF191" s="26" t="str">
        <f>IF(Kopā!F191=$R$3,Kopā!A191,"")</f>
        <v/>
      </c>
      <c r="AG191" s="26" t="str">
        <f>_xlfn.IFNA(VLOOKUP(AF191,Kopā!$A$4:$G$203,7,),"")</f>
        <v/>
      </c>
      <c r="AH191" s="26" t="str">
        <f t="shared" si="46"/>
        <v/>
      </c>
      <c r="AI191" s="26" t="e" cm="1">
        <f t="array" ref="AI191">IFERROR(SMALL(IF((COUNTIF($AI$3:AI190, $AH$4:$AH$203)=0)*ISNUMBER($AH$4:$AH$203), $AH$4:$AH$203, "A"), 1),INDEX($AH$4:$AH$203, MATCH(SMALL(IF(ISTEXT($AH$4:$AH$203)*(COUNTIF(AI$3:$AI190,$AH$4:$AH$203)=0), COUNTIF($AH$4:$AH$203, "&lt;"&amp;$AH$4:$AH$203), ""),1),IF(ISTEXT($AH$4:$AH$203), COUNTIF($AH$4:$AH$203, "&lt;"&amp;$AH$4:$AH$203), ""), 0)))</f>
        <v>#NUM!</v>
      </c>
      <c r="AJ191" s="26"/>
      <c r="AK191" s="26"/>
      <c r="AL191" s="26" t="e">
        <f>#REF!</f>
        <v>#REF!</v>
      </c>
      <c r="AM191" s="26"/>
      <c r="AN191" s="26"/>
      <c r="AO191" s="26"/>
      <c r="AP191" s="26"/>
      <c r="AQ191" s="26"/>
      <c r="AR191" s="79" t="str">
        <f>_xlfn.IFNA(VLOOKUP(AM191,Kopā!$A$4:$Q$203,8,),"")</f>
        <v/>
      </c>
      <c r="AS191" s="80" t="str">
        <f>_xlfn.IFNA(VLOOKUP(AM191,Kopā!$A$4:$Q$203,9,),"")</f>
        <v/>
      </c>
      <c r="AT191" s="79" t="str">
        <f>_xlfn.IFNA(VLOOKUP(AM191,Kopā!$A$4:$Q$203,10,),"")</f>
        <v/>
      </c>
      <c r="AU191" s="80" t="str">
        <f>_xlfn.IFNA(VLOOKUP(AM191,Kopā!$A$4:$Q$203,11,),"")</f>
        <v/>
      </c>
      <c r="AV191" s="79" t="str">
        <f>_xlfn.IFNA(VLOOKUP(AM191,Kopā!$A$4:$Q$203,12,),"")</f>
        <v/>
      </c>
      <c r="AW191" s="80" t="str">
        <f>_xlfn.IFNA(VLOOKUP(AM191,Kopā!$A$4:$Q$203,13,),"")</f>
        <v/>
      </c>
      <c r="AX191" s="79" t="str">
        <f>_xlfn.IFNA(VLOOKUP(AM191,Kopā!$A$4:$Q$203,14,),"")</f>
        <v/>
      </c>
      <c r="AY191" s="80" t="str">
        <f>_xlfn.IFNA(VLOOKUP(AM191,Kopā!$A$4:$Q$203,15,),"")</f>
        <v/>
      </c>
      <c r="AZ191" s="26"/>
      <c r="BA191" s="26"/>
      <c r="BB191" s="26"/>
      <c r="BC191" s="26"/>
      <c r="BD191" s="26"/>
      <c r="BE191" s="26" t="e">
        <f>_xlfn.RANK.EQ(BB191,$BB$4:$BB$93,)+COUNTIF($BB$4:BB191,BB191)-1</f>
        <v>#N/A</v>
      </c>
    </row>
    <row r="192" spans="1:57" x14ac:dyDescent="0.25">
      <c r="A192" s="4"/>
      <c r="B192" s="4"/>
      <c r="C192" s="4"/>
      <c r="D192" s="4"/>
      <c r="E192" s="37"/>
      <c r="F192" s="37"/>
      <c r="G192" s="37"/>
      <c r="H192" s="37"/>
      <c r="I192" s="37"/>
      <c r="J192" s="37"/>
      <c r="K192" s="37"/>
      <c r="L192" s="37"/>
      <c r="M192" s="4"/>
      <c r="N192" s="4"/>
      <c r="O192" s="36"/>
      <c r="P192" s="4"/>
      <c r="Q192" s="4"/>
      <c r="AD192" s="26">
        <v>191</v>
      </c>
      <c r="AE192" s="26"/>
      <c r="AF192" s="26" t="str">
        <f>IF(Kopā!F192=$R$3,Kopā!A192,"")</f>
        <v/>
      </c>
      <c r="AG192" s="26" t="str">
        <f>_xlfn.IFNA(VLOOKUP(AF192,Kopā!$A$4:$G$203,7,),"")</f>
        <v/>
      </c>
      <c r="AH192" s="26" t="str">
        <f t="shared" si="46"/>
        <v/>
      </c>
      <c r="AI192" s="26" t="e" cm="1">
        <f t="array" ref="AI192">IFERROR(SMALL(IF((COUNTIF($AI$3:AI191, $AH$4:$AH$203)=0)*ISNUMBER($AH$4:$AH$203), $AH$4:$AH$203, "A"), 1),INDEX($AH$4:$AH$203, MATCH(SMALL(IF(ISTEXT($AH$4:$AH$203)*(COUNTIF(AI$3:$AI191,$AH$4:$AH$203)=0), COUNTIF($AH$4:$AH$203, "&lt;"&amp;$AH$4:$AH$203), ""),1),IF(ISTEXT($AH$4:$AH$203), COUNTIF($AH$4:$AH$203, "&lt;"&amp;$AH$4:$AH$203), ""), 0)))</f>
        <v>#NUM!</v>
      </c>
      <c r="AJ192" s="26"/>
      <c r="AK192" s="26"/>
      <c r="AL192" s="26" t="e">
        <f>#REF!</f>
        <v>#REF!</v>
      </c>
      <c r="AM192" s="26"/>
      <c r="AN192" s="26"/>
      <c r="AO192" s="26"/>
      <c r="AP192" s="26"/>
      <c r="AQ192" s="26"/>
      <c r="AR192" s="79" t="str">
        <f>_xlfn.IFNA(VLOOKUP(AM192,Kopā!$A$4:$Q$203,8,),"")</f>
        <v/>
      </c>
      <c r="AS192" s="80" t="str">
        <f>_xlfn.IFNA(VLOOKUP(AM192,Kopā!$A$4:$Q$203,9,),"")</f>
        <v/>
      </c>
      <c r="AT192" s="79" t="str">
        <f>_xlfn.IFNA(VLOOKUP(AM192,Kopā!$A$4:$Q$203,10,),"")</f>
        <v/>
      </c>
      <c r="AU192" s="80" t="str">
        <f>_xlfn.IFNA(VLOOKUP(AM192,Kopā!$A$4:$Q$203,11,),"")</f>
        <v/>
      </c>
      <c r="AV192" s="79" t="str">
        <f>_xlfn.IFNA(VLOOKUP(AM192,Kopā!$A$4:$Q$203,12,),"")</f>
        <v/>
      </c>
      <c r="AW192" s="80" t="str">
        <f>_xlfn.IFNA(VLOOKUP(AM192,Kopā!$A$4:$Q$203,13,),"")</f>
        <v/>
      </c>
      <c r="AX192" s="79" t="str">
        <f>_xlfn.IFNA(VLOOKUP(AM192,Kopā!$A$4:$Q$203,14,),"")</f>
        <v/>
      </c>
      <c r="AY192" s="80" t="str">
        <f>_xlfn.IFNA(VLOOKUP(AM192,Kopā!$A$4:$Q$203,15,),"")</f>
        <v/>
      </c>
      <c r="AZ192" s="26"/>
      <c r="BA192" s="26"/>
      <c r="BB192" s="26"/>
      <c r="BC192" s="26"/>
      <c r="BD192" s="26"/>
      <c r="BE192" s="26" t="e">
        <f>_xlfn.RANK.EQ(BB192,$BB$4:$BB$93,)+COUNTIF($BB$4:BB192,BB192)-1</f>
        <v>#N/A</v>
      </c>
    </row>
    <row r="193" spans="1:57" x14ac:dyDescent="0.25">
      <c r="A193" s="4"/>
      <c r="B193" s="4"/>
      <c r="C193" s="4"/>
      <c r="D193" s="4"/>
      <c r="E193" s="37"/>
      <c r="F193" s="37"/>
      <c r="G193" s="37"/>
      <c r="H193" s="37"/>
      <c r="I193" s="37"/>
      <c r="J193" s="37"/>
      <c r="K193" s="37"/>
      <c r="L193" s="37"/>
      <c r="M193" s="4"/>
      <c r="N193" s="4"/>
      <c r="O193" s="36"/>
      <c r="P193" s="4"/>
      <c r="Q193" s="4"/>
      <c r="AD193" s="26">
        <v>192</v>
      </c>
      <c r="AE193" s="26"/>
      <c r="AF193" s="26" t="str">
        <f>IF(Kopā!F193=$R$3,Kopā!A193,"")</f>
        <v/>
      </c>
      <c r="AG193" s="26" t="str">
        <f>_xlfn.IFNA(VLOOKUP(AF193,Kopā!$A$4:$G$203,7,),"")</f>
        <v/>
      </c>
      <c r="AH193" s="26" t="str">
        <f t="shared" si="46"/>
        <v/>
      </c>
      <c r="AI193" s="26" t="e" cm="1">
        <f t="array" ref="AI193">IFERROR(SMALL(IF((COUNTIF($AI$3:AI192, $AH$4:$AH$203)=0)*ISNUMBER($AH$4:$AH$203), $AH$4:$AH$203, "A"), 1),INDEX($AH$4:$AH$203, MATCH(SMALL(IF(ISTEXT($AH$4:$AH$203)*(COUNTIF(AI$3:$AI192,$AH$4:$AH$203)=0), COUNTIF($AH$4:$AH$203, "&lt;"&amp;$AH$4:$AH$203), ""),1),IF(ISTEXT($AH$4:$AH$203), COUNTIF($AH$4:$AH$203, "&lt;"&amp;$AH$4:$AH$203), ""), 0)))</f>
        <v>#NUM!</v>
      </c>
      <c r="AJ193" s="26"/>
      <c r="AK193" s="26"/>
      <c r="AL193" s="26" t="e">
        <f>#REF!</f>
        <v>#REF!</v>
      </c>
      <c r="AM193" s="26"/>
      <c r="AN193" s="26"/>
      <c r="AO193" s="26"/>
      <c r="AP193" s="26"/>
      <c r="AQ193" s="26"/>
      <c r="AR193" s="79" t="str">
        <f>_xlfn.IFNA(VLOOKUP(AM193,Kopā!$A$4:$Q$203,8,),"")</f>
        <v/>
      </c>
      <c r="AS193" s="80" t="str">
        <f>_xlfn.IFNA(VLOOKUP(AM193,Kopā!$A$4:$Q$203,9,),"")</f>
        <v/>
      </c>
      <c r="AT193" s="79" t="str">
        <f>_xlfn.IFNA(VLOOKUP(AM193,Kopā!$A$4:$Q$203,10,),"")</f>
        <v/>
      </c>
      <c r="AU193" s="80" t="str">
        <f>_xlfn.IFNA(VLOOKUP(AM193,Kopā!$A$4:$Q$203,11,),"")</f>
        <v/>
      </c>
      <c r="AV193" s="79" t="str">
        <f>_xlfn.IFNA(VLOOKUP(AM193,Kopā!$A$4:$Q$203,12,),"")</f>
        <v/>
      </c>
      <c r="AW193" s="80" t="str">
        <f>_xlfn.IFNA(VLOOKUP(AM193,Kopā!$A$4:$Q$203,13,),"")</f>
        <v/>
      </c>
      <c r="AX193" s="79" t="str">
        <f>_xlfn.IFNA(VLOOKUP(AM193,Kopā!$A$4:$Q$203,14,),"")</f>
        <v/>
      </c>
      <c r="AY193" s="80" t="str">
        <f>_xlfn.IFNA(VLOOKUP(AM193,Kopā!$A$4:$Q$203,15,),"")</f>
        <v/>
      </c>
      <c r="AZ193" s="26"/>
      <c r="BA193" s="26"/>
      <c r="BB193" s="26"/>
      <c r="BC193" s="26"/>
      <c r="BD193" s="26"/>
      <c r="BE193" s="26" t="e">
        <f>_xlfn.RANK.EQ(BB193,$BB$4:$BB$93,)+COUNTIF($BB$4:BB193,BB193)-1</f>
        <v>#N/A</v>
      </c>
    </row>
    <row r="194" spans="1:57" x14ac:dyDescent="0.25">
      <c r="A194" s="4"/>
      <c r="B194" s="4"/>
      <c r="C194" s="4"/>
      <c r="D194" s="4"/>
      <c r="E194" s="37"/>
      <c r="F194" s="37"/>
      <c r="G194" s="37"/>
      <c r="H194" s="37"/>
      <c r="I194" s="37"/>
      <c r="J194" s="37"/>
      <c r="K194" s="37"/>
      <c r="L194" s="37"/>
      <c r="M194" s="4"/>
      <c r="N194" s="4"/>
      <c r="O194" s="36"/>
      <c r="P194" s="4"/>
      <c r="Q194" s="4"/>
      <c r="AD194" s="26">
        <v>193</v>
      </c>
      <c r="AE194" s="26"/>
      <c r="AF194" s="26" t="str">
        <f>IF(Kopā!F194=$R$3,Kopā!A194,"")</f>
        <v/>
      </c>
      <c r="AG194" s="26" t="str">
        <f>_xlfn.IFNA(VLOOKUP(AF194,Kopā!$A$4:$G$203,7,),"")</f>
        <v/>
      </c>
      <c r="AH194" s="26" t="str">
        <f t="shared" si="46"/>
        <v/>
      </c>
      <c r="AI194" s="26" t="e" cm="1">
        <f t="array" ref="AI194">IFERROR(SMALL(IF((COUNTIF($AI$3:AI193, $AH$4:$AH$203)=0)*ISNUMBER($AH$4:$AH$203), $AH$4:$AH$203, "A"), 1),INDEX($AH$4:$AH$203, MATCH(SMALL(IF(ISTEXT($AH$4:$AH$203)*(COUNTIF(AI$3:$AI193,$AH$4:$AH$203)=0), COUNTIF($AH$4:$AH$203, "&lt;"&amp;$AH$4:$AH$203), ""),1),IF(ISTEXT($AH$4:$AH$203), COUNTIF($AH$4:$AH$203, "&lt;"&amp;$AH$4:$AH$203), ""), 0)))</f>
        <v>#NUM!</v>
      </c>
      <c r="AJ194" s="26"/>
      <c r="AK194" s="26"/>
      <c r="AL194" s="26" t="e">
        <f>#REF!</f>
        <v>#REF!</v>
      </c>
      <c r="AM194" s="26"/>
      <c r="AN194" s="26"/>
      <c r="AO194" s="26"/>
      <c r="AP194" s="26"/>
      <c r="AQ194" s="26"/>
      <c r="AR194" s="79" t="str">
        <f>_xlfn.IFNA(VLOOKUP(AM194,Kopā!$A$4:$Q$203,8,),"")</f>
        <v/>
      </c>
      <c r="AS194" s="80" t="str">
        <f>_xlfn.IFNA(VLOOKUP(AM194,Kopā!$A$4:$Q$203,9,),"")</f>
        <v/>
      </c>
      <c r="AT194" s="79" t="str">
        <f>_xlfn.IFNA(VLOOKUP(AM194,Kopā!$A$4:$Q$203,10,),"")</f>
        <v/>
      </c>
      <c r="AU194" s="80" t="str">
        <f>_xlfn.IFNA(VLOOKUP(AM194,Kopā!$A$4:$Q$203,11,),"")</f>
        <v/>
      </c>
      <c r="AV194" s="79" t="str">
        <f>_xlfn.IFNA(VLOOKUP(AM194,Kopā!$A$4:$Q$203,12,),"")</f>
        <v/>
      </c>
      <c r="AW194" s="80" t="str">
        <f>_xlfn.IFNA(VLOOKUP(AM194,Kopā!$A$4:$Q$203,13,),"")</f>
        <v/>
      </c>
      <c r="AX194" s="79" t="str">
        <f>_xlfn.IFNA(VLOOKUP(AM194,Kopā!$A$4:$Q$203,14,),"")</f>
        <v/>
      </c>
      <c r="AY194" s="80" t="str">
        <f>_xlfn.IFNA(VLOOKUP(AM194,Kopā!$A$4:$Q$203,15,),"")</f>
        <v/>
      </c>
      <c r="AZ194" s="26"/>
      <c r="BA194" s="26"/>
      <c r="BB194" s="26"/>
      <c r="BC194" s="26"/>
      <c r="BD194" s="26"/>
      <c r="BE194" s="26" t="e">
        <f>_xlfn.RANK.EQ(BB194,$BB$4:$BB$93,)+COUNTIF($BB$4:BB194,BB194)-1</f>
        <v>#N/A</v>
      </c>
    </row>
    <row r="195" spans="1:57" x14ac:dyDescent="0.25">
      <c r="A195" s="4"/>
      <c r="B195" s="4"/>
      <c r="C195" s="4"/>
      <c r="D195" s="4"/>
      <c r="E195" s="37"/>
      <c r="F195" s="37"/>
      <c r="G195" s="37"/>
      <c r="H195" s="37"/>
      <c r="I195" s="37"/>
      <c r="J195" s="37"/>
      <c r="K195" s="37"/>
      <c r="L195" s="37"/>
      <c r="M195" s="4"/>
      <c r="N195" s="4"/>
      <c r="O195" s="36"/>
      <c r="P195" s="4"/>
      <c r="Q195" s="4"/>
      <c r="AD195" s="26">
        <v>194</v>
      </c>
      <c r="AE195" s="26"/>
      <c r="AF195" s="26" t="str">
        <f>IF(Kopā!F195=$R$3,Kopā!A195,"")</f>
        <v/>
      </c>
      <c r="AG195" s="26" t="str">
        <f>_xlfn.IFNA(VLOOKUP(AF195,Kopā!$A$4:$G$203,7,),"")</f>
        <v/>
      </c>
      <c r="AH195" s="26" t="str">
        <f t="shared" si="46"/>
        <v/>
      </c>
      <c r="AI195" s="26" t="e" cm="1">
        <f t="array" ref="AI195">IFERROR(SMALL(IF((COUNTIF($AI$3:AI194, $AH$4:$AH$203)=0)*ISNUMBER($AH$4:$AH$203), $AH$4:$AH$203, "A"), 1),INDEX($AH$4:$AH$203, MATCH(SMALL(IF(ISTEXT($AH$4:$AH$203)*(COUNTIF(AI$3:$AI194,$AH$4:$AH$203)=0), COUNTIF($AH$4:$AH$203, "&lt;"&amp;$AH$4:$AH$203), ""),1),IF(ISTEXT($AH$4:$AH$203), COUNTIF($AH$4:$AH$203, "&lt;"&amp;$AH$4:$AH$203), ""), 0)))</f>
        <v>#NUM!</v>
      </c>
      <c r="AJ195" s="26"/>
      <c r="AK195" s="26"/>
      <c r="AL195" s="26" t="e">
        <f>#REF!</f>
        <v>#REF!</v>
      </c>
      <c r="AM195" s="26"/>
      <c r="AN195" s="26"/>
      <c r="AO195" s="26"/>
      <c r="AP195" s="26"/>
      <c r="AQ195" s="26"/>
      <c r="AR195" s="79" t="str">
        <f>_xlfn.IFNA(VLOOKUP(AM195,Kopā!$A$4:$Q$203,8,),"")</f>
        <v/>
      </c>
      <c r="AS195" s="80" t="str">
        <f>_xlfn.IFNA(VLOOKUP(AM195,Kopā!$A$4:$Q$203,9,),"")</f>
        <v/>
      </c>
      <c r="AT195" s="79" t="str">
        <f>_xlfn.IFNA(VLOOKUP(AM195,Kopā!$A$4:$Q$203,10,),"")</f>
        <v/>
      </c>
      <c r="AU195" s="80" t="str">
        <f>_xlfn.IFNA(VLOOKUP(AM195,Kopā!$A$4:$Q$203,11,),"")</f>
        <v/>
      </c>
      <c r="AV195" s="79" t="str">
        <f>_xlfn.IFNA(VLOOKUP(AM195,Kopā!$A$4:$Q$203,12,),"")</f>
        <v/>
      </c>
      <c r="AW195" s="80" t="str">
        <f>_xlfn.IFNA(VLOOKUP(AM195,Kopā!$A$4:$Q$203,13,),"")</f>
        <v/>
      </c>
      <c r="AX195" s="79" t="str">
        <f>_xlfn.IFNA(VLOOKUP(AM195,Kopā!$A$4:$Q$203,14,),"")</f>
        <v/>
      </c>
      <c r="AY195" s="80" t="str">
        <f>_xlfn.IFNA(VLOOKUP(AM195,Kopā!$A$4:$Q$203,15,),"")</f>
        <v/>
      </c>
      <c r="AZ195" s="26"/>
      <c r="BA195" s="26"/>
      <c r="BB195" s="26"/>
      <c r="BC195" s="26"/>
      <c r="BD195" s="26"/>
      <c r="BE195" s="26" t="e">
        <f>_xlfn.RANK.EQ(BB195,$BB$4:$BB$93,)+COUNTIF($BB$4:BB195,BB195)-1</f>
        <v>#N/A</v>
      </c>
    </row>
    <row r="196" spans="1:57" x14ac:dyDescent="0.25">
      <c r="A196" s="4"/>
      <c r="B196" s="4"/>
      <c r="C196" s="4"/>
      <c r="D196" s="4"/>
      <c r="E196" s="37"/>
      <c r="F196" s="37"/>
      <c r="G196" s="37"/>
      <c r="H196" s="37"/>
      <c r="I196" s="37"/>
      <c r="J196" s="37"/>
      <c r="K196" s="37"/>
      <c r="L196" s="37"/>
      <c r="M196" s="4"/>
      <c r="N196" s="4"/>
      <c r="O196" s="36"/>
      <c r="P196" s="4"/>
      <c r="Q196" s="4"/>
      <c r="AD196" s="26">
        <v>195</v>
      </c>
      <c r="AE196" s="26"/>
      <c r="AF196" s="26" t="str">
        <f>IF(Kopā!F196=$R$3,Kopā!A196,"")</f>
        <v/>
      </c>
      <c r="AG196" s="26" t="str">
        <f>_xlfn.IFNA(VLOOKUP(AF196,Kopā!$A$4:$G$203,7,),"")</f>
        <v/>
      </c>
      <c r="AH196" s="26" t="str">
        <f t="shared" ref="AH196:AH203" si="47">IF(AG196=$S$3,AF196,"")</f>
        <v/>
      </c>
      <c r="AI196" s="26" t="e" cm="1">
        <f t="array" ref="AI196">IFERROR(SMALL(IF((COUNTIF($AI$3:AI195, $AH$4:$AH$203)=0)*ISNUMBER($AH$4:$AH$203), $AH$4:$AH$203, "A"), 1),INDEX($AH$4:$AH$203, MATCH(SMALL(IF(ISTEXT($AH$4:$AH$203)*(COUNTIF(AI$3:$AI195,$AH$4:$AH$203)=0), COUNTIF($AH$4:$AH$203, "&lt;"&amp;$AH$4:$AH$203), ""),1),IF(ISTEXT($AH$4:$AH$203), COUNTIF($AH$4:$AH$203, "&lt;"&amp;$AH$4:$AH$203), ""), 0)))</f>
        <v>#NUM!</v>
      </c>
      <c r="AJ196" s="26"/>
      <c r="AK196" s="26"/>
      <c r="AL196" s="26" t="e">
        <f>#REF!</f>
        <v>#REF!</v>
      </c>
      <c r="AM196" s="26"/>
      <c r="AN196" s="26"/>
      <c r="AO196" s="26"/>
      <c r="AP196" s="26"/>
      <c r="AQ196" s="26"/>
      <c r="AR196" s="79" t="str">
        <f>_xlfn.IFNA(VLOOKUP(AM196,Kopā!$A$4:$Q$203,8,),"")</f>
        <v/>
      </c>
      <c r="AS196" s="80" t="str">
        <f>_xlfn.IFNA(VLOOKUP(AM196,Kopā!$A$4:$Q$203,9,),"")</f>
        <v/>
      </c>
      <c r="AT196" s="79" t="str">
        <f>_xlfn.IFNA(VLOOKUP(AM196,Kopā!$A$4:$Q$203,10,),"")</f>
        <v/>
      </c>
      <c r="AU196" s="80" t="str">
        <f>_xlfn.IFNA(VLOOKUP(AM196,Kopā!$A$4:$Q$203,11,),"")</f>
        <v/>
      </c>
      <c r="AV196" s="79" t="str">
        <f>_xlfn.IFNA(VLOOKUP(AM196,Kopā!$A$4:$Q$203,12,),"")</f>
        <v/>
      </c>
      <c r="AW196" s="80" t="str">
        <f>_xlfn.IFNA(VLOOKUP(AM196,Kopā!$A$4:$Q$203,13,),"")</f>
        <v/>
      </c>
      <c r="AX196" s="79" t="str">
        <f>_xlfn.IFNA(VLOOKUP(AM196,Kopā!$A$4:$Q$203,14,),"")</f>
        <v/>
      </c>
      <c r="AY196" s="80" t="str">
        <f>_xlfn.IFNA(VLOOKUP(AM196,Kopā!$A$4:$Q$203,15,),"")</f>
        <v/>
      </c>
      <c r="AZ196" s="26"/>
      <c r="BA196" s="26"/>
      <c r="BB196" s="26"/>
      <c r="BC196" s="26"/>
      <c r="BD196" s="26"/>
      <c r="BE196" s="26" t="e">
        <f>_xlfn.RANK.EQ(BB196,$BB$4:$BB$93,)+COUNTIF($BB$4:BB196,BB196)-1</f>
        <v>#N/A</v>
      </c>
    </row>
    <row r="197" spans="1:57" x14ac:dyDescent="0.25">
      <c r="A197" s="4"/>
      <c r="B197" s="4"/>
      <c r="C197" s="4"/>
      <c r="D197" s="4"/>
      <c r="E197" s="37"/>
      <c r="F197" s="37"/>
      <c r="G197" s="37"/>
      <c r="H197" s="37"/>
      <c r="I197" s="37"/>
      <c r="J197" s="37"/>
      <c r="K197" s="37"/>
      <c r="L197" s="37"/>
      <c r="M197" s="4"/>
      <c r="N197" s="4"/>
      <c r="O197" s="36"/>
      <c r="P197" s="4"/>
      <c r="Q197" s="4"/>
      <c r="AD197" s="26">
        <v>196</v>
      </c>
      <c r="AE197" s="26"/>
      <c r="AF197" s="26" t="str">
        <f>IF(Kopā!F197=$R$3,Kopā!A197,"")</f>
        <v/>
      </c>
      <c r="AG197" s="26" t="str">
        <f>_xlfn.IFNA(VLOOKUP(AF197,Kopā!$A$4:$G$203,7,),"")</f>
        <v/>
      </c>
      <c r="AH197" s="26" t="str">
        <f t="shared" si="47"/>
        <v/>
      </c>
      <c r="AI197" s="26" t="e" cm="1">
        <f t="array" ref="AI197">IFERROR(SMALL(IF((COUNTIF($AI$3:AI196, $AH$4:$AH$203)=0)*ISNUMBER($AH$4:$AH$203), $AH$4:$AH$203, "A"), 1),INDEX($AH$4:$AH$203, MATCH(SMALL(IF(ISTEXT($AH$4:$AH$203)*(COUNTIF(AI$3:$AI196,$AH$4:$AH$203)=0), COUNTIF($AH$4:$AH$203, "&lt;"&amp;$AH$4:$AH$203), ""),1),IF(ISTEXT($AH$4:$AH$203), COUNTIF($AH$4:$AH$203, "&lt;"&amp;$AH$4:$AH$203), ""), 0)))</f>
        <v>#NUM!</v>
      </c>
      <c r="AJ197" s="26"/>
      <c r="AK197" s="26"/>
      <c r="AL197" s="26" t="e">
        <f>#REF!</f>
        <v>#REF!</v>
      </c>
      <c r="AM197" s="26"/>
      <c r="AN197" s="26"/>
      <c r="AO197" s="26"/>
      <c r="AP197" s="26"/>
      <c r="AQ197" s="26"/>
      <c r="AR197" s="79" t="str">
        <f>_xlfn.IFNA(VLOOKUP(AM197,Kopā!$A$4:$Q$203,8,),"")</f>
        <v/>
      </c>
      <c r="AS197" s="80" t="str">
        <f>_xlfn.IFNA(VLOOKUP(AM197,Kopā!$A$4:$Q$203,9,),"")</f>
        <v/>
      </c>
      <c r="AT197" s="79" t="str">
        <f>_xlfn.IFNA(VLOOKUP(AM197,Kopā!$A$4:$Q$203,10,),"")</f>
        <v/>
      </c>
      <c r="AU197" s="80" t="str">
        <f>_xlfn.IFNA(VLOOKUP(AM197,Kopā!$A$4:$Q$203,11,),"")</f>
        <v/>
      </c>
      <c r="AV197" s="79" t="str">
        <f>_xlfn.IFNA(VLOOKUP(AM197,Kopā!$A$4:$Q$203,12,),"")</f>
        <v/>
      </c>
      <c r="AW197" s="80" t="str">
        <f>_xlfn.IFNA(VLOOKUP(AM197,Kopā!$A$4:$Q$203,13,),"")</f>
        <v/>
      </c>
      <c r="AX197" s="79" t="str">
        <f>_xlfn.IFNA(VLOOKUP(AM197,Kopā!$A$4:$Q$203,14,),"")</f>
        <v/>
      </c>
      <c r="AY197" s="80" t="str">
        <f>_xlfn.IFNA(VLOOKUP(AM197,Kopā!$A$4:$Q$203,15,),"")</f>
        <v/>
      </c>
      <c r="AZ197" s="26"/>
      <c r="BA197" s="26"/>
      <c r="BB197" s="26"/>
      <c r="BC197" s="26"/>
      <c r="BD197" s="26"/>
      <c r="BE197" s="26" t="e">
        <f>_xlfn.RANK.EQ(BB197,$BB$4:$BB$93,)+COUNTIF($BB$4:BB197,BB197)-1</f>
        <v>#N/A</v>
      </c>
    </row>
    <row r="198" spans="1:57" x14ac:dyDescent="0.25">
      <c r="A198" s="4"/>
      <c r="B198" s="4"/>
      <c r="C198" s="4"/>
      <c r="D198" s="4"/>
      <c r="E198" s="37"/>
      <c r="F198" s="37"/>
      <c r="G198" s="37"/>
      <c r="H198" s="37"/>
      <c r="I198" s="37"/>
      <c r="J198" s="37"/>
      <c r="K198" s="37"/>
      <c r="L198" s="37"/>
      <c r="M198" s="4"/>
      <c r="N198" s="4"/>
      <c r="O198" s="36"/>
      <c r="P198" s="4"/>
      <c r="Q198" s="4"/>
      <c r="AD198" s="26">
        <v>197</v>
      </c>
      <c r="AE198" s="26"/>
      <c r="AF198" s="26" t="str">
        <f>IF(Kopā!F198=$R$3,Kopā!A198,"")</f>
        <v/>
      </c>
      <c r="AG198" s="26" t="str">
        <f>_xlfn.IFNA(VLOOKUP(AF198,Kopā!$A$4:$G$203,7,),"")</f>
        <v/>
      </c>
      <c r="AH198" s="26" t="str">
        <f t="shared" si="47"/>
        <v/>
      </c>
      <c r="AI198" s="26" t="e" cm="1">
        <f t="array" ref="AI198">IFERROR(SMALL(IF((COUNTIF($AI$3:AI197, $AH$4:$AH$203)=0)*ISNUMBER($AH$4:$AH$203), $AH$4:$AH$203, "A"), 1),INDEX($AH$4:$AH$203, MATCH(SMALL(IF(ISTEXT($AH$4:$AH$203)*(COUNTIF(AI$3:$AI197,$AH$4:$AH$203)=0), COUNTIF($AH$4:$AH$203, "&lt;"&amp;$AH$4:$AH$203), ""),1),IF(ISTEXT($AH$4:$AH$203), COUNTIF($AH$4:$AH$203, "&lt;"&amp;$AH$4:$AH$203), ""), 0)))</f>
        <v>#NUM!</v>
      </c>
      <c r="AJ198" s="26"/>
      <c r="AK198" s="26"/>
      <c r="AL198" s="26" t="e">
        <f>#REF!</f>
        <v>#REF!</v>
      </c>
      <c r="AM198" s="26"/>
      <c r="AN198" s="26"/>
      <c r="AO198" s="26"/>
      <c r="AP198" s="26"/>
      <c r="AQ198" s="26"/>
      <c r="AR198" s="79" t="str">
        <f>_xlfn.IFNA(VLOOKUP(AM198,Kopā!$A$4:$Q$203,8,),"")</f>
        <v/>
      </c>
      <c r="AS198" s="80" t="str">
        <f>_xlfn.IFNA(VLOOKUP(AM198,Kopā!$A$4:$Q$203,9,),"")</f>
        <v/>
      </c>
      <c r="AT198" s="79" t="str">
        <f>_xlfn.IFNA(VLOOKUP(AM198,Kopā!$A$4:$Q$203,10,),"")</f>
        <v/>
      </c>
      <c r="AU198" s="80" t="str">
        <f>_xlfn.IFNA(VLOOKUP(AM198,Kopā!$A$4:$Q$203,11,),"")</f>
        <v/>
      </c>
      <c r="AV198" s="79" t="str">
        <f>_xlfn.IFNA(VLOOKUP(AM198,Kopā!$A$4:$Q$203,12,),"")</f>
        <v/>
      </c>
      <c r="AW198" s="80" t="str">
        <f>_xlfn.IFNA(VLOOKUP(AM198,Kopā!$A$4:$Q$203,13,),"")</f>
        <v/>
      </c>
      <c r="AX198" s="79" t="str">
        <f>_xlfn.IFNA(VLOOKUP(AM198,Kopā!$A$4:$Q$203,14,),"")</f>
        <v/>
      </c>
      <c r="AY198" s="80" t="str">
        <f>_xlfn.IFNA(VLOOKUP(AM198,Kopā!$A$4:$Q$203,15,),"")</f>
        <v/>
      </c>
      <c r="AZ198" s="26"/>
      <c r="BA198" s="26"/>
      <c r="BB198" s="26"/>
      <c r="BC198" s="26"/>
      <c r="BD198" s="26"/>
      <c r="BE198" s="26" t="e">
        <f>_xlfn.RANK.EQ(BB198,$BB$4:$BB$93,)+COUNTIF($BB$4:BB198,BB198)-1</f>
        <v>#N/A</v>
      </c>
    </row>
    <row r="199" spans="1:57" x14ac:dyDescent="0.25">
      <c r="A199" s="4"/>
      <c r="B199" s="4"/>
      <c r="C199" s="4"/>
      <c r="D199" s="4"/>
      <c r="E199" s="37"/>
      <c r="F199" s="37"/>
      <c r="G199" s="37"/>
      <c r="H199" s="37"/>
      <c r="I199" s="37"/>
      <c r="J199" s="37"/>
      <c r="K199" s="37"/>
      <c r="L199" s="37"/>
      <c r="M199" s="4"/>
      <c r="N199" s="4"/>
      <c r="O199" s="36"/>
      <c r="P199" s="4"/>
      <c r="Q199" s="4"/>
      <c r="AD199" s="26">
        <v>198</v>
      </c>
      <c r="AE199" s="26"/>
      <c r="AF199" s="26" t="str">
        <f>IF(Kopā!F199=$R$3,Kopā!A199,"")</f>
        <v/>
      </c>
      <c r="AG199" s="26" t="str">
        <f>_xlfn.IFNA(VLOOKUP(AF199,Kopā!$A$4:$G$203,7,),"")</f>
        <v/>
      </c>
      <c r="AH199" s="26" t="str">
        <f t="shared" si="47"/>
        <v/>
      </c>
      <c r="AI199" s="26" t="e" cm="1">
        <f t="array" ref="AI199">IFERROR(SMALL(IF((COUNTIF($AI$3:AI198, $AH$4:$AH$203)=0)*ISNUMBER($AH$4:$AH$203), $AH$4:$AH$203, "A"), 1),INDEX($AH$4:$AH$203, MATCH(SMALL(IF(ISTEXT($AH$4:$AH$203)*(COUNTIF(AI$3:$AI198,$AH$4:$AH$203)=0), COUNTIF($AH$4:$AH$203, "&lt;"&amp;$AH$4:$AH$203), ""),1),IF(ISTEXT($AH$4:$AH$203), COUNTIF($AH$4:$AH$203, "&lt;"&amp;$AH$4:$AH$203), ""), 0)))</f>
        <v>#NUM!</v>
      </c>
      <c r="AJ199" s="26"/>
      <c r="AK199" s="26"/>
      <c r="AL199" s="26" t="e">
        <f>#REF!</f>
        <v>#REF!</v>
      </c>
      <c r="AM199" s="26"/>
      <c r="AN199" s="26"/>
      <c r="AO199" s="26"/>
      <c r="AP199" s="26"/>
      <c r="AQ199" s="26"/>
      <c r="AR199" s="79" t="str">
        <f>_xlfn.IFNA(VLOOKUP(AM199,Kopā!$A$4:$Q$203,8,),"")</f>
        <v/>
      </c>
      <c r="AS199" s="80" t="str">
        <f>_xlfn.IFNA(VLOOKUP(AM199,Kopā!$A$4:$Q$203,9,),"")</f>
        <v/>
      </c>
      <c r="AT199" s="79" t="str">
        <f>_xlfn.IFNA(VLOOKUP(AM199,Kopā!$A$4:$Q$203,10,),"")</f>
        <v/>
      </c>
      <c r="AU199" s="80" t="str">
        <f>_xlfn.IFNA(VLOOKUP(AM199,Kopā!$A$4:$Q$203,11,),"")</f>
        <v/>
      </c>
      <c r="AV199" s="79" t="str">
        <f>_xlfn.IFNA(VLOOKUP(AM199,Kopā!$A$4:$Q$203,12,),"")</f>
        <v/>
      </c>
      <c r="AW199" s="80" t="str">
        <f>_xlfn.IFNA(VLOOKUP(AM199,Kopā!$A$4:$Q$203,13,),"")</f>
        <v/>
      </c>
      <c r="AX199" s="79" t="str">
        <f>_xlfn.IFNA(VLOOKUP(AM199,Kopā!$A$4:$Q$203,14,),"")</f>
        <v/>
      </c>
      <c r="AY199" s="80" t="str">
        <f>_xlfn.IFNA(VLOOKUP(AM199,Kopā!$A$4:$Q$203,15,),"")</f>
        <v/>
      </c>
      <c r="AZ199" s="26"/>
      <c r="BA199" s="26"/>
      <c r="BB199" s="26"/>
      <c r="BC199" s="26"/>
      <c r="BD199" s="26"/>
      <c r="BE199" s="26" t="e">
        <f>_xlfn.RANK.EQ(BB199,$BB$4:$BB$93,)+COUNTIF($BB$4:BB199,BB199)-1</f>
        <v>#N/A</v>
      </c>
    </row>
    <row r="200" spans="1:57" x14ac:dyDescent="0.25">
      <c r="A200" s="4"/>
      <c r="B200" s="4"/>
      <c r="C200" s="4"/>
      <c r="D200" s="4"/>
      <c r="E200" s="37"/>
      <c r="F200" s="37"/>
      <c r="G200" s="37"/>
      <c r="H200" s="37"/>
      <c r="I200" s="37"/>
      <c r="J200" s="37"/>
      <c r="K200" s="37"/>
      <c r="L200" s="37"/>
      <c r="M200" s="4"/>
      <c r="N200" s="4"/>
      <c r="O200" s="36"/>
      <c r="P200" s="4"/>
      <c r="Q200" s="4"/>
      <c r="AD200" s="26">
        <v>199</v>
      </c>
      <c r="AE200" s="26"/>
      <c r="AF200" s="26" t="str">
        <f>IF(Kopā!F200=$R$3,Kopā!A200,"")</f>
        <v/>
      </c>
      <c r="AG200" s="26" t="str">
        <f>_xlfn.IFNA(VLOOKUP(AF200,Kopā!$A$4:$G$203,7,),"")</f>
        <v/>
      </c>
      <c r="AH200" s="26" t="str">
        <f t="shared" si="47"/>
        <v/>
      </c>
      <c r="AI200" s="26" t="e" cm="1">
        <f t="array" ref="AI200">IFERROR(SMALL(IF((COUNTIF($AI$3:AI199, $AH$4:$AH$203)=0)*ISNUMBER($AH$4:$AH$203), $AH$4:$AH$203, "A"), 1),INDEX($AH$4:$AH$203, MATCH(SMALL(IF(ISTEXT($AH$4:$AH$203)*(COUNTIF(AI$3:$AI199,$AH$4:$AH$203)=0), COUNTIF($AH$4:$AH$203, "&lt;"&amp;$AH$4:$AH$203), ""),1),IF(ISTEXT($AH$4:$AH$203), COUNTIF($AH$4:$AH$203, "&lt;"&amp;$AH$4:$AH$203), ""), 0)))</f>
        <v>#NUM!</v>
      </c>
      <c r="AJ200" s="26"/>
      <c r="AK200" s="26"/>
      <c r="AL200" s="26" t="e">
        <f>#REF!</f>
        <v>#REF!</v>
      </c>
      <c r="AM200" s="26"/>
      <c r="AN200" s="26"/>
      <c r="AO200" s="26"/>
      <c r="AP200" s="26"/>
      <c r="AQ200" s="26"/>
      <c r="AR200" s="79" t="str">
        <f>_xlfn.IFNA(VLOOKUP(AM200,Kopā!$A$4:$Q$203,8,),"")</f>
        <v/>
      </c>
      <c r="AS200" s="80" t="str">
        <f>_xlfn.IFNA(VLOOKUP(AM200,Kopā!$A$4:$Q$203,9,),"")</f>
        <v/>
      </c>
      <c r="AT200" s="79" t="str">
        <f>_xlfn.IFNA(VLOOKUP(AM200,Kopā!$A$4:$Q$203,10,),"")</f>
        <v/>
      </c>
      <c r="AU200" s="80" t="str">
        <f>_xlfn.IFNA(VLOOKUP(AM200,Kopā!$A$4:$Q$203,11,),"")</f>
        <v/>
      </c>
      <c r="AV200" s="79" t="str">
        <f>_xlfn.IFNA(VLOOKUP(AM200,Kopā!$A$4:$Q$203,12,),"")</f>
        <v/>
      </c>
      <c r="AW200" s="80" t="str">
        <f>_xlfn.IFNA(VLOOKUP(AM200,Kopā!$A$4:$Q$203,13,),"")</f>
        <v/>
      </c>
      <c r="AX200" s="79" t="str">
        <f>_xlfn.IFNA(VLOOKUP(AM200,Kopā!$A$4:$Q$203,14,),"")</f>
        <v/>
      </c>
      <c r="AY200" s="80" t="str">
        <f>_xlfn.IFNA(VLOOKUP(AM200,Kopā!$A$4:$Q$203,15,),"")</f>
        <v/>
      </c>
      <c r="AZ200" s="26"/>
      <c r="BA200" s="26"/>
      <c r="BB200" s="26"/>
      <c r="BC200" s="26"/>
      <c r="BD200" s="26"/>
      <c r="BE200" s="26" t="e">
        <f>_xlfn.RANK.EQ(BB200,$BB$4:$BB$93,)+COUNTIF($BB$4:BB200,BB200)-1</f>
        <v>#N/A</v>
      </c>
    </row>
    <row r="201" spans="1:57" x14ac:dyDescent="0.25">
      <c r="A201" s="4"/>
      <c r="B201" s="4"/>
      <c r="C201" s="4"/>
      <c r="D201" s="4"/>
      <c r="E201" s="37"/>
      <c r="F201" s="37"/>
      <c r="G201" s="37"/>
      <c r="H201" s="37"/>
      <c r="I201" s="37"/>
      <c r="J201" s="37"/>
      <c r="K201" s="37"/>
      <c r="L201" s="37"/>
      <c r="M201" s="4"/>
      <c r="N201" s="4"/>
      <c r="O201" s="36"/>
      <c r="P201" s="4"/>
      <c r="Q201" s="4"/>
      <c r="AD201" s="26">
        <v>200</v>
      </c>
      <c r="AE201" s="26"/>
      <c r="AF201" s="26" t="str">
        <f>IF(Kopā!F201=$R$3,Kopā!A201,"")</f>
        <v/>
      </c>
      <c r="AG201" s="26" t="str">
        <f>_xlfn.IFNA(VLOOKUP(AF201,Kopā!$A$4:$G$203,7,),"")</f>
        <v/>
      </c>
      <c r="AH201" s="26" t="str">
        <f t="shared" si="47"/>
        <v/>
      </c>
      <c r="AI201" s="26" t="e" cm="1">
        <f t="array" ref="AI201">IFERROR(SMALL(IF((COUNTIF($AI$3:AI200, $AH$4:$AH$203)=0)*ISNUMBER($AH$4:$AH$203), $AH$4:$AH$203, "A"), 1),INDEX($AH$4:$AH$203, MATCH(SMALL(IF(ISTEXT($AH$4:$AH$203)*(COUNTIF(AI$3:$AI200,$AH$4:$AH$203)=0), COUNTIF($AH$4:$AH$203, "&lt;"&amp;$AH$4:$AH$203), ""),1),IF(ISTEXT($AH$4:$AH$203), COUNTIF($AH$4:$AH$203, "&lt;"&amp;$AH$4:$AH$203), ""), 0)))</f>
        <v>#NUM!</v>
      </c>
      <c r="AJ201" s="26"/>
      <c r="AK201" s="26"/>
      <c r="AL201" s="26" t="e">
        <f>#REF!</f>
        <v>#REF!</v>
      </c>
      <c r="AM201" s="26"/>
      <c r="AN201" s="26"/>
      <c r="AO201" s="26"/>
      <c r="AP201" s="26"/>
      <c r="AQ201" s="26"/>
      <c r="AR201" s="79" t="str">
        <f>_xlfn.IFNA(VLOOKUP(AM201,Kopā!$A$4:$Q$203,8,),"")</f>
        <v/>
      </c>
      <c r="AS201" s="80" t="str">
        <f>_xlfn.IFNA(VLOOKUP(AM201,Kopā!$A$4:$Q$203,9,),"")</f>
        <v/>
      </c>
      <c r="AT201" s="79" t="str">
        <f>_xlfn.IFNA(VLOOKUP(AM201,Kopā!$A$4:$Q$203,10,),"")</f>
        <v/>
      </c>
      <c r="AU201" s="80" t="str">
        <f>_xlfn.IFNA(VLOOKUP(AM201,Kopā!$A$4:$Q$203,11,),"")</f>
        <v/>
      </c>
      <c r="AV201" s="79" t="str">
        <f>_xlfn.IFNA(VLOOKUP(AM201,Kopā!$A$4:$Q$203,12,),"")</f>
        <v/>
      </c>
      <c r="AW201" s="80" t="str">
        <f>_xlfn.IFNA(VLOOKUP(AM201,Kopā!$A$4:$Q$203,13,),"")</f>
        <v/>
      </c>
      <c r="AX201" s="79" t="str">
        <f>_xlfn.IFNA(VLOOKUP(AM201,Kopā!$A$4:$Q$203,14,),"")</f>
        <v/>
      </c>
      <c r="AY201" s="80" t="str">
        <f>_xlfn.IFNA(VLOOKUP(AM201,Kopā!$A$4:$Q$203,15,),"")</f>
        <v/>
      </c>
      <c r="AZ201" s="26"/>
      <c r="BA201" s="26"/>
      <c r="BB201" s="26"/>
      <c r="BC201" s="26"/>
      <c r="BD201" s="26"/>
      <c r="BE201" s="26" t="e">
        <f>_xlfn.RANK.EQ(BB201,$BB$4:$BB$93,)+COUNTIF($BB$4:BB201,BB201)-1</f>
        <v>#N/A</v>
      </c>
    </row>
    <row r="202" spans="1:57" x14ac:dyDescent="0.25">
      <c r="A202" s="4"/>
      <c r="B202" s="4"/>
      <c r="C202" s="4"/>
      <c r="D202" s="4"/>
      <c r="E202" s="37"/>
      <c r="F202" s="37"/>
      <c r="G202" s="37"/>
      <c r="H202" s="37"/>
      <c r="I202" s="37"/>
      <c r="J202" s="37"/>
      <c r="K202" s="37"/>
      <c r="L202" s="37"/>
      <c r="M202" s="4"/>
      <c r="N202" s="4"/>
      <c r="O202" s="36"/>
      <c r="P202" s="4"/>
      <c r="Q202" s="4"/>
      <c r="AD202" s="26">
        <v>201</v>
      </c>
      <c r="AE202" s="26"/>
      <c r="AF202" s="26" t="str">
        <f>IF(Kopā!F202=$R$3,Kopā!A202,"")</f>
        <v/>
      </c>
      <c r="AG202" s="26" t="str">
        <f>_xlfn.IFNA(VLOOKUP(AF202,Kopā!$A$4:$G$203,7,),"")</f>
        <v/>
      </c>
      <c r="AH202" s="26" t="str">
        <f t="shared" si="47"/>
        <v/>
      </c>
      <c r="AI202" s="26" t="e" cm="1">
        <f t="array" ref="AI202">IFERROR(SMALL(IF((COUNTIF($AI$3:AI201, $AH$4:$AH$203)=0)*ISNUMBER($AH$4:$AH$203), $AH$4:$AH$203, "A"), 1),INDEX($AH$4:$AH$203, MATCH(SMALL(IF(ISTEXT($AH$4:$AH$203)*(COUNTIF(AI$3:$AI201,$AH$4:$AH$203)=0), COUNTIF($AH$4:$AH$203, "&lt;"&amp;$AH$4:$AH$203), ""),1),IF(ISTEXT($AH$4:$AH$203), COUNTIF($AH$4:$AH$203, "&lt;"&amp;$AH$4:$AH$203), ""), 0)))</f>
        <v>#NUM!</v>
      </c>
      <c r="AJ202" s="26"/>
      <c r="AK202" s="26"/>
      <c r="AL202" s="26" t="e">
        <f>#REF!</f>
        <v>#REF!</v>
      </c>
      <c r="AM202" s="26"/>
      <c r="AN202" s="26"/>
      <c r="AO202" s="26"/>
      <c r="AP202" s="26"/>
      <c r="AQ202" s="26"/>
      <c r="AR202" s="79" t="str">
        <f>_xlfn.IFNA(VLOOKUP(AM202,Kopā!$A$4:$Q$203,8,),"")</f>
        <v/>
      </c>
      <c r="AS202" s="80" t="str">
        <f>_xlfn.IFNA(VLOOKUP(AM202,Kopā!$A$4:$Q$203,9,),"")</f>
        <v/>
      </c>
      <c r="AT202" s="79" t="str">
        <f>_xlfn.IFNA(VLOOKUP(AM202,Kopā!$A$4:$Q$203,10,),"")</f>
        <v/>
      </c>
      <c r="AU202" s="80" t="str">
        <f>_xlfn.IFNA(VLOOKUP(AM202,Kopā!$A$4:$Q$203,11,),"")</f>
        <v/>
      </c>
      <c r="AV202" s="79" t="str">
        <f>_xlfn.IFNA(VLOOKUP(AM202,Kopā!$A$4:$Q$203,12,),"")</f>
        <v/>
      </c>
      <c r="AW202" s="80" t="str">
        <f>_xlfn.IFNA(VLOOKUP(AM202,Kopā!$A$4:$Q$203,13,),"")</f>
        <v/>
      </c>
      <c r="AX202" s="79" t="str">
        <f>_xlfn.IFNA(VLOOKUP(AM202,Kopā!$A$4:$Q$203,14,),"")</f>
        <v/>
      </c>
      <c r="AY202" s="80" t="str">
        <f>_xlfn.IFNA(VLOOKUP(AM202,Kopā!$A$4:$Q$203,15,),"")</f>
        <v/>
      </c>
      <c r="AZ202" s="26"/>
      <c r="BA202" s="26"/>
      <c r="BB202" s="26"/>
      <c r="BC202" s="26"/>
      <c r="BD202" s="26"/>
      <c r="BE202" s="26" t="e">
        <f>_xlfn.RANK.EQ(BB202,$BB$4:$BB$93,)+COUNTIF($BB$4:BB202,BB202)-1</f>
        <v>#N/A</v>
      </c>
    </row>
    <row r="203" spans="1:57" x14ac:dyDescent="0.25">
      <c r="A203" s="4"/>
      <c r="B203" s="4"/>
      <c r="C203" s="4"/>
      <c r="D203" s="4"/>
      <c r="E203" s="37"/>
      <c r="F203" s="37"/>
      <c r="G203" s="37"/>
      <c r="H203" s="37"/>
      <c r="I203" s="37"/>
      <c r="J203" s="37"/>
      <c r="K203" s="37"/>
      <c r="L203" s="37"/>
      <c r="M203" s="4"/>
      <c r="N203" s="4"/>
      <c r="O203" s="36"/>
      <c r="P203" s="4"/>
      <c r="Q203" s="4"/>
      <c r="AD203" s="25">
        <v>202</v>
      </c>
      <c r="AE203" s="26"/>
      <c r="AF203" s="26" t="str">
        <f>IF(Kopā!F203=$R$3,Kopā!A203,"")</f>
        <v/>
      </c>
      <c r="AG203" s="26" t="str">
        <f>_xlfn.IFNA(VLOOKUP(AF203,Kopā!$A$4:$G$203,7,),"")</f>
        <v/>
      </c>
      <c r="AH203" s="26" t="str">
        <f t="shared" si="47"/>
        <v/>
      </c>
      <c r="AI203" s="26" t="e" cm="1">
        <f t="array" ref="AI203">IFERROR(SMALL(IF((COUNTIF($AI$3:AI202, $AH$4:$AH$203)=0)*ISNUMBER($AH$4:$AH$203), $AH$4:$AH$203, "A"), 1),INDEX($AH$4:$AH$203, MATCH(SMALL(IF(ISTEXT($AH$4:$AH$203)*(COUNTIF(AI$3:$AI202,$AH$4:$AH$203)=0), COUNTIF($AH$4:$AH$203, "&lt;"&amp;$AH$4:$AH$203), ""),1),IF(ISTEXT($AH$4:$AH$203), COUNTIF($AH$4:$AH$203, "&lt;"&amp;$AH$4:$AH$203), ""), 0)))</f>
        <v>#NUM!</v>
      </c>
      <c r="AJ203" s="26"/>
      <c r="AK203" s="26"/>
      <c r="AL203" s="26" t="e">
        <f>#REF!</f>
        <v>#REF!</v>
      </c>
      <c r="AM203" s="26"/>
      <c r="AN203" s="26"/>
      <c r="AO203" s="26"/>
      <c r="AP203" s="26"/>
      <c r="AQ203" s="26"/>
      <c r="AR203" s="79" t="str">
        <f>_xlfn.IFNA(VLOOKUP(AM203,Kopā!$A$4:$Q$203,8,),"")</f>
        <v/>
      </c>
      <c r="AS203" s="80" t="str">
        <f>_xlfn.IFNA(VLOOKUP(AM203,Kopā!$A$4:$Q$203,9,),"")</f>
        <v/>
      </c>
      <c r="AT203" s="79" t="str">
        <f>_xlfn.IFNA(VLOOKUP(AM203,Kopā!$A$4:$Q$203,10,),"")</f>
        <v/>
      </c>
      <c r="AU203" s="80" t="str">
        <f>_xlfn.IFNA(VLOOKUP(AM203,Kopā!$A$4:$Q$203,11,),"")</f>
        <v/>
      </c>
      <c r="AV203" s="79" t="str">
        <f>_xlfn.IFNA(VLOOKUP(AM203,Kopā!$A$4:$Q$203,12,),"")</f>
        <v/>
      </c>
      <c r="AW203" s="80" t="str">
        <f>_xlfn.IFNA(VLOOKUP(AM203,Kopā!$A$4:$Q$203,13,),"")</f>
        <v/>
      </c>
      <c r="AX203" s="79" t="str">
        <f>_xlfn.IFNA(VLOOKUP(AM203,Kopā!$A$4:$Q$203,14,),"")</f>
        <v/>
      </c>
      <c r="AY203" s="80" t="str">
        <f>_xlfn.IFNA(VLOOKUP(AM203,Kopā!$A$4:$Q$203,15,),"")</f>
        <v/>
      </c>
      <c r="AZ203" s="26"/>
      <c r="BA203" s="26"/>
      <c r="BB203" s="26"/>
      <c r="BC203" s="25"/>
      <c r="BD203" s="26"/>
      <c r="BE203" s="25" t="e">
        <f>_xlfn.RANK.EQ(BB203,$BB$4:$BB$93,)+COUNTIF($BB$4:BB203,BB203)-1</f>
        <v>#N/A</v>
      </c>
    </row>
  </sheetData>
  <sheetProtection sheet="1" objects="1" scenarios="1"/>
  <mergeCells count="8">
    <mergeCell ref="AV2:AW2"/>
    <mergeCell ref="AX2:AY2"/>
    <mergeCell ref="E2:F2"/>
    <mergeCell ref="G2:H2"/>
    <mergeCell ref="I2:J2"/>
    <mergeCell ref="K2:L2"/>
    <mergeCell ref="AR2:AS2"/>
    <mergeCell ref="AT2:AU2"/>
  </mergeCells>
  <dataValidations count="1">
    <dataValidation type="list" allowBlank="1" showInputMessage="1" showErrorMessage="1" sqref="R3">
      <formula1>$AE$5:$AE$6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
&amp;"Times New Roman,Bold"&amp;A&amp;C&amp;"Times New Roman,Bold"Latvijas kauss grūtajā kāpšanā
 ar augšējo drošināšanu bērniem un jauniešiem</oddHeader>
    <oddFooter>&amp;L&amp;"Times New Roman,Regular"Galvenais tiesnesis:    Vladimirs Stepanovs
Sacensību sekretāre:   Inna Portnova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Kopā!$S$4:$S$11</xm:f>
          </x14:formula1>
          <xm:sqref>S3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3"/>
  <sheetViews>
    <sheetView tabSelected="1" zoomScale="120" zoomScaleNormal="120" zoomScaleSheetLayoutView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16" sqref="Q16"/>
    </sheetView>
  </sheetViews>
  <sheetFormatPr defaultColWidth="8.85546875" defaultRowHeight="15.75" x14ac:dyDescent="0.25"/>
  <cols>
    <col min="1" max="1" width="1.140625" style="11" customWidth="1"/>
    <col min="2" max="2" width="5.28515625" style="11" customWidth="1"/>
    <col min="3" max="3" width="22.28515625" style="11" bestFit="1" customWidth="1"/>
    <col min="4" max="4" width="21.85546875" style="11" customWidth="1"/>
    <col min="5" max="5" width="3.28515625" style="12" customWidth="1"/>
    <col min="6" max="6" width="6.140625" style="12" customWidth="1"/>
    <col min="7" max="7" width="3.28515625" style="12" customWidth="1"/>
    <col min="8" max="8" width="6.140625" style="12" customWidth="1"/>
    <col min="9" max="9" width="3.28515625" style="12" customWidth="1"/>
    <col min="10" max="10" width="6.140625" style="12" customWidth="1"/>
    <col min="11" max="11" width="3.28515625" style="12" customWidth="1"/>
    <col min="12" max="12" width="6.140625" style="12" customWidth="1"/>
    <col min="13" max="14" width="10" style="11" customWidth="1"/>
    <col min="15" max="15" width="15.7109375" style="13" customWidth="1"/>
    <col min="16" max="16" width="9.28515625" style="11" customWidth="1"/>
    <col min="17" max="17" width="9.42578125" style="11" bestFit="1" customWidth="1"/>
    <col min="18" max="18" width="8.28515625" style="11" customWidth="1"/>
    <col min="19" max="19" width="8.5703125" style="11" customWidth="1"/>
    <col min="20" max="28" width="8.85546875" style="11"/>
    <col min="29" max="29" width="9.7109375" style="11" customWidth="1"/>
    <col min="30" max="30" width="9" style="11" bestFit="1" customWidth="1"/>
    <col min="31" max="31" width="8.85546875" style="11"/>
    <col min="32" max="32" width="9" style="11" bestFit="1" customWidth="1"/>
    <col min="33" max="33" width="8.85546875" style="11"/>
    <col min="34" max="35" width="9" style="11" bestFit="1" customWidth="1"/>
    <col min="36" max="37" width="8.85546875" style="11"/>
    <col min="38" max="41" width="9" style="11" bestFit="1" customWidth="1"/>
    <col min="42" max="42" width="20.28515625" style="11" bestFit="1" customWidth="1"/>
    <col min="43" max="43" width="12.7109375" style="11" bestFit="1" customWidth="1"/>
    <col min="44" max="53" width="8.85546875" style="11"/>
    <col min="54" max="55" width="9" style="11" bestFit="1" customWidth="1"/>
    <col min="56" max="56" width="8.85546875" style="11"/>
    <col min="57" max="57" width="10.140625" style="11" bestFit="1" customWidth="1"/>
    <col min="58" max="16384" width="8.85546875" style="11"/>
  </cols>
  <sheetData>
    <row r="1" spans="1:57" ht="16.5" thickBot="1" x14ac:dyDescent="0.3">
      <c r="A1" s="4"/>
      <c r="B1" s="36"/>
      <c r="C1" s="4"/>
      <c r="D1" s="4"/>
      <c r="E1" s="37"/>
      <c r="F1" s="37"/>
      <c r="G1" s="37"/>
      <c r="H1" s="37"/>
      <c r="I1" s="37"/>
      <c r="J1" s="37"/>
      <c r="K1" s="37"/>
      <c r="L1" s="37"/>
      <c r="M1" s="4"/>
      <c r="N1" s="4"/>
      <c r="O1" s="36"/>
      <c r="P1" s="4"/>
      <c r="Q1" s="4"/>
    </row>
    <row r="2" spans="1:57" ht="16.5" thickBot="1" x14ac:dyDescent="0.3">
      <c r="A2" s="4"/>
      <c r="B2" s="4"/>
      <c r="C2" s="4"/>
      <c r="D2" s="37"/>
      <c r="E2" s="140">
        <v>1</v>
      </c>
      <c r="F2" s="141"/>
      <c r="G2" s="140">
        <v>2</v>
      </c>
      <c r="H2" s="142"/>
      <c r="I2" s="140">
        <v>3</v>
      </c>
      <c r="J2" s="141"/>
      <c r="K2" s="140">
        <v>4</v>
      </c>
      <c r="L2" s="141"/>
      <c r="M2" s="4"/>
      <c r="N2" s="4"/>
      <c r="O2" s="36"/>
      <c r="P2" s="4"/>
      <c r="Q2" s="4"/>
      <c r="R2" s="14" t="s">
        <v>117</v>
      </c>
      <c r="S2" s="15" t="s">
        <v>4</v>
      </c>
      <c r="AD2" s="25"/>
      <c r="AE2" s="26"/>
      <c r="AF2" s="26"/>
      <c r="AG2" s="26"/>
      <c r="AH2" s="26"/>
      <c r="AI2" s="26"/>
      <c r="AJ2" s="26"/>
      <c r="AK2" s="25"/>
      <c r="AL2" s="26"/>
      <c r="AM2" s="26"/>
      <c r="AN2" s="26"/>
      <c r="AO2" s="26"/>
      <c r="AP2" s="26"/>
      <c r="AQ2" s="67"/>
      <c r="AR2" s="139">
        <v>1</v>
      </c>
      <c r="AS2" s="139"/>
      <c r="AT2" s="139">
        <v>2</v>
      </c>
      <c r="AU2" s="139"/>
      <c r="AV2" s="139">
        <v>3</v>
      </c>
      <c r="AW2" s="139"/>
      <c r="AX2" s="139">
        <v>4</v>
      </c>
      <c r="AY2" s="139"/>
      <c r="AZ2" s="26"/>
      <c r="BA2" s="26"/>
      <c r="BB2" s="76"/>
      <c r="BC2" s="26"/>
      <c r="BD2" s="26"/>
      <c r="BE2" s="25"/>
    </row>
    <row r="3" spans="1:57" ht="33" thickTop="1" thickBot="1" x14ac:dyDescent="0.3">
      <c r="A3" s="4"/>
      <c r="B3" s="5" t="s">
        <v>0</v>
      </c>
      <c r="C3" s="2" t="s">
        <v>1</v>
      </c>
      <c r="D3" s="6" t="s">
        <v>2</v>
      </c>
      <c r="E3" s="5" t="s">
        <v>120</v>
      </c>
      <c r="F3" s="6" t="s">
        <v>121</v>
      </c>
      <c r="G3" s="1" t="s">
        <v>120</v>
      </c>
      <c r="H3" s="3" t="s">
        <v>121</v>
      </c>
      <c r="I3" s="5" t="s">
        <v>120</v>
      </c>
      <c r="J3" s="6" t="s">
        <v>121</v>
      </c>
      <c r="K3" s="5" t="s">
        <v>120</v>
      </c>
      <c r="L3" s="3" t="s">
        <v>121</v>
      </c>
      <c r="M3" s="9" t="s">
        <v>119</v>
      </c>
      <c r="N3" s="7" t="s">
        <v>118</v>
      </c>
      <c r="O3" s="10" t="s">
        <v>115</v>
      </c>
      <c r="P3" s="8" t="s">
        <v>116</v>
      </c>
      <c r="Q3" s="4"/>
      <c r="R3" s="63" t="s">
        <v>122</v>
      </c>
      <c r="S3" s="64" t="s">
        <v>113</v>
      </c>
      <c r="AD3" s="26"/>
      <c r="AE3" s="27"/>
      <c r="AF3" s="26"/>
      <c r="AG3" s="26"/>
      <c r="AH3" s="26"/>
      <c r="AI3" s="67"/>
      <c r="AJ3" s="26"/>
      <c r="AK3" s="26"/>
      <c r="AL3" s="67" t="s">
        <v>145</v>
      </c>
      <c r="AM3" s="26"/>
      <c r="AN3" s="26"/>
      <c r="AO3" s="27" t="s">
        <v>0</v>
      </c>
      <c r="AP3" s="27" t="s">
        <v>1</v>
      </c>
      <c r="AQ3" s="27" t="s">
        <v>2</v>
      </c>
      <c r="AR3" s="27" t="s">
        <v>120</v>
      </c>
      <c r="AS3" s="27" t="s">
        <v>121</v>
      </c>
      <c r="AT3" s="27" t="s">
        <v>120</v>
      </c>
      <c r="AU3" s="27" t="s">
        <v>121</v>
      </c>
      <c r="AV3" s="27" t="s">
        <v>120</v>
      </c>
      <c r="AW3" s="27" t="s">
        <v>121</v>
      </c>
      <c r="AX3" s="27" t="s">
        <v>120</v>
      </c>
      <c r="AY3" s="27" t="s">
        <v>121</v>
      </c>
      <c r="AZ3" s="77" t="s">
        <v>119</v>
      </c>
      <c r="BA3" s="78" t="s">
        <v>118</v>
      </c>
      <c r="BB3" s="67" t="s">
        <v>124</v>
      </c>
      <c r="BC3" s="67" t="s">
        <v>125</v>
      </c>
      <c r="BD3" s="27" t="s">
        <v>115</v>
      </c>
      <c r="BE3" s="78" t="s">
        <v>146</v>
      </c>
    </row>
    <row r="4" spans="1:57" ht="15.6" customHeight="1" x14ac:dyDescent="0.25">
      <c r="A4" s="26">
        <v>1</v>
      </c>
      <c r="B4" s="59">
        <f>IF(C4=$C$2,"",A4)</f>
        <v>1</v>
      </c>
      <c r="C4" s="101" t="str">
        <f t="shared" ref="C4:C67" si="0">_xlfn.IFNA(VLOOKUP(O4,$AL$4:$BA$93,5,0),"")</f>
        <v>Ksenija Antipina</v>
      </c>
      <c r="D4" s="28" t="str">
        <f>_xlfn.IFNA(VLOOKUP(O4,$AL$4:$BA$93,6,0),"")</f>
        <v>BJC "Laimīte"</v>
      </c>
      <c r="E4" s="60">
        <f>_xlfn.IFNA(VLOOKUP(O4,$AL$4:$BA$93,7,0),"")</f>
        <v>10</v>
      </c>
      <c r="F4" s="61">
        <f>_xlfn.IFNA(VLOOKUP(O4,$AL$4:$BA$93,8,0),"")</f>
        <v>0</v>
      </c>
      <c r="G4" s="62">
        <f>_xlfn.IFNA(VLOOKUP(O4,$AL$4:$BA$93,9,0),"")</f>
        <v>10</v>
      </c>
      <c r="H4" s="61">
        <f>_xlfn.IFNA(VLOOKUP(O4,$AL$4:$BA$93,10,0),"")</f>
        <v>1.4583333333333334E-3</v>
      </c>
      <c r="I4" s="60">
        <f>_xlfn.IFNA(VLOOKUP(O4,$AL$4:$BA$93,11,0),"")</f>
        <v>10</v>
      </c>
      <c r="J4" s="61">
        <f>_xlfn.IFNA(VLOOKUP(O4,$AL$4:$BA$93,12,0),"")</f>
        <v>5.2083333333333333E-4</v>
      </c>
      <c r="K4" s="60">
        <f>_xlfn.IFNA(VLOOKUP(O4,$AL$4:$BA$93,13,0),"")</f>
        <v>10</v>
      </c>
      <c r="L4" s="61">
        <f>_xlfn.IFNA(VLOOKUP(O4,$AL$4:$BA$93,14,0),"")</f>
        <v>8.3333333333333339E-4</v>
      </c>
      <c r="M4" s="72">
        <f>IFERROR(IF((E4+G4+I4+K4)=VLOOKUP(O4,$AL$4:$BA$93,15,0),VLOOKUP(O4,$AL$4:$BA$93,15,0),""),"")</f>
        <v>40</v>
      </c>
      <c r="N4" s="73">
        <f>_xlfn.IFNA(VLOOKUP(O4,$AL$4:$BA$93,16,0),"")</f>
        <v>2.8125000000000003E-3</v>
      </c>
      <c r="O4" s="24">
        <f>IF(AP4=$AP$2,"",A4)</f>
        <v>1</v>
      </c>
      <c r="P4" s="16"/>
      <c r="Q4" s="74"/>
      <c r="AD4" s="26">
        <v>3</v>
      </c>
      <c r="AE4" s="26"/>
      <c r="AF4" s="26" t="str">
        <f>IF(Kopā!F4=$R$3,Kopā!A4,"")</f>
        <v/>
      </c>
      <c r="AG4" s="26" t="str">
        <f>_xlfn.IFNA(VLOOKUP(AF4,Kopā!$A$4:$G$203,7,),"")</f>
        <v/>
      </c>
      <c r="AH4" s="26" t="str">
        <f t="shared" ref="AH4:AH35" si="1">IF(AG4=$S$3,AF4,"")</f>
        <v/>
      </c>
      <c r="AI4" s="26" cm="1">
        <f t="array" ref="AI4">IFERROR(SMALL(IF((COUNTIF($AI$3:AI3, $AH$4:$AH$203)=0)*ISNUMBER($AH$4:$AH$203), $AH$4:$AH$203, "A"), 1),INDEX($AH$4:$AH$203, MATCH(SMALL(IF(ISTEXT($AH$4:$AH$203)*(COUNTIF(AI3:$AI$3,$AH$4:$AH$203)=0), COUNTIF($AH$4:$AH$203, "&lt;"&amp;$AH$4:$AH$203), ""),1),IF(ISTEXT($AH$4:$AH$203), COUNTIF($AH$4:$AH$203, "&lt;"&amp;$AH$4:$AH$203), ""), 0)))</f>
        <v>15</v>
      </c>
      <c r="AJ4" s="26"/>
      <c r="AK4" s="26"/>
      <c r="AL4" s="26">
        <f>BD4</f>
        <v>5</v>
      </c>
      <c r="AM4" s="26">
        <f>IFERROR(AI4,"")</f>
        <v>15</v>
      </c>
      <c r="AN4" s="26">
        <v>1</v>
      </c>
      <c r="AO4" s="67">
        <f>IF(AP4=$C$2,"",AN4)</f>
        <v>1</v>
      </c>
      <c r="AP4" s="26" t="str">
        <f>_xlfn.IFNA(VLOOKUP(AM4,Kopā!$A$4:$Q$203,2,),"")</f>
        <v>Bella Ezeriņa</v>
      </c>
      <c r="AQ4" s="68" t="str">
        <f>_xlfn.IFNA(VLOOKUP(AM4,Kopā!$A$4:$Q$203,3,),"")</f>
        <v>BJC Daugmale</v>
      </c>
      <c r="AR4" s="79">
        <f>_xlfn.IFNA(VLOOKUP(AM4,Kopā!$A$4:$Q$203,8,),"")</f>
        <v>10</v>
      </c>
      <c r="AS4" s="80">
        <f>_xlfn.IFNA(VLOOKUP(AM4,Kopā!$A$4:$Q$203,9,),"")</f>
        <v>0</v>
      </c>
      <c r="AT4" s="79">
        <f>_xlfn.IFNA(VLOOKUP(AM4,Kopā!$A$4:$Q$203,10,),"")</f>
        <v>1</v>
      </c>
      <c r="AU4" s="80">
        <f>_xlfn.IFNA(VLOOKUP(AM4,Kopā!$A$4:$Q$203,11,),"")</f>
        <v>1.5972222222222221E-3</v>
      </c>
      <c r="AV4" s="79">
        <f>_xlfn.IFNA(VLOOKUP(AM4,Kopā!$A$4:$Q$203,12,),"")</f>
        <v>10</v>
      </c>
      <c r="AW4" s="80">
        <f>_xlfn.IFNA(VLOOKUP(AM4,Kopā!$A$4:$Q$203,13,),"")</f>
        <v>1.8402777777777777E-3</v>
      </c>
      <c r="AX4" s="79">
        <f>_xlfn.IFNA(VLOOKUP(AM4,Kopā!$A$4:$Q$203,14,),"")</f>
        <v>8</v>
      </c>
      <c r="AY4" s="80">
        <f>_xlfn.IFNA(VLOOKUP(AM4,Kopā!$A$4:$Q$203,15,),"")</f>
        <v>2.0833333333333333E-3</v>
      </c>
      <c r="AZ4" s="81">
        <f>_xlfn.IFNA(VLOOKUP(AM4,Kopā!$A$4:$Q$203,16,),"")</f>
        <v>29</v>
      </c>
      <c r="BA4" s="80">
        <f>_xlfn.IFNA(VLOOKUP(AM4,Kopā!$A$4:$Q$203,17,),"")</f>
        <v>5.5208333333333325E-3</v>
      </c>
      <c r="BB4" s="26">
        <f>IFERROR(_xlfn.RANK.EQ(AZ4,$AZ$4:$AZ$93,1),"")</f>
        <v>8</v>
      </c>
      <c r="BC4" s="26">
        <f>IFERROR(_xlfn.RANK.EQ(BA4,$BA$4:$BA$93),"")</f>
        <v>1</v>
      </c>
      <c r="BD4" s="69">
        <f>IFERROR(IF(BA4=AZ4,BE4,_xlfn.RANK.EQ($BB4,$BB$4:$BB$93)+COUNTIFS($BB$4:$BB$93,$BB4,$BC$4:$BC$93,"&gt;"&amp;$BC4)),"")</f>
        <v>5</v>
      </c>
      <c r="BE4" s="26">
        <f>_xlfn.RANK.EQ(BB4,$BB$4:$BB$93,)+COUNTIF($BB$4:BB4,BB4)-1</f>
        <v>5</v>
      </c>
    </row>
    <row r="5" spans="1:57" x14ac:dyDescent="0.25">
      <c r="A5" s="26">
        <v>2</v>
      </c>
      <c r="B5" s="82">
        <f t="shared" ref="B5:B68" si="2">IF(C5=$C$2,"",A5)</f>
        <v>2</v>
      </c>
      <c r="C5" s="102" t="str">
        <f t="shared" si="0"/>
        <v>Undīne Indrijaite</v>
      </c>
      <c r="D5" s="83" t="str">
        <f t="shared" ref="D5:D6" si="3">_xlfn.IFNA(VLOOKUP(O5,$AL$4:$BA$93,6,0),"")</f>
        <v>BJC Daugmale</v>
      </c>
      <c r="E5" s="84">
        <f t="shared" ref="E5:E68" si="4">_xlfn.IFNA(VLOOKUP(O5,$AL$4:$BA$93,7,0),"")</f>
        <v>10</v>
      </c>
      <c r="F5" s="85">
        <f t="shared" ref="F5:F68" si="5">_xlfn.IFNA(VLOOKUP(O5,$AL$4:$BA$93,8,0),"")</f>
        <v>0</v>
      </c>
      <c r="G5" s="86">
        <f t="shared" ref="G5:G68" si="6">_xlfn.IFNA(VLOOKUP(O5,$AL$4:$BA$93,9,0),"")</f>
        <v>10</v>
      </c>
      <c r="H5" s="85">
        <f t="shared" ref="H5:H68" si="7">_xlfn.IFNA(VLOOKUP(O5,$AL$4:$BA$93,10,0),"")</f>
        <v>3.7037037037037035E-4</v>
      </c>
      <c r="I5" s="84">
        <f t="shared" ref="I5:I68" si="8">_xlfn.IFNA(VLOOKUP(O5,$AL$4:$BA$93,11,0),"")</f>
        <v>10</v>
      </c>
      <c r="J5" s="85">
        <f t="shared" ref="J5:J68" si="9">_xlfn.IFNA(VLOOKUP(O5,$AL$4:$BA$93,12,0),"")</f>
        <v>1.1273148148148147E-3</v>
      </c>
      <c r="K5" s="84">
        <f t="shared" ref="K5:K68" si="10">_xlfn.IFNA(VLOOKUP(O5,$AL$4:$BA$93,13,0),"")</f>
        <v>9</v>
      </c>
      <c r="L5" s="85">
        <f t="shared" ref="L5:L68" si="11">_xlfn.IFNA(VLOOKUP(O5,$AL$4:$BA$93,14,0),"")</f>
        <v>9.4907407407407408E-4</v>
      </c>
      <c r="M5" s="87">
        <f t="shared" ref="M5:M68" si="12">IFERROR(IF((E5+G5+I5+K5)=VLOOKUP(O5,$AL$4:$BA$93,15,0),VLOOKUP(O5,$AL$4:$BA$93,15,0),""),"")</f>
        <v>39</v>
      </c>
      <c r="N5" s="88">
        <f t="shared" ref="N5:N68" si="13">_xlfn.IFNA(VLOOKUP(O5,$AL$4:$BA$93,16,0),"")</f>
        <v>2.4467592592592592E-3</v>
      </c>
      <c r="O5" s="89">
        <f t="shared" ref="O5:O68" si="14">IF(AP5=$AP$2,"",A5)</f>
        <v>2</v>
      </c>
      <c r="P5" s="90"/>
      <c r="Q5" s="74"/>
      <c r="AD5" s="26">
        <v>4</v>
      </c>
      <c r="AE5" s="26" t="s">
        <v>123</v>
      </c>
      <c r="AF5" s="26">
        <f>IF(Kopā!F5=$R$3,Kopā!A5,"")</f>
        <v>2</v>
      </c>
      <c r="AG5" s="26" t="str">
        <f>_xlfn.IFNA(VLOOKUP(AF5,Kopā!$A$4:$G$203,7,),"")</f>
        <v>H</v>
      </c>
      <c r="AH5" s="26" t="str">
        <f t="shared" si="1"/>
        <v/>
      </c>
      <c r="AI5" s="26" cm="1">
        <f t="array" ref="AI5">IFERROR(SMALL(IF((COUNTIF($AI$3:AI4, $AH$4:$AH$203)=0)*ISNUMBER($AH$4:$AH$203), $AH$4:$AH$203, "A"), 1),INDEX($AH$4:$AH$203, MATCH(SMALL(IF(ISTEXT($AH$4:$AH$203)*(COUNTIF(AI$3:$AI4,$AH$4:$AH$203)=0), COUNTIF($AH$4:$AH$203, "&lt;"&amp;$AH$4:$AH$203), ""),1),IF(ISTEXT($AH$4:$AH$203), COUNTIF($AH$4:$AH$203, "&lt;"&amp;$AH$4:$AH$203), ""), 0)))</f>
        <v>30</v>
      </c>
      <c r="AJ5" s="26"/>
      <c r="AK5" s="26"/>
      <c r="AL5" s="26">
        <f t="shared" ref="AL5:AL68" si="15">BD5</f>
        <v>7</v>
      </c>
      <c r="AM5" s="26">
        <f t="shared" ref="AM5:AM68" si="16">IFERROR(AI5,"")</f>
        <v>30</v>
      </c>
      <c r="AN5" s="26">
        <v>2</v>
      </c>
      <c r="AO5" s="67">
        <f t="shared" ref="AO5:AO68" si="17">IF(AP5=$C$2,"",AN5)</f>
        <v>2</v>
      </c>
      <c r="AP5" s="26" t="str">
        <f>_xlfn.IFNA(VLOOKUP(AM5,Kopā!$A$4:$Q$203,2,),"")</f>
        <v>Elīza Blumbaha</v>
      </c>
      <c r="AQ5" s="68" t="str">
        <f>_xlfn.IFNA(VLOOKUP(AM5,Kopā!$A$4:$Q$203,3,),"")</f>
        <v>Traverss</v>
      </c>
      <c r="AR5" s="79">
        <f>_xlfn.IFNA(VLOOKUP(AM5,Kopā!$A$4:$Q$203,8,),"")</f>
        <v>8</v>
      </c>
      <c r="AS5" s="80">
        <f>_xlfn.IFNA(VLOOKUP(AM5,Kopā!$A$4:$Q$203,9,),"")</f>
        <v>0</v>
      </c>
      <c r="AT5" s="79">
        <f>_xlfn.IFNA(VLOOKUP(AM5,Kopā!$A$4:$Q$203,10,),"")</f>
        <v>1</v>
      </c>
      <c r="AU5" s="80">
        <f>_xlfn.IFNA(VLOOKUP(AM5,Kopā!$A$4:$Q$203,11,),"")</f>
        <v>8.1018518518518516E-4</v>
      </c>
      <c r="AV5" s="79">
        <f>_xlfn.IFNA(VLOOKUP(AM5,Kopā!$A$4:$Q$203,12,),"")</f>
        <v>10</v>
      </c>
      <c r="AW5" s="80">
        <f>_xlfn.IFNA(VLOOKUP(AM5,Kopā!$A$4:$Q$203,13,),"")</f>
        <v>0</v>
      </c>
      <c r="AX5" s="79">
        <f>_xlfn.IFNA(VLOOKUP(AM5,Kopā!$A$4:$Q$203,14,),"")</f>
        <v>7</v>
      </c>
      <c r="AY5" s="80">
        <f>_xlfn.IFNA(VLOOKUP(AM5,Kopā!$A$4:$Q$203,15,),"")</f>
        <v>1.736111111111111E-3</v>
      </c>
      <c r="AZ5" s="81">
        <f>_xlfn.IFNA(VLOOKUP(AM5,Kopā!$A$4:$Q$203,16,),"")</f>
        <v>26</v>
      </c>
      <c r="BA5" s="80">
        <f>_xlfn.IFNA(VLOOKUP(AM5,Kopā!$A$4:$Q$203,17,),"")</f>
        <v>2.5462962962962961E-3</v>
      </c>
      <c r="BB5" s="26">
        <f t="shared" ref="BB5:BB68" si="18">IFERROR(_xlfn.RANK.EQ(AZ5,$AZ$4:$AZ$93,1),"")</f>
        <v>6</v>
      </c>
      <c r="BC5" s="26">
        <f t="shared" ref="BC5:BC68" si="19">IFERROR(_xlfn.RANK.EQ(BA5,$BA$4:$BA$93),"")</f>
        <v>3</v>
      </c>
      <c r="BD5" s="69">
        <f t="shared" ref="BD5:BD68" si="20">IFERROR(IF(BA5=AZ5,BE5,_xlfn.RANK.EQ($BB5,$BB$4:$BB$93)+COUNTIFS($BB$4:$BB$93,$BB5,$BC$4:$BC$93,"&gt;"&amp;$BC5)),"")</f>
        <v>7</v>
      </c>
      <c r="BE5" s="26">
        <f>_xlfn.RANK.EQ(BB5,$BB$4:$BB$93,)+COUNTIF($BB$4:BB5,BB5)-1</f>
        <v>6</v>
      </c>
    </row>
    <row r="6" spans="1:57" x14ac:dyDescent="0.25">
      <c r="A6" s="26">
        <v>3</v>
      </c>
      <c r="B6" s="17">
        <f t="shared" si="2"/>
        <v>3</v>
      </c>
      <c r="C6" s="101" t="str">
        <f t="shared" si="0"/>
        <v>Marjana Lazorkina</v>
      </c>
      <c r="D6" s="28" t="str">
        <f t="shared" si="3"/>
        <v>Traverss</v>
      </c>
      <c r="E6" s="60">
        <f t="shared" si="4"/>
        <v>10</v>
      </c>
      <c r="F6" s="61">
        <f t="shared" si="5"/>
        <v>0</v>
      </c>
      <c r="G6" s="62">
        <f t="shared" si="6"/>
        <v>1</v>
      </c>
      <c r="H6" s="61">
        <f t="shared" si="7"/>
        <v>3.9351851851851852E-4</v>
      </c>
      <c r="I6" s="60">
        <f t="shared" si="8"/>
        <v>10</v>
      </c>
      <c r="J6" s="61">
        <f t="shared" si="9"/>
        <v>0</v>
      </c>
      <c r="K6" s="60">
        <f t="shared" si="10"/>
        <v>10</v>
      </c>
      <c r="L6" s="61">
        <f t="shared" si="11"/>
        <v>2.1064814814814813E-3</v>
      </c>
      <c r="M6" s="72">
        <f t="shared" si="12"/>
        <v>31</v>
      </c>
      <c r="N6" s="73">
        <f t="shared" si="13"/>
        <v>2.4999999999999996E-3</v>
      </c>
      <c r="O6" s="24">
        <f t="shared" si="14"/>
        <v>3</v>
      </c>
      <c r="P6" s="18"/>
      <c r="Q6" s="74"/>
      <c r="AD6" s="26">
        <v>5</v>
      </c>
      <c r="AE6" s="26" t="s">
        <v>122</v>
      </c>
      <c r="AF6" s="26" t="str">
        <f>IF(Kopā!F6=$R$3,Kopā!A6,"")</f>
        <v/>
      </c>
      <c r="AG6" s="26" t="str">
        <f>_xlfn.IFNA(VLOOKUP(AF6,Kopā!$A$4:$G$203,7,),"")</f>
        <v/>
      </c>
      <c r="AH6" s="26" t="str">
        <f t="shared" si="1"/>
        <v/>
      </c>
      <c r="AI6" s="26" cm="1">
        <f t="array" ref="AI6">IFERROR(SMALL(IF((COUNTIF($AI$3:AI5, $AH$4:$AH$203)=0)*ISNUMBER($AH$4:$AH$203), $AH$4:$AH$203, "A"), 1),INDEX($AH$4:$AH$203, MATCH(SMALL(IF(ISTEXT($AH$4:$AH$203)*(COUNTIF(AI$3:$AI5,$AH$4:$AH$203)=0), COUNTIF($AH$4:$AH$203, "&lt;"&amp;$AH$4:$AH$203), ""),1),IF(ISTEXT($AH$4:$AH$203), COUNTIF($AH$4:$AH$203, "&lt;"&amp;$AH$4:$AH$203), ""), 0)))</f>
        <v>47</v>
      </c>
      <c r="AJ6" s="26"/>
      <c r="AK6" s="26"/>
      <c r="AL6" s="26">
        <f t="shared" si="15"/>
        <v>12</v>
      </c>
      <c r="AM6" s="26">
        <f t="shared" si="16"/>
        <v>47</v>
      </c>
      <c r="AN6" s="26">
        <v>3</v>
      </c>
      <c r="AO6" s="67">
        <f t="shared" si="17"/>
        <v>3</v>
      </c>
      <c r="AP6" s="26" t="str">
        <f>_xlfn.IFNA(VLOOKUP(AM6,Kopā!$A$4:$Q$203,2,),"")</f>
        <v>Henriete Ziediņa</v>
      </c>
      <c r="AQ6" s="68" t="str">
        <f>_xlfn.IFNA(VLOOKUP(AM6,Kopā!$A$4:$Q$203,3,),"")</f>
        <v>BJC Daugmale</v>
      </c>
      <c r="AR6" s="79">
        <f>_xlfn.IFNA(VLOOKUP(AM6,Kopā!$A$4:$Q$203,8,),"")</f>
        <v>1</v>
      </c>
      <c r="AS6" s="80">
        <f>_xlfn.IFNA(VLOOKUP(AM6,Kopā!$A$4:$Q$203,9,),"")</f>
        <v>0</v>
      </c>
      <c r="AT6" s="79">
        <f>_xlfn.IFNA(VLOOKUP(AM6,Kopā!$A$4:$Q$203,10,),"")</f>
        <v>0</v>
      </c>
      <c r="AU6" s="80">
        <f>_xlfn.IFNA(VLOOKUP(AM6,Kopā!$A$4:$Q$203,11,),"")</f>
        <v>0</v>
      </c>
      <c r="AV6" s="79">
        <f>_xlfn.IFNA(VLOOKUP(AM6,Kopā!$A$4:$Q$203,12,),"")</f>
        <v>0</v>
      </c>
      <c r="AW6" s="80">
        <f>_xlfn.IFNA(VLOOKUP(AM6,Kopā!$A$4:$Q$203,13,),"")</f>
        <v>0</v>
      </c>
      <c r="AX6" s="79">
        <f>_xlfn.IFNA(VLOOKUP(AM6,Kopā!$A$4:$Q$203,14,),"")</f>
        <v>0</v>
      </c>
      <c r="AY6" s="80">
        <f>_xlfn.IFNA(VLOOKUP(AM6,Kopā!$A$4:$Q$203,15,),"")</f>
        <v>0</v>
      </c>
      <c r="AZ6" s="81">
        <f>_xlfn.IFNA(VLOOKUP(AM6,Kopā!$A$4:$Q$203,16,),"")</f>
        <v>1</v>
      </c>
      <c r="BA6" s="80">
        <f>_xlfn.IFNA(VLOOKUP(AM6,Kopā!$A$4:$Q$203,17,),"")</f>
        <v>0</v>
      </c>
      <c r="BB6" s="26">
        <f t="shared" si="18"/>
        <v>1</v>
      </c>
      <c r="BC6" s="26">
        <f t="shared" si="19"/>
        <v>12</v>
      </c>
      <c r="BD6" s="69">
        <f t="shared" si="20"/>
        <v>12</v>
      </c>
      <c r="BE6" s="26">
        <f>_xlfn.RANK.EQ(BB6,$BB$4:$BB$93,)+COUNTIF($BB$4:BB6,BB6)-1</f>
        <v>12</v>
      </c>
    </row>
    <row r="7" spans="1:57" x14ac:dyDescent="0.25">
      <c r="A7" s="26">
        <v>4</v>
      </c>
      <c r="B7" s="82">
        <f t="shared" si="2"/>
        <v>4</v>
      </c>
      <c r="C7" s="102" t="str">
        <f t="shared" si="0"/>
        <v>Rūta Rozenblate</v>
      </c>
      <c r="D7" s="83" t="str">
        <f>_xlfn.IFNA(VLOOKUP(O7,$AL$4:$BA$93,6,0),"")</f>
        <v>BJC "Laimīte"</v>
      </c>
      <c r="E7" s="84">
        <f t="shared" si="4"/>
        <v>10</v>
      </c>
      <c r="F7" s="85">
        <f t="shared" si="5"/>
        <v>0</v>
      </c>
      <c r="G7" s="86">
        <f t="shared" si="6"/>
        <v>1</v>
      </c>
      <c r="H7" s="85">
        <f t="shared" si="7"/>
        <v>0</v>
      </c>
      <c r="I7" s="84">
        <f t="shared" si="8"/>
        <v>10</v>
      </c>
      <c r="J7" s="85">
        <f t="shared" si="9"/>
        <v>0</v>
      </c>
      <c r="K7" s="84">
        <f t="shared" si="10"/>
        <v>9</v>
      </c>
      <c r="L7" s="85">
        <f t="shared" si="11"/>
        <v>2.1412037037037038E-3</v>
      </c>
      <c r="M7" s="87">
        <f t="shared" si="12"/>
        <v>30</v>
      </c>
      <c r="N7" s="88">
        <f t="shared" si="13"/>
        <v>2.1412037037037038E-3</v>
      </c>
      <c r="O7" s="89">
        <f t="shared" si="14"/>
        <v>4</v>
      </c>
      <c r="P7" s="90"/>
      <c r="Q7" s="74"/>
      <c r="AD7" s="26">
        <v>6</v>
      </c>
      <c r="AE7" s="26"/>
      <c r="AF7" s="26">
        <f>IF(Kopā!F7=$R$3,Kopā!A7,"")</f>
        <v>4</v>
      </c>
      <c r="AG7" s="26" t="str">
        <f>_xlfn.IFNA(VLOOKUP(AF7,Kopā!$A$4:$G$203,7,),"")</f>
        <v>E</v>
      </c>
      <c r="AH7" s="26" t="str">
        <f t="shared" si="1"/>
        <v/>
      </c>
      <c r="AI7" s="26" cm="1">
        <f t="array" ref="AI7">IFERROR(SMALL(IF((COUNTIF($AI$3:AI6, $AH$4:$AH$203)=0)*ISNUMBER($AH$4:$AH$203), $AH$4:$AH$203, "A"), 1),INDEX($AH$4:$AH$203, MATCH(SMALL(IF(ISTEXT($AH$4:$AH$203)*(COUNTIF(AI$3:$AI6,$AH$4:$AH$203)=0), COUNTIF($AH$4:$AH$203, "&lt;"&amp;$AH$4:$AH$203), ""),1),IF(ISTEXT($AH$4:$AH$203), COUNTIF($AH$4:$AH$203, "&lt;"&amp;$AH$4:$AH$203), ""), 0)))</f>
        <v>52</v>
      </c>
      <c r="AJ7" s="26"/>
      <c r="AK7" s="26"/>
      <c r="AL7" s="26">
        <f t="shared" si="15"/>
        <v>11</v>
      </c>
      <c r="AM7" s="26">
        <f t="shared" si="16"/>
        <v>52</v>
      </c>
      <c r="AN7" s="26">
        <v>4</v>
      </c>
      <c r="AO7" s="67">
        <f t="shared" si="17"/>
        <v>4</v>
      </c>
      <c r="AP7" s="26" t="str">
        <f>_xlfn.IFNA(VLOOKUP(AM7,Kopā!$A$4:$Q$203,2,),"")</f>
        <v>Jasmīna Patmalniece</v>
      </c>
      <c r="AQ7" s="68" t="str">
        <f>_xlfn.IFNA(VLOOKUP(AM7,Kopā!$A$4:$Q$203,3,),"")</f>
        <v>-</v>
      </c>
      <c r="AR7" s="79">
        <f>_xlfn.IFNA(VLOOKUP(AM7,Kopā!$A$4:$Q$203,8,),"")</f>
        <v>4</v>
      </c>
      <c r="AS7" s="80">
        <f>_xlfn.IFNA(VLOOKUP(AM7,Kopā!$A$4:$Q$203,9,),"")</f>
        <v>9.9537037037037042E-4</v>
      </c>
      <c r="AT7" s="79">
        <f>_xlfn.IFNA(VLOOKUP(AM7,Kopā!$A$4:$Q$203,10,),"")</f>
        <v>0</v>
      </c>
      <c r="AU7" s="80">
        <f>_xlfn.IFNA(VLOOKUP(AM7,Kopā!$A$4:$Q$203,11,),"")</f>
        <v>3.4722222222222224E-4</v>
      </c>
      <c r="AV7" s="79">
        <f>_xlfn.IFNA(VLOOKUP(AM7,Kopā!$A$4:$Q$203,12,),"")</f>
        <v>0</v>
      </c>
      <c r="AW7" s="80">
        <f>_xlfn.IFNA(VLOOKUP(AM7,Kopā!$A$4:$Q$203,13,),"")</f>
        <v>5.7870370370370378E-4</v>
      </c>
      <c r="AX7" s="79">
        <f>_xlfn.IFNA(VLOOKUP(AM7,Kopā!$A$4:$Q$203,14,),"")</f>
        <v>0</v>
      </c>
      <c r="AY7" s="80">
        <f>_xlfn.IFNA(VLOOKUP(AM7,Kopā!$A$4:$Q$203,15,),"")</f>
        <v>0</v>
      </c>
      <c r="AZ7" s="81">
        <f>_xlfn.IFNA(VLOOKUP(AM7,Kopā!$A$4:$Q$203,16,),"")</f>
        <v>4</v>
      </c>
      <c r="BA7" s="80">
        <f>_xlfn.IFNA(VLOOKUP(AM7,Kopā!$A$4:$Q$203,17,),"")</f>
        <v>1.9212962962962964E-3</v>
      </c>
      <c r="BB7" s="26">
        <f t="shared" si="18"/>
        <v>2</v>
      </c>
      <c r="BC7" s="26">
        <f t="shared" si="19"/>
        <v>9</v>
      </c>
      <c r="BD7" s="69">
        <f t="shared" si="20"/>
        <v>11</v>
      </c>
      <c r="BE7" s="26">
        <f>_xlfn.RANK.EQ(BB7,$BB$4:$BB$93,)+COUNTIF($BB$4:BB7,BB7)-1</f>
        <v>11</v>
      </c>
    </row>
    <row r="8" spans="1:57" x14ac:dyDescent="0.25">
      <c r="A8" s="26">
        <v>5</v>
      </c>
      <c r="B8" s="17">
        <f t="shared" si="2"/>
        <v>5</v>
      </c>
      <c r="C8" s="101" t="str">
        <f t="shared" si="0"/>
        <v>Bella Ezeriņa</v>
      </c>
      <c r="D8" s="28" t="str">
        <f t="shared" ref="D8:D71" si="21">_xlfn.IFNA(VLOOKUP(O8,$AL$4:$BA$93,6,0),"")</f>
        <v>BJC Daugmale</v>
      </c>
      <c r="E8" s="60">
        <f t="shared" si="4"/>
        <v>10</v>
      </c>
      <c r="F8" s="61">
        <f t="shared" si="5"/>
        <v>0</v>
      </c>
      <c r="G8" s="62">
        <f t="shared" si="6"/>
        <v>1</v>
      </c>
      <c r="H8" s="61">
        <f t="shared" si="7"/>
        <v>1.5972222222222221E-3</v>
      </c>
      <c r="I8" s="60">
        <f t="shared" si="8"/>
        <v>10</v>
      </c>
      <c r="J8" s="61">
        <f t="shared" si="9"/>
        <v>1.8402777777777777E-3</v>
      </c>
      <c r="K8" s="60">
        <f t="shared" si="10"/>
        <v>8</v>
      </c>
      <c r="L8" s="61">
        <f t="shared" si="11"/>
        <v>2.0833333333333333E-3</v>
      </c>
      <c r="M8" s="72">
        <f t="shared" si="12"/>
        <v>29</v>
      </c>
      <c r="N8" s="73">
        <f t="shared" si="13"/>
        <v>5.5208333333333325E-3</v>
      </c>
      <c r="O8" s="24">
        <f t="shared" si="14"/>
        <v>5</v>
      </c>
      <c r="P8" s="18"/>
      <c r="Q8" s="74"/>
      <c r="AD8" s="26">
        <v>7</v>
      </c>
      <c r="AE8" s="26"/>
      <c r="AF8" s="26">
        <f>IF(Kopā!F8=$R$3,Kopā!A8,"")</f>
        <v>5</v>
      </c>
      <c r="AG8" s="26" t="str">
        <f>_xlfn.IFNA(VLOOKUP(AF8,Kopā!$A$4:$G$203,7,),"")</f>
        <v>D</v>
      </c>
      <c r="AH8" s="26" t="str">
        <f t="shared" si="1"/>
        <v/>
      </c>
      <c r="AI8" s="26" cm="1">
        <f t="array" ref="AI8">IFERROR(SMALL(IF((COUNTIF($AI$3:AI7, $AH$4:$AH$203)=0)*ISNUMBER($AH$4:$AH$203), $AH$4:$AH$203, "A"), 1),INDEX($AH$4:$AH$203, MATCH(SMALL(IF(ISTEXT($AH$4:$AH$203)*(COUNTIF(AI$3:$AI7,$AH$4:$AH$203)=0), COUNTIF($AH$4:$AH$203, "&lt;"&amp;$AH$4:$AH$203), ""),1),IF(ISTEXT($AH$4:$AH$203), COUNTIF($AH$4:$AH$203, "&lt;"&amp;$AH$4:$AH$203), ""), 0)))</f>
        <v>57</v>
      </c>
      <c r="AJ8" s="26"/>
      <c r="AK8" s="26"/>
      <c r="AL8" s="26">
        <f t="shared" si="15"/>
        <v>9</v>
      </c>
      <c r="AM8" s="26">
        <f t="shared" si="16"/>
        <v>57</v>
      </c>
      <c r="AN8" s="26">
        <v>5</v>
      </c>
      <c r="AO8" s="67">
        <f t="shared" si="17"/>
        <v>5</v>
      </c>
      <c r="AP8" s="26" t="str">
        <f>_xlfn.IFNA(VLOOKUP(AM8,Kopā!$A$4:$Q$203,2,),"")</f>
        <v>Keita Ose</v>
      </c>
      <c r="AQ8" s="68" t="str">
        <f>_xlfn.IFNA(VLOOKUP(AM8,Kopā!$A$4:$Q$203,3,),"")</f>
        <v>BJC Daugmale</v>
      </c>
      <c r="AR8" s="79">
        <f>_xlfn.IFNA(VLOOKUP(AM8,Kopā!$A$4:$Q$203,8,),"")</f>
        <v>4</v>
      </c>
      <c r="AS8" s="80">
        <f>_xlfn.IFNA(VLOOKUP(AM8,Kopā!$A$4:$Q$203,9,),"")</f>
        <v>0</v>
      </c>
      <c r="AT8" s="79">
        <f>_xlfn.IFNA(VLOOKUP(AM8,Kopā!$A$4:$Q$203,10,),"")</f>
        <v>0</v>
      </c>
      <c r="AU8" s="80">
        <f>_xlfn.IFNA(VLOOKUP(AM8,Kopā!$A$4:$Q$203,11,),"")</f>
        <v>0</v>
      </c>
      <c r="AV8" s="79">
        <f>_xlfn.IFNA(VLOOKUP(AM8,Kopā!$A$4:$Q$203,12,),"")</f>
        <v>3</v>
      </c>
      <c r="AW8" s="80">
        <f>_xlfn.IFNA(VLOOKUP(AM8,Kopā!$A$4:$Q$203,13,),"")</f>
        <v>0</v>
      </c>
      <c r="AX8" s="79">
        <f>_xlfn.IFNA(VLOOKUP(AM8,Kopā!$A$4:$Q$203,14,),"")</f>
        <v>3</v>
      </c>
      <c r="AY8" s="80">
        <f>_xlfn.IFNA(VLOOKUP(AM8,Kopā!$A$4:$Q$203,15,),"")</f>
        <v>3.7037037037037035E-4</v>
      </c>
      <c r="AZ8" s="81">
        <f>_xlfn.IFNA(VLOOKUP(AM8,Kopā!$A$4:$Q$203,16,),"")</f>
        <v>10</v>
      </c>
      <c r="BA8" s="80">
        <f>_xlfn.IFNA(VLOOKUP(AM8,Kopā!$A$4:$Q$203,17,),"")</f>
        <v>3.7037037037037035E-4</v>
      </c>
      <c r="BB8" s="26">
        <f t="shared" si="18"/>
        <v>4</v>
      </c>
      <c r="BC8" s="26">
        <f t="shared" si="19"/>
        <v>11</v>
      </c>
      <c r="BD8" s="69">
        <f t="shared" si="20"/>
        <v>9</v>
      </c>
      <c r="BE8" s="26">
        <f>_xlfn.RANK.EQ(BB8,$BB$4:$BB$93,)+COUNTIF($BB$4:BB8,BB8)-1</f>
        <v>9</v>
      </c>
    </row>
    <row r="9" spans="1:57" x14ac:dyDescent="0.25">
      <c r="A9" s="26">
        <v>6</v>
      </c>
      <c r="B9" s="82">
        <f t="shared" si="2"/>
        <v>6</v>
      </c>
      <c r="C9" s="102" t="str">
        <f t="shared" si="0"/>
        <v>Taisija Lescenko</v>
      </c>
      <c r="D9" s="83" t="str">
        <f t="shared" si="21"/>
        <v>Traverss</v>
      </c>
      <c r="E9" s="84">
        <f t="shared" si="4"/>
        <v>10</v>
      </c>
      <c r="F9" s="85">
        <f t="shared" si="5"/>
        <v>0</v>
      </c>
      <c r="G9" s="86">
        <f t="shared" si="6"/>
        <v>1</v>
      </c>
      <c r="H9" s="85">
        <f t="shared" si="7"/>
        <v>6.4814814814814813E-4</v>
      </c>
      <c r="I9" s="84">
        <f t="shared" si="8"/>
        <v>7</v>
      </c>
      <c r="J9" s="85">
        <f t="shared" si="9"/>
        <v>0</v>
      </c>
      <c r="K9" s="84">
        <f t="shared" si="10"/>
        <v>8</v>
      </c>
      <c r="L9" s="85">
        <f t="shared" si="11"/>
        <v>1.6435185185185183E-3</v>
      </c>
      <c r="M9" s="87">
        <f t="shared" si="12"/>
        <v>26</v>
      </c>
      <c r="N9" s="88">
        <f t="shared" si="13"/>
        <v>2.2916666666666667E-3</v>
      </c>
      <c r="O9" s="89">
        <f t="shared" si="14"/>
        <v>6</v>
      </c>
      <c r="P9" s="90"/>
      <c r="Q9" s="74"/>
      <c r="AD9" s="26">
        <v>8</v>
      </c>
      <c r="AE9" s="26"/>
      <c r="AF9" s="26">
        <f>IF(Kopā!F9=$R$3,Kopā!A9,"")</f>
        <v>6</v>
      </c>
      <c r="AG9" s="26" t="str">
        <f>_xlfn.IFNA(VLOOKUP(AF9,Kopā!$A$4:$G$203,7,),"")</f>
        <v>D</v>
      </c>
      <c r="AH9" s="26" t="str">
        <f t="shared" si="1"/>
        <v/>
      </c>
      <c r="AI9" s="26" cm="1">
        <f t="array" ref="AI9">IFERROR(SMALL(IF((COUNTIF($AI$3:AI8, $AH$4:$AH$203)=0)*ISNUMBER($AH$4:$AH$203), $AH$4:$AH$203, "A"), 1),INDEX($AH$4:$AH$203, MATCH(SMALL(IF(ISTEXT($AH$4:$AH$203)*(COUNTIF(AI$3:$AI8,$AH$4:$AH$203)=0), COUNTIF($AH$4:$AH$203, "&lt;"&amp;$AH$4:$AH$203), ""),1),IF(ISTEXT($AH$4:$AH$203), COUNTIF($AH$4:$AH$203, "&lt;"&amp;$AH$4:$AH$203), ""), 0)))</f>
        <v>60</v>
      </c>
      <c r="AJ9" s="26"/>
      <c r="AK9" s="26"/>
      <c r="AL9" s="26">
        <f t="shared" si="15"/>
        <v>1</v>
      </c>
      <c r="AM9" s="26">
        <f t="shared" si="16"/>
        <v>60</v>
      </c>
      <c r="AN9" s="26">
        <v>6</v>
      </c>
      <c r="AO9" s="67">
        <f t="shared" si="17"/>
        <v>6</v>
      </c>
      <c r="AP9" s="26" t="str">
        <f>_xlfn.IFNA(VLOOKUP(AM9,Kopā!$A$4:$Q$203,2,),"")</f>
        <v>Ksenija Antipina</v>
      </c>
      <c r="AQ9" s="68" t="str">
        <f>_xlfn.IFNA(VLOOKUP(AM9,Kopā!$A$4:$Q$203,3,),"")</f>
        <v>BJC "Laimīte"</v>
      </c>
      <c r="AR9" s="79">
        <f>_xlfn.IFNA(VLOOKUP(AM9,Kopā!$A$4:$Q$203,8,),"")</f>
        <v>10</v>
      </c>
      <c r="AS9" s="80">
        <f>_xlfn.IFNA(VLOOKUP(AM9,Kopā!$A$4:$Q$203,9,),"")</f>
        <v>0</v>
      </c>
      <c r="AT9" s="79">
        <f>_xlfn.IFNA(VLOOKUP(AM9,Kopā!$A$4:$Q$203,10,),"")</f>
        <v>10</v>
      </c>
      <c r="AU9" s="80">
        <f>_xlfn.IFNA(VLOOKUP(AM9,Kopā!$A$4:$Q$203,11,),"")</f>
        <v>1.4583333333333334E-3</v>
      </c>
      <c r="AV9" s="79">
        <f>_xlfn.IFNA(VLOOKUP(AM9,Kopā!$A$4:$Q$203,12,),"")</f>
        <v>10</v>
      </c>
      <c r="AW9" s="80">
        <f>_xlfn.IFNA(VLOOKUP(AM9,Kopā!$A$4:$Q$203,13,),"")</f>
        <v>5.2083333333333333E-4</v>
      </c>
      <c r="AX9" s="79">
        <f>_xlfn.IFNA(VLOOKUP(AM9,Kopā!$A$4:$Q$203,14,),"")</f>
        <v>10</v>
      </c>
      <c r="AY9" s="80">
        <f>_xlfn.IFNA(VLOOKUP(AM9,Kopā!$A$4:$Q$203,15,),"")</f>
        <v>8.3333333333333339E-4</v>
      </c>
      <c r="AZ9" s="81">
        <f>_xlfn.IFNA(VLOOKUP(AM9,Kopā!$A$4:$Q$203,16,),"")</f>
        <v>40</v>
      </c>
      <c r="BA9" s="80">
        <f>_xlfn.IFNA(VLOOKUP(AM9,Kopā!$A$4:$Q$203,17,),"")</f>
        <v>2.8125000000000003E-3</v>
      </c>
      <c r="BB9" s="26">
        <f t="shared" si="18"/>
        <v>12</v>
      </c>
      <c r="BC9" s="26">
        <f t="shared" si="19"/>
        <v>2</v>
      </c>
      <c r="BD9" s="69">
        <f t="shared" si="20"/>
        <v>1</v>
      </c>
      <c r="BE9" s="26">
        <f>_xlfn.RANK.EQ(BB9,$BB$4:$BB$93,)+COUNTIF($BB$4:BB9,BB9)-1</f>
        <v>1</v>
      </c>
    </row>
    <row r="10" spans="1:57" x14ac:dyDescent="0.25">
      <c r="A10" s="26">
        <v>7</v>
      </c>
      <c r="B10" s="17">
        <f t="shared" si="2"/>
        <v>7</v>
      </c>
      <c r="C10" s="101" t="str">
        <f t="shared" si="0"/>
        <v>Elīza Blumbaha</v>
      </c>
      <c r="D10" s="28" t="str">
        <f t="shared" si="21"/>
        <v>Traverss</v>
      </c>
      <c r="E10" s="60">
        <f t="shared" si="4"/>
        <v>8</v>
      </c>
      <c r="F10" s="61">
        <f t="shared" si="5"/>
        <v>0</v>
      </c>
      <c r="G10" s="62">
        <f t="shared" si="6"/>
        <v>1</v>
      </c>
      <c r="H10" s="61">
        <f t="shared" si="7"/>
        <v>8.1018518518518516E-4</v>
      </c>
      <c r="I10" s="60">
        <f t="shared" si="8"/>
        <v>10</v>
      </c>
      <c r="J10" s="61">
        <f t="shared" si="9"/>
        <v>0</v>
      </c>
      <c r="K10" s="60">
        <f t="shared" si="10"/>
        <v>7</v>
      </c>
      <c r="L10" s="61">
        <f t="shared" si="11"/>
        <v>1.736111111111111E-3</v>
      </c>
      <c r="M10" s="72">
        <f t="shared" si="12"/>
        <v>26</v>
      </c>
      <c r="N10" s="73">
        <f t="shared" si="13"/>
        <v>2.5462962962962961E-3</v>
      </c>
      <c r="O10" s="24">
        <f t="shared" si="14"/>
        <v>7</v>
      </c>
      <c r="P10" s="18"/>
      <c r="Q10" s="74"/>
      <c r="AD10" s="26">
        <v>9</v>
      </c>
      <c r="AE10" s="26"/>
      <c r="AF10" s="26" t="str">
        <f>IF(Kopā!F10=$R$3,Kopā!A10,"")</f>
        <v/>
      </c>
      <c r="AG10" s="26" t="str">
        <f>_xlfn.IFNA(VLOOKUP(AF10,Kopā!$A$4:$G$203,7,),"")</f>
        <v/>
      </c>
      <c r="AH10" s="26" t="str">
        <f t="shared" si="1"/>
        <v/>
      </c>
      <c r="AI10" s="26" cm="1">
        <f t="array" ref="AI10">IFERROR(SMALL(IF((COUNTIF($AI$3:AI9, $AH$4:$AH$203)=0)*ISNUMBER($AH$4:$AH$203), $AH$4:$AH$203, "A"), 1),INDEX($AH$4:$AH$203, MATCH(SMALL(IF(ISTEXT($AH$4:$AH$203)*(COUNTIF(AI$3:$AI9,$AH$4:$AH$203)=0), COUNTIF($AH$4:$AH$203, "&lt;"&amp;$AH$4:$AH$203), ""),1),IF(ISTEXT($AH$4:$AH$203), COUNTIF($AH$4:$AH$203, "&lt;"&amp;$AH$4:$AH$203), ""), 0)))</f>
        <v>63</v>
      </c>
      <c r="AJ10" s="26"/>
      <c r="AK10" s="26"/>
      <c r="AL10" s="26">
        <f t="shared" si="15"/>
        <v>3</v>
      </c>
      <c r="AM10" s="26">
        <f t="shared" si="16"/>
        <v>63</v>
      </c>
      <c r="AN10" s="26">
        <v>7</v>
      </c>
      <c r="AO10" s="67">
        <f t="shared" si="17"/>
        <v>7</v>
      </c>
      <c r="AP10" s="26" t="str">
        <f>_xlfn.IFNA(VLOOKUP(AM10,Kopā!$A$4:$Q$203,2,),"")</f>
        <v>Marjana Lazorkina</v>
      </c>
      <c r="AQ10" s="68" t="str">
        <f>_xlfn.IFNA(VLOOKUP(AM10,Kopā!$A$4:$Q$203,3,),"")</f>
        <v>Traverss</v>
      </c>
      <c r="AR10" s="79">
        <f>_xlfn.IFNA(VLOOKUP(AM10,Kopā!$A$4:$Q$203,8,),"")</f>
        <v>10</v>
      </c>
      <c r="AS10" s="80">
        <f>_xlfn.IFNA(VLOOKUP(AM10,Kopā!$A$4:$Q$203,9,),"")</f>
        <v>0</v>
      </c>
      <c r="AT10" s="79">
        <f>_xlfn.IFNA(VLOOKUP(AM10,Kopā!$A$4:$Q$203,10,),"")</f>
        <v>1</v>
      </c>
      <c r="AU10" s="80">
        <f>_xlfn.IFNA(VLOOKUP(AM10,Kopā!$A$4:$Q$203,11,),"")</f>
        <v>3.9351851851851852E-4</v>
      </c>
      <c r="AV10" s="79">
        <f>_xlfn.IFNA(VLOOKUP(AM10,Kopā!$A$4:$Q$203,12,),"")</f>
        <v>10</v>
      </c>
      <c r="AW10" s="80">
        <f>_xlfn.IFNA(VLOOKUP(AM10,Kopā!$A$4:$Q$203,13,),"")</f>
        <v>0</v>
      </c>
      <c r="AX10" s="79">
        <f>_xlfn.IFNA(VLOOKUP(AM10,Kopā!$A$4:$Q$203,14,),"")</f>
        <v>10</v>
      </c>
      <c r="AY10" s="80">
        <f>_xlfn.IFNA(VLOOKUP(AM10,Kopā!$A$4:$Q$203,15,),"")</f>
        <v>2.1064814814814813E-3</v>
      </c>
      <c r="AZ10" s="81">
        <f>_xlfn.IFNA(VLOOKUP(AM10,Kopā!$A$4:$Q$203,16,),"")</f>
        <v>31</v>
      </c>
      <c r="BA10" s="80">
        <f>_xlfn.IFNA(VLOOKUP(AM10,Kopā!$A$4:$Q$203,17,),"")</f>
        <v>2.4999999999999996E-3</v>
      </c>
      <c r="BB10" s="26">
        <f t="shared" si="18"/>
        <v>10</v>
      </c>
      <c r="BC10" s="26">
        <f t="shared" si="19"/>
        <v>4</v>
      </c>
      <c r="BD10" s="69">
        <f t="shared" si="20"/>
        <v>3</v>
      </c>
      <c r="BE10" s="26">
        <f>_xlfn.RANK.EQ(BB10,$BB$4:$BB$93,)+COUNTIF($BB$4:BB10,BB10)-1</f>
        <v>3</v>
      </c>
    </row>
    <row r="11" spans="1:57" x14ac:dyDescent="0.25">
      <c r="A11" s="26">
        <v>8</v>
      </c>
      <c r="B11" s="82">
        <f t="shared" si="2"/>
        <v>8</v>
      </c>
      <c r="C11" s="102" t="str">
        <f t="shared" si="0"/>
        <v>Rūta Ozoliņa</v>
      </c>
      <c r="D11" s="83" t="str">
        <f t="shared" si="21"/>
        <v>BJC Daugmale</v>
      </c>
      <c r="E11" s="84">
        <f t="shared" si="4"/>
        <v>10</v>
      </c>
      <c r="F11" s="85">
        <f t="shared" si="5"/>
        <v>0</v>
      </c>
      <c r="G11" s="86">
        <f t="shared" si="6"/>
        <v>1</v>
      </c>
      <c r="H11" s="85">
        <f t="shared" si="7"/>
        <v>7.175925925925927E-4</v>
      </c>
      <c r="I11" s="84">
        <f t="shared" si="8"/>
        <v>4</v>
      </c>
      <c r="J11" s="85">
        <f t="shared" si="9"/>
        <v>5.6712962962962956E-4</v>
      </c>
      <c r="K11" s="84">
        <f t="shared" si="10"/>
        <v>8</v>
      </c>
      <c r="L11" s="85">
        <f t="shared" si="11"/>
        <v>1.0648148148148147E-3</v>
      </c>
      <c r="M11" s="87">
        <f t="shared" si="12"/>
        <v>23</v>
      </c>
      <c r="N11" s="88">
        <f t="shared" si="13"/>
        <v>2.3495370370370371E-3</v>
      </c>
      <c r="O11" s="89">
        <f t="shared" si="14"/>
        <v>8</v>
      </c>
      <c r="P11" s="90"/>
      <c r="Q11" s="74"/>
      <c r="AD11" s="26">
        <v>10</v>
      </c>
      <c r="AE11" s="26"/>
      <c r="AF11" s="26">
        <f>IF(Kopā!F11=$R$3,Kopā!A11,"")</f>
        <v>8</v>
      </c>
      <c r="AG11" s="26" t="str">
        <f>_xlfn.IFNA(VLOOKUP(AF11,Kopā!$A$4:$G$203,7,),"")</f>
        <v>D</v>
      </c>
      <c r="AH11" s="26" t="str">
        <f t="shared" si="1"/>
        <v/>
      </c>
      <c r="AI11" s="26" cm="1">
        <f t="array" ref="AI11">IFERROR(SMALL(IF((COUNTIF($AI$3:AI10, $AH$4:$AH$203)=0)*ISNUMBER($AH$4:$AH$203), $AH$4:$AH$203, "A"), 1),INDEX($AH$4:$AH$203, MATCH(SMALL(IF(ISTEXT($AH$4:$AH$203)*(COUNTIF(AI$3:$AI10,$AH$4:$AH$203)=0), COUNTIF($AH$4:$AH$203, "&lt;"&amp;$AH$4:$AH$203), ""),1),IF(ISTEXT($AH$4:$AH$203), COUNTIF($AH$4:$AH$203, "&lt;"&amp;$AH$4:$AH$203), ""), 0)))</f>
        <v>82</v>
      </c>
      <c r="AJ11" s="26"/>
      <c r="AK11" s="26"/>
      <c r="AL11" s="26">
        <f t="shared" si="15"/>
        <v>8</v>
      </c>
      <c r="AM11" s="26">
        <f t="shared" si="16"/>
        <v>82</v>
      </c>
      <c r="AN11" s="26">
        <v>8</v>
      </c>
      <c r="AO11" s="67">
        <f t="shared" si="17"/>
        <v>8</v>
      </c>
      <c r="AP11" s="26" t="str">
        <f>_xlfn.IFNA(VLOOKUP(AM11,Kopā!$A$4:$Q$203,2,),"")</f>
        <v>Rūta Ozoliņa</v>
      </c>
      <c r="AQ11" s="68" t="str">
        <f>_xlfn.IFNA(VLOOKUP(AM11,Kopā!$A$4:$Q$203,3,),"")</f>
        <v>BJC Daugmale</v>
      </c>
      <c r="AR11" s="79">
        <f>_xlfn.IFNA(VLOOKUP(AM11,Kopā!$A$4:$Q$203,8,),"")</f>
        <v>10</v>
      </c>
      <c r="AS11" s="80">
        <f>_xlfn.IFNA(VLOOKUP(AM11,Kopā!$A$4:$Q$203,9,),"")</f>
        <v>0</v>
      </c>
      <c r="AT11" s="79">
        <f>_xlfn.IFNA(VLOOKUP(AM11,Kopā!$A$4:$Q$203,10,),"")</f>
        <v>1</v>
      </c>
      <c r="AU11" s="80">
        <f>_xlfn.IFNA(VLOOKUP(AM11,Kopā!$A$4:$Q$203,11,),"")</f>
        <v>7.175925925925927E-4</v>
      </c>
      <c r="AV11" s="79">
        <f>_xlfn.IFNA(VLOOKUP(AM11,Kopā!$A$4:$Q$203,12,),"")</f>
        <v>4</v>
      </c>
      <c r="AW11" s="80">
        <f>_xlfn.IFNA(VLOOKUP(AM11,Kopā!$A$4:$Q$203,13,),"")</f>
        <v>5.6712962962962956E-4</v>
      </c>
      <c r="AX11" s="79">
        <f>_xlfn.IFNA(VLOOKUP(AM11,Kopā!$A$4:$Q$203,14,),"")</f>
        <v>8</v>
      </c>
      <c r="AY11" s="80">
        <f>_xlfn.IFNA(VLOOKUP(AM11,Kopā!$A$4:$Q$203,15,),"")</f>
        <v>1.0648148148148147E-3</v>
      </c>
      <c r="AZ11" s="81">
        <f>_xlfn.IFNA(VLOOKUP(AM11,Kopā!$A$4:$Q$203,16,),"")</f>
        <v>23</v>
      </c>
      <c r="BA11" s="80">
        <f>_xlfn.IFNA(VLOOKUP(AM11,Kopā!$A$4:$Q$203,17,),"")</f>
        <v>2.3495370370370371E-3</v>
      </c>
      <c r="BB11" s="26">
        <f t="shared" si="18"/>
        <v>5</v>
      </c>
      <c r="BC11" s="26">
        <f t="shared" si="19"/>
        <v>6</v>
      </c>
      <c r="BD11" s="69">
        <f t="shared" si="20"/>
        <v>8</v>
      </c>
      <c r="BE11" s="26">
        <f>_xlfn.RANK.EQ(BB11,$BB$4:$BB$93,)+COUNTIF($BB$4:BB11,BB11)-1</f>
        <v>8</v>
      </c>
    </row>
    <row r="12" spans="1:57" x14ac:dyDescent="0.25">
      <c r="A12" s="26">
        <v>9</v>
      </c>
      <c r="B12" s="17">
        <f t="shared" si="2"/>
        <v>9</v>
      </c>
      <c r="C12" s="101" t="str">
        <f t="shared" si="0"/>
        <v>Keita Ose</v>
      </c>
      <c r="D12" s="28" t="str">
        <f t="shared" si="21"/>
        <v>BJC Daugmale</v>
      </c>
      <c r="E12" s="60">
        <f t="shared" si="4"/>
        <v>4</v>
      </c>
      <c r="F12" s="61">
        <f t="shared" si="5"/>
        <v>0</v>
      </c>
      <c r="G12" s="62">
        <f t="shared" si="6"/>
        <v>0</v>
      </c>
      <c r="H12" s="61">
        <f t="shared" si="7"/>
        <v>0</v>
      </c>
      <c r="I12" s="60">
        <f t="shared" si="8"/>
        <v>3</v>
      </c>
      <c r="J12" s="61">
        <f t="shared" si="9"/>
        <v>0</v>
      </c>
      <c r="K12" s="60">
        <f t="shared" si="10"/>
        <v>3</v>
      </c>
      <c r="L12" s="61">
        <f t="shared" si="11"/>
        <v>3.7037037037037035E-4</v>
      </c>
      <c r="M12" s="72">
        <f t="shared" si="12"/>
        <v>10</v>
      </c>
      <c r="N12" s="73">
        <f t="shared" si="13"/>
        <v>3.7037037037037035E-4</v>
      </c>
      <c r="O12" s="24">
        <f t="shared" si="14"/>
        <v>9</v>
      </c>
      <c r="P12" s="18"/>
      <c r="Q12" s="74"/>
      <c r="AD12" s="26">
        <v>11</v>
      </c>
      <c r="AE12" s="26"/>
      <c r="AF12" s="26">
        <f>IF(Kopā!F12=$R$3,Kopā!A12,"")</f>
        <v>9</v>
      </c>
      <c r="AG12" s="26" t="str">
        <f>_xlfn.IFNA(VLOOKUP(AF12,Kopā!$A$4:$G$203,7,),"")</f>
        <v>H</v>
      </c>
      <c r="AH12" s="26" t="str">
        <f t="shared" si="1"/>
        <v/>
      </c>
      <c r="AI12" s="26" cm="1">
        <f t="array" ref="AI12">IFERROR(SMALL(IF((COUNTIF($AI$3:AI11, $AH$4:$AH$203)=0)*ISNUMBER($AH$4:$AH$203), $AH$4:$AH$203, "A"), 1),INDEX($AH$4:$AH$203, MATCH(SMALL(IF(ISTEXT($AH$4:$AH$203)*(COUNTIF(AI$3:$AI11,$AH$4:$AH$203)=0), COUNTIF($AH$4:$AH$203, "&lt;"&amp;$AH$4:$AH$203), ""),1),IF(ISTEXT($AH$4:$AH$203), COUNTIF($AH$4:$AH$203, "&lt;"&amp;$AH$4:$AH$203), ""), 0)))</f>
        <v>83</v>
      </c>
      <c r="AJ12" s="26"/>
      <c r="AK12" s="26"/>
      <c r="AL12" s="26">
        <f t="shared" si="15"/>
        <v>4</v>
      </c>
      <c r="AM12" s="26">
        <f t="shared" si="16"/>
        <v>83</v>
      </c>
      <c r="AN12" s="26">
        <v>9</v>
      </c>
      <c r="AO12" s="67">
        <f t="shared" si="17"/>
        <v>9</v>
      </c>
      <c r="AP12" s="26" t="str">
        <f>_xlfn.IFNA(VLOOKUP(AM12,Kopā!$A$4:$Q$203,2,),"")</f>
        <v>Rūta Rozenblate</v>
      </c>
      <c r="AQ12" s="68" t="str">
        <f>_xlfn.IFNA(VLOOKUP(AM12,Kopā!$A$4:$Q$203,3,),"")</f>
        <v>BJC "Laimīte"</v>
      </c>
      <c r="AR12" s="79">
        <f>_xlfn.IFNA(VLOOKUP(AM12,Kopā!$A$4:$Q$203,8,),"")</f>
        <v>10</v>
      </c>
      <c r="AS12" s="80">
        <f>_xlfn.IFNA(VLOOKUP(AM12,Kopā!$A$4:$Q$203,9,),"")</f>
        <v>0</v>
      </c>
      <c r="AT12" s="79">
        <f>_xlfn.IFNA(VLOOKUP(AM12,Kopā!$A$4:$Q$203,10,),"")</f>
        <v>1</v>
      </c>
      <c r="AU12" s="80">
        <f>_xlfn.IFNA(VLOOKUP(AM12,Kopā!$A$4:$Q$203,11,),"")</f>
        <v>0</v>
      </c>
      <c r="AV12" s="79">
        <f>_xlfn.IFNA(VLOOKUP(AM12,Kopā!$A$4:$Q$203,12,),"")</f>
        <v>10</v>
      </c>
      <c r="AW12" s="80">
        <f>_xlfn.IFNA(VLOOKUP(AM12,Kopā!$A$4:$Q$203,13,),"")</f>
        <v>0</v>
      </c>
      <c r="AX12" s="79">
        <f>_xlfn.IFNA(VLOOKUP(AM12,Kopā!$A$4:$Q$203,14,),"")</f>
        <v>9</v>
      </c>
      <c r="AY12" s="80">
        <f>_xlfn.IFNA(VLOOKUP(AM12,Kopā!$A$4:$Q$203,15,),"")</f>
        <v>2.1412037037037038E-3</v>
      </c>
      <c r="AZ12" s="81">
        <f>_xlfn.IFNA(VLOOKUP(AM12,Kopā!$A$4:$Q$203,16,),"")</f>
        <v>30</v>
      </c>
      <c r="BA12" s="80">
        <f>_xlfn.IFNA(VLOOKUP(AM12,Kopā!$A$4:$Q$203,17,),"")</f>
        <v>2.1412037037037038E-3</v>
      </c>
      <c r="BB12" s="26">
        <f t="shared" si="18"/>
        <v>9</v>
      </c>
      <c r="BC12" s="26">
        <f t="shared" si="19"/>
        <v>8</v>
      </c>
      <c r="BD12" s="69">
        <f t="shared" si="20"/>
        <v>4</v>
      </c>
      <c r="BE12" s="26">
        <f>_xlfn.RANK.EQ(BB12,$BB$4:$BB$93,)+COUNTIF($BB$4:BB12,BB12)-1</f>
        <v>4</v>
      </c>
    </row>
    <row r="13" spans="1:57" x14ac:dyDescent="0.25">
      <c r="A13" s="26">
        <v>10</v>
      </c>
      <c r="B13" s="82">
        <f t="shared" si="2"/>
        <v>10</v>
      </c>
      <c r="C13" s="102" t="str">
        <f t="shared" si="0"/>
        <v>Laura Valtmane</v>
      </c>
      <c r="D13" s="83" t="str">
        <f t="shared" si="21"/>
        <v>BJC "Laimīte"</v>
      </c>
      <c r="E13" s="84">
        <f t="shared" si="4"/>
        <v>2</v>
      </c>
      <c r="F13" s="85">
        <f t="shared" si="5"/>
        <v>0</v>
      </c>
      <c r="G13" s="86">
        <f t="shared" si="6"/>
        <v>0</v>
      </c>
      <c r="H13" s="85">
        <f t="shared" si="7"/>
        <v>0</v>
      </c>
      <c r="I13" s="84">
        <f t="shared" si="8"/>
        <v>1</v>
      </c>
      <c r="J13" s="85">
        <f t="shared" si="9"/>
        <v>0</v>
      </c>
      <c r="K13" s="84">
        <f t="shared" si="10"/>
        <v>2</v>
      </c>
      <c r="L13" s="85">
        <f t="shared" si="11"/>
        <v>1.0185185185185186E-3</v>
      </c>
      <c r="M13" s="87">
        <f t="shared" si="12"/>
        <v>5</v>
      </c>
      <c r="N13" s="88">
        <f t="shared" si="13"/>
        <v>1.0185185185185186E-3</v>
      </c>
      <c r="O13" s="89">
        <f t="shared" si="14"/>
        <v>10</v>
      </c>
      <c r="P13" s="90"/>
      <c r="Q13" s="74"/>
      <c r="AD13" s="26">
        <v>12</v>
      </c>
      <c r="AE13" s="26"/>
      <c r="AF13" s="26">
        <f>IF(Kopā!F13=$R$3,Kopā!A13,"")</f>
        <v>10</v>
      </c>
      <c r="AG13" s="26" t="str">
        <f>_xlfn.IFNA(VLOOKUP(AF13,Kopā!$A$4:$G$203,7,),"")</f>
        <v>D</v>
      </c>
      <c r="AH13" s="26" t="str">
        <f t="shared" si="1"/>
        <v/>
      </c>
      <c r="AI13" s="26" cm="1">
        <f t="array" ref="AI13">IFERROR(SMALL(IF((COUNTIF($AI$3:AI12, $AH$4:$AH$203)=0)*ISNUMBER($AH$4:$AH$203), $AH$4:$AH$203, "A"), 1),INDEX($AH$4:$AH$203, MATCH(SMALL(IF(ISTEXT($AH$4:$AH$203)*(COUNTIF(AI$3:$AI12,$AH$4:$AH$203)=0), COUNTIF($AH$4:$AH$203, "&lt;"&amp;$AH$4:$AH$203), ""),1),IF(ISTEXT($AH$4:$AH$203), COUNTIF($AH$4:$AH$203, "&lt;"&amp;$AH$4:$AH$203), ""), 0)))</f>
        <v>85</v>
      </c>
      <c r="AJ13" s="26"/>
      <c r="AK13" s="26"/>
      <c r="AL13" s="26">
        <f t="shared" si="15"/>
        <v>6</v>
      </c>
      <c r="AM13" s="26">
        <f t="shared" si="16"/>
        <v>85</v>
      </c>
      <c r="AN13" s="26">
        <v>10</v>
      </c>
      <c r="AO13" s="67">
        <f t="shared" si="17"/>
        <v>10</v>
      </c>
      <c r="AP13" s="26" t="str">
        <f>_xlfn.IFNA(VLOOKUP(AM13,Kopā!$A$4:$Q$203,2,),"")</f>
        <v>Taisija Lescenko</v>
      </c>
      <c r="AQ13" s="68" t="str">
        <f>_xlfn.IFNA(VLOOKUP(AM13,Kopā!$A$4:$Q$203,3,),"")</f>
        <v>Traverss</v>
      </c>
      <c r="AR13" s="79">
        <f>_xlfn.IFNA(VLOOKUP(AM13,Kopā!$A$4:$Q$203,8,),"")</f>
        <v>10</v>
      </c>
      <c r="AS13" s="80">
        <f>_xlfn.IFNA(VLOOKUP(AM13,Kopā!$A$4:$Q$203,9,),"")</f>
        <v>0</v>
      </c>
      <c r="AT13" s="79">
        <f>_xlfn.IFNA(VLOOKUP(AM13,Kopā!$A$4:$Q$203,10,),"")</f>
        <v>1</v>
      </c>
      <c r="AU13" s="80">
        <f>_xlfn.IFNA(VLOOKUP(AM13,Kopā!$A$4:$Q$203,11,),"")</f>
        <v>6.4814814814814813E-4</v>
      </c>
      <c r="AV13" s="79">
        <f>_xlfn.IFNA(VLOOKUP(AM13,Kopā!$A$4:$Q$203,12,),"")</f>
        <v>7</v>
      </c>
      <c r="AW13" s="80">
        <f>_xlfn.IFNA(VLOOKUP(AM13,Kopā!$A$4:$Q$203,13,),"")</f>
        <v>0</v>
      </c>
      <c r="AX13" s="79">
        <f>_xlfn.IFNA(VLOOKUP(AM13,Kopā!$A$4:$Q$203,14,),"")</f>
        <v>8</v>
      </c>
      <c r="AY13" s="80">
        <f>_xlfn.IFNA(VLOOKUP(AM13,Kopā!$A$4:$Q$203,15,),"")</f>
        <v>1.6435185185185183E-3</v>
      </c>
      <c r="AZ13" s="81">
        <f>_xlfn.IFNA(VLOOKUP(AM13,Kopā!$A$4:$Q$203,16,),"")</f>
        <v>26</v>
      </c>
      <c r="BA13" s="80">
        <f>_xlfn.IFNA(VLOOKUP(AM13,Kopā!$A$4:$Q$203,17,),"")</f>
        <v>2.2916666666666667E-3</v>
      </c>
      <c r="BB13" s="26">
        <f t="shared" si="18"/>
        <v>6</v>
      </c>
      <c r="BC13" s="26">
        <f t="shared" si="19"/>
        <v>7</v>
      </c>
      <c r="BD13" s="69">
        <f t="shared" si="20"/>
        <v>6</v>
      </c>
      <c r="BE13" s="26">
        <f>_xlfn.RANK.EQ(BB13,$BB$4:$BB$93,)+COUNTIF($BB$4:BB13,BB13)-1</f>
        <v>7</v>
      </c>
    </row>
    <row r="14" spans="1:57" x14ac:dyDescent="0.25">
      <c r="A14" s="26">
        <v>11</v>
      </c>
      <c r="B14" s="17">
        <f t="shared" si="2"/>
        <v>11</v>
      </c>
      <c r="C14" s="101" t="str">
        <f t="shared" si="0"/>
        <v>Jasmīna Patmalniece</v>
      </c>
      <c r="D14" s="28" t="str">
        <f t="shared" si="21"/>
        <v>-</v>
      </c>
      <c r="E14" s="60">
        <f t="shared" si="4"/>
        <v>4</v>
      </c>
      <c r="F14" s="61">
        <f t="shared" si="5"/>
        <v>9.9537037037037042E-4</v>
      </c>
      <c r="G14" s="62">
        <f t="shared" si="6"/>
        <v>0</v>
      </c>
      <c r="H14" s="61">
        <f t="shared" si="7"/>
        <v>3.4722222222222224E-4</v>
      </c>
      <c r="I14" s="60">
        <f t="shared" si="8"/>
        <v>0</v>
      </c>
      <c r="J14" s="61">
        <f t="shared" si="9"/>
        <v>5.7870370370370378E-4</v>
      </c>
      <c r="K14" s="60">
        <f t="shared" si="10"/>
        <v>0</v>
      </c>
      <c r="L14" s="61">
        <f t="shared" si="11"/>
        <v>0</v>
      </c>
      <c r="M14" s="72">
        <f t="shared" si="12"/>
        <v>4</v>
      </c>
      <c r="N14" s="73">
        <f t="shared" si="13"/>
        <v>1.9212962962962964E-3</v>
      </c>
      <c r="O14" s="24">
        <f t="shared" si="14"/>
        <v>11</v>
      </c>
      <c r="P14" s="18"/>
      <c r="Q14" s="74"/>
      <c r="AD14" s="26">
        <v>13</v>
      </c>
      <c r="AE14" s="26"/>
      <c r="AF14" s="26">
        <f>IF(Kopā!F14=$R$3,Kopā!A14,"")</f>
        <v>11</v>
      </c>
      <c r="AG14" s="26" t="str">
        <f>_xlfn.IFNA(VLOOKUP(AF14,Kopā!$A$4:$G$203,7,),"")</f>
        <v>H</v>
      </c>
      <c r="AH14" s="26" t="str">
        <f t="shared" si="1"/>
        <v/>
      </c>
      <c r="AI14" s="26" cm="1">
        <f t="array" ref="AI14">IFERROR(SMALL(IF((COUNTIF($AI$3:AI13, $AH$4:$AH$203)=0)*ISNUMBER($AH$4:$AH$203), $AH$4:$AH$203, "A"), 1),INDEX($AH$4:$AH$203, MATCH(SMALL(IF(ISTEXT($AH$4:$AH$203)*(COUNTIF(AI$3:$AI13,$AH$4:$AH$203)=0), COUNTIF($AH$4:$AH$203, "&lt;"&amp;$AH$4:$AH$203), ""),1),IF(ISTEXT($AH$4:$AH$203), COUNTIF($AH$4:$AH$203, "&lt;"&amp;$AH$4:$AH$203), ""), 0)))</f>
        <v>87</v>
      </c>
      <c r="AJ14" s="26"/>
      <c r="AK14" s="26"/>
      <c r="AL14" s="26">
        <f t="shared" si="15"/>
        <v>2</v>
      </c>
      <c r="AM14" s="26">
        <f t="shared" si="16"/>
        <v>87</v>
      </c>
      <c r="AN14" s="26">
        <v>11</v>
      </c>
      <c r="AO14" s="67">
        <f t="shared" si="17"/>
        <v>11</v>
      </c>
      <c r="AP14" s="26" t="str">
        <f>_xlfn.IFNA(VLOOKUP(AM14,Kopā!$A$4:$Q$203,2,),"")</f>
        <v>Undīne Indrijaite</v>
      </c>
      <c r="AQ14" s="68" t="str">
        <f>_xlfn.IFNA(VLOOKUP(AM14,Kopā!$A$4:$Q$203,3,),"")</f>
        <v>BJC Daugmale</v>
      </c>
      <c r="AR14" s="79">
        <f>_xlfn.IFNA(VLOOKUP(AM14,Kopā!$A$4:$Q$203,8,),"")</f>
        <v>10</v>
      </c>
      <c r="AS14" s="80">
        <f>_xlfn.IFNA(VLOOKUP(AM14,Kopā!$A$4:$Q$203,9,),"")</f>
        <v>0</v>
      </c>
      <c r="AT14" s="79">
        <f>_xlfn.IFNA(VLOOKUP(AM14,Kopā!$A$4:$Q$203,10,),"")</f>
        <v>10</v>
      </c>
      <c r="AU14" s="80">
        <f>_xlfn.IFNA(VLOOKUP(AM14,Kopā!$A$4:$Q$203,11,),"")</f>
        <v>3.7037037037037035E-4</v>
      </c>
      <c r="AV14" s="79">
        <f>_xlfn.IFNA(VLOOKUP(AM14,Kopā!$A$4:$Q$203,12,),"")</f>
        <v>10</v>
      </c>
      <c r="AW14" s="80">
        <f>_xlfn.IFNA(VLOOKUP(AM14,Kopā!$A$4:$Q$203,13,),"")</f>
        <v>1.1273148148148147E-3</v>
      </c>
      <c r="AX14" s="79">
        <f>_xlfn.IFNA(VLOOKUP(AM14,Kopā!$A$4:$Q$203,14,),"")</f>
        <v>9</v>
      </c>
      <c r="AY14" s="80">
        <f>_xlfn.IFNA(VLOOKUP(AM14,Kopā!$A$4:$Q$203,15,),"")</f>
        <v>9.4907407407407408E-4</v>
      </c>
      <c r="AZ14" s="81">
        <f>_xlfn.IFNA(VLOOKUP(AM14,Kopā!$A$4:$Q$203,16,),"")</f>
        <v>39</v>
      </c>
      <c r="BA14" s="80">
        <f>_xlfn.IFNA(VLOOKUP(AM14,Kopā!$A$4:$Q$203,17,),"")</f>
        <v>2.4467592592592592E-3</v>
      </c>
      <c r="BB14" s="26">
        <f t="shared" si="18"/>
        <v>11</v>
      </c>
      <c r="BC14" s="26">
        <f t="shared" si="19"/>
        <v>5</v>
      </c>
      <c r="BD14" s="69">
        <f t="shared" si="20"/>
        <v>2</v>
      </c>
      <c r="BE14" s="26">
        <f>_xlfn.RANK.EQ(BB14,$BB$4:$BB$93,)+COUNTIF($BB$4:BB14,BB14)-1</f>
        <v>2</v>
      </c>
    </row>
    <row r="15" spans="1:57" x14ac:dyDescent="0.25">
      <c r="A15" s="26">
        <v>12</v>
      </c>
      <c r="B15" s="82">
        <f t="shared" si="2"/>
        <v>12</v>
      </c>
      <c r="C15" s="102" t="str">
        <f t="shared" si="0"/>
        <v>Henriete Ziediņa</v>
      </c>
      <c r="D15" s="83" t="str">
        <f t="shared" si="21"/>
        <v>BJC Daugmale</v>
      </c>
      <c r="E15" s="84">
        <f t="shared" si="4"/>
        <v>1</v>
      </c>
      <c r="F15" s="85">
        <f t="shared" si="5"/>
        <v>0</v>
      </c>
      <c r="G15" s="86">
        <f t="shared" si="6"/>
        <v>0</v>
      </c>
      <c r="H15" s="85">
        <f t="shared" si="7"/>
        <v>0</v>
      </c>
      <c r="I15" s="84">
        <f t="shared" si="8"/>
        <v>0</v>
      </c>
      <c r="J15" s="85">
        <f t="shared" si="9"/>
        <v>0</v>
      </c>
      <c r="K15" s="84">
        <f t="shared" si="10"/>
        <v>0</v>
      </c>
      <c r="L15" s="85">
        <f t="shared" si="11"/>
        <v>0</v>
      </c>
      <c r="M15" s="87">
        <f t="shared" si="12"/>
        <v>1</v>
      </c>
      <c r="N15" s="88">
        <f t="shared" si="13"/>
        <v>0</v>
      </c>
      <c r="O15" s="89">
        <f t="shared" si="14"/>
        <v>12</v>
      </c>
      <c r="P15" s="90"/>
      <c r="Q15" s="74"/>
      <c r="AD15" s="26">
        <v>14</v>
      </c>
      <c r="AE15" s="26"/>
      <c r="AF15" s="26">
        <f>IF(Kopā!F15=$R$3,Kopā!A15,"")</f>
        <v>12</v>
      </c>
      <c r="AG15" s="26" t="str">
        <f>_xlfn.IFNA(VLOOKUP(AF15,Kopā!$A$4:$G$203,7,),"")</f>
        <v>D</v>
      </c>
      <c r="AH15" s="26" t="str">
        <f t="shared" si="1"/>
        <v/>
      </c>
      <c r="AI15" s="26" cm="1">
        <f t="array" ref="AI15">IFERROR(SMALL(IF((COUNTIF($AI$3:AI14, $AH$4:$AH$203)=0)*ISNUMBER($AH$4:$AH$203), $AH$4:$AH$203, "A"), 1),INDEX($AH$4:$AH$203, MATCH(SMALL(IF(ISTEXT($AH$4:$AH$203)*(COUNTIF(AI$3:$AI14,$AH$4:$AH$203)=0), COUNTIF($AH$4:$AH$203, "&lt;"&amp;$AH$4:$AH$203), ""),1),IF(ISTEXT($AH$4:$AH$203), COUNTIF($AH$4:$AH$203, "&lt;"&amp;$AH$4:$AH$203), ""), 0)))</f>
        <v>95</v>
      </c>
      <c r="AJ15" s="26"/>
      <c r="AK15" s="26"/>
      <c r="AL15" s="26">
        <f t="shared" si="15"/>
        <v>10</v>
      </c>
      <c r="AM15" s="26">
        <f t="shared" si="16"/>
        <v>95</v>
      </c>
      <c r="AN15" s="26">
        <v>12</v>
      </c>
      <c r="AO15" s="67">
        <f t="shared" si="17"/>
        <v>12</v>
      </c>
      <c r="AP15" s="26" t="str">
        <f>_xlfn.IFNA(VLOOKUP(AM15,Kopā!$A$4:$Q$203,2,),"")</f>
        <v>Laura Valtmane</v>
      </c>
      <c r="AQ15" s="68" t="str">
        <f>_xlfn.IFNA(VLOOKUP(AM15,Kopā!$A$4:$Q$203,3,),"")</f>
        <v>BJC "Laimīte"</v>
      </c>
      <c r="AR15" s="79">
        <f>_xlfn.IFNA(VLOOKUP(AM15,Kopā!$A$4:$Q$203,8,),"")</f>
        <v>2</v>
      </c>
      <c r="AS15" s="80">
        <f>_xlfn.IFNA(VLOOKUP(AM15,Kopā!$A$4:$Q$203,9,),"")</f>
        <v>0</v>
      </c>
      <c r="AT15" s="79">
        <f>_xlfn.IFNA(VLOOKUP(AM15,Kopā!$A$4:$Q$203,10,),"")</f>
        <v>0</v>
      </c>
      <c r="AU15" s="80">
        <f>_xlfn.IFNA(VLOOKUP(AM15,Kopā!$A$4:$Q$203,11,),"")</f>
        <v>0</v>
      </c>
      <c r="AV15" s="79">
        <f>_xlfn.IFNA(VLOOKUP(AM15,Kopā!$A$4:$Q$203,12,),"")</f>
        <v>1</v>
      </c>
      <c r="AW15" s="80">
        <f>_xlfn.IFNA(VLOOKUP(AM15,Kopā!$A$4:$Q$203,13,),"")</f>
        <v>0</v>
      </c>
      <c r="AX15" s="79">
        <f>_xlfn.IFNA(VLOOKUP(AM15,Kopā!$A$4:$Q$203,14,),"")</f>
        <v>2</v>
      </c>
      <c r="AY15" s="80">
        <f>_xlfn.IFNA(VLOOKUP(AM15,Kopā!$A$4:$Q$203,15,),"")</f>
        <v>1.0185185185185186E-3</v>
      </c>
      <c r="AZ15" s="81">
        <f>_xlfn.IFNA(VLOOKUP(AM15,Kopā!$A$4:$Q$203,16,),"")</f>
        <v>5</v>
      </c>
      <c r="BA15" s="80">
        <f>_xlfn.IFNA(VLOOKUP(AM15,Kopā!$A$4:$Q$203,17,),"")</f>
        <v>1.0185185185185186E-3</v>
      </c>
      <c r="BB15" s="26">
        <f t="shared" si="18"/>
        <v>3</v>
      </c>
      <c r="BC15" s="26">
        <f t="shared" si="19"/>
        <v>10</v>
      </c>
      <c r="BD15" s="69">
        <f t="shared" si="20"/>
        <v>10</v>
      </c>
      <c r="BE15" s="26">
        <f>_xlfn.RANK.EQ(BB15,$BB$4:$BB$93,)+COUNTIF($BB$4:BB15,BB15)-1</f>
        <v>10</v>
      </c>
    </row>
    <row r="16" spans="1:57" x14ac:dyDescent="0.25">
      <c r="A16" s="26">
        <v>13</v>
      </c>
      <c r="B16" s="17" t="str">
        <f t="shared" si="2"/>
        <v/>
      </c>
      <c r="C16" s="101" t="str">
        <f t="shared" si="0"/>
        <v/>
      </c>
      <c r="D16" s="28" t="str">
        <f t="shared" si="21"/>
        <v/>
      </c>
      <c r="E16" s="60" t="str">
        <f t="shared" si="4"/>
        <v/>
      </c>
      <c r="F16" s="61" t="str">
        <f t="shared" si="5"/>
        <v/>
      </c>
      <c r="G16" s="62" t="str">
        <f t="shared" si="6"/>
        <v/>
      </c>
      <c r="H16" s="61" t="str">
        <f t="shared" si="7"/>
        <v/>
      </c>
      <c r="I16" s="60" t="str">
        <f t="shared" si="8"/>
        <v/>
      </c>
      <c r="J16" s="61" t="str">
        <f t="shared" si="9"/>
        <v/>
      </c>
      <c r="K16" s="60" t="str">
        <f t="shared" si="10"/>
        <v/>
      </c>
      <c r="L16" s="61" t="str">
        <f t="shared" si="11"/>
        <v/>
      </c>
      <c r="M16" s="72" t="str">
        <f t="shared" si="12"/>
        <v/>
      </c>
      <c r="N16" s="73" t="str">
        <f t="shared" si="13"/>
        <v/>
      </c>
      <c r="O16" s="24" t="str">
        <f t="shared" si="14"/>
        <v/>
      </c>
      <c r="P16" s="18"/>
      <c r="Q16" s="74"/>
      <c r="AD16" s="26">
        <v>15</v>
      </c>
      <c r="AE16" s="26"/>
      <c r="AF16" s="26">
        <f>IF(Kopā!F16=$R$3,Kopā!A16,"")</f>
        <v>13</v>
      </c>
      <c r="AG16" s="26" t="str">
        <f>_xlfn.IFNA(VLOOKUP(AF16,Kopā!$A$4:$G$203,7,),"")</f>
        <v>D</v>
      </c>
      <c r="AH16" s="26" t="str">
        <f t="shared" si="1"/>
        <v/>
      </c>
      <c r="AI16" s="26" t="e" cm="1">
        <f t="array" ref="AI16">IFERROR(SMALL(IF((COUNTIF($AI$3:AI15, $AH$4:$AH$203)=0)*ISNUMBER($AH$4:$AH$203), $AH$4:$AH$203, "A"), 1),INDEX($AH$4:$AH$203, MATCH(SMALL(IF(ISTEXT($AH$4:$AH$203)*(COUNTIF(AI$3:$AI15,$AH$4:$AH$203)=0), COUNTIF($AH$4:$AH$203, "&lt;"&amp;$AH$4:$AH$203), ""),1),IF(ISTEXT($AH$4:$AH$203), COUNTIF($AH$4:$AH$203, "&lt;"&amp;$AH$4:$AH$203), ""), 0)))</f>
        <v>#NUM!</v>
      </c>
      <c r="AJ16" s="26"/>
      <c r="AK16" s="26"/>
      <c r="AL16" s="26" t="str">
        <f t="shared" si="15"/>
        <v/>
      </c>
      <c r="AM16" s="26" t="str">
        <f t="shared" si="16"/>
        <v/>
      </c>
      <c r="AN16" s="26">
        <v>13</v>
      </c>
      <c r="AO16" s="67" t="str">
        <f t="shared" si="17"/>
        <v/>
      </c>
      <c r="AP16" s="26" t="str">
        <f>_xlfn.IFNA(VLOOKUP(AM16,Kopā!$A$4:$Q$203,2,),"")</f>
        <v/>
      </c>
      <c r="AQ16" s="68" t="str">
        <f>_xlfn.IFNA(VLOOKUP(AM16,Kopā!$A$4:$Q$203,3,),"")</f>
        <v/>
      </c>
      <c r="AR16" s="79" t="str">
        <f>_xlfn.IFNA(VLOOKUP(AM16,Kopā!$A$4:$Q$203,8,),"")</f>
        <v/>
      </c>
      <c r="AS16" s="80" t="str">
        <f>_xlfn.IFNA(VLOOKUP(AM16,Kopā!$A$4:$Q$203,9,),"")</f>
        <v/>
      </c>
      <c r="AT16" s="79" t="str">
        <f>_xlfn.IFNA(VLOOKUP(AM16,Kopā!$A$4:$Q$203,10,),"")</f>
        <v/>
      </c>
      <c r="AU16" s="80" t="str">
        <f>_xlfn.IFNA(VLOOKUP(AM16,Kopā!$A$4:$Q$203,11,),"")</f>
        <v/>
      </c>
      <c r="AV16" s="79" t="str">
        <f>_xlfn.IFNA(VLOOKUP(AM16,Kopā!$A$4:$Q$203,12,),"")</f>
        <v/>
      </c>
      <c r="AW16" s="80" t="str">
        <f>_xlfn.IFNA(VLOOKUP(AM16,Kopā!$A$4:$Q$203,13,),"")</f>
        <v/>
      </c>
      <c r="AX16" s="79" t="str">
        <f>_xlfn.IFNA(VLOOKUP(AM16,Kopā!$A$4:$Q$203,14,),"")</f>
        <v/>
      </c>
      <c r="AY16" s="80" t="str">
        <f>_xlfn.IFNA(VLOOKUP(AM16,Kopā!$A$4:$Q$203,15,),"")</f>
        <v/>
      </c>
      <c r="AZ16" s="81" t="str">
        <f>_xlfn.IFNA(VLOOKUP(AM16,Kopā!$A$4:$Q$203,16,),"")</f>
        <v/>
      </c>
      <c r="BA16" s="80" t="str">
        <f>_xlfn.IFNA(VLOOKUP(AM16,Kopā!$A$4:$Q$203,17,),"")</f>
        <v/>
      </c>
      <c r="BB16" s="26" t="str">
        <f t="shared" si="18"/>
        <v/>
      </c>
      <c r="BC16" s="26" t="str">
        <f t="shared" si="19"/>
        <v/>
      </c>
      <c r="BD16" s="69" t="str">
        <f t="shared" si="20"/>
        <v/>
      </c>
      <c r="BE16" s="26" t="e">
        <f>_xlfn.RANK.EQ(BB16,$BB$4:$BB$93,)+COUNTIF($BB$4:BB16,BB16)-1</f>
        <v>#VALUE!</v>
      </c>
    </row>
    <row r="17" spans="1:57" x14ac:dyDescent="0.25">
      <c r="A17" s="26">
        <v>14</v>
      </c>
      <c r="B17" s="82" t="str">
        <f t="shared" si="2"/>
        <v/>
      </c>
      <c r="C17" s="102" t="str">
        <f t="shared" si="0"/>
        <v/>
      </c>
      <c r="D17" s="83" t="str">
        <f t="shared" si="21"/>
        <v/>
      </c>
      <c r="E17" s="84" t="str">
        <f t="shared" si="4"/>
        <v/>
      </c>
      <c r="F17" s="85" t="str">
        <f t="shared" si="5"/>
        <v/>
      </c>
      <c r="G17" s="86" t="str">
        <f t="shared" si="6"/>
        <v/>
      </c>
      <c r="H17" s="85" t="str">
        <f t="shared" si="7"/>
        <v/>
      </c>
      <c r="I17" s="84" t="str">
        <f t="shared" si="8"/>
        <v/>
      </c>
      <c r="J17" s="85" t="str">
        <f t="shared" si="9"/>
        <v/>
      </c>
      <c r="K17" s="84" t="str">
        <f t="shared" si="10"/>
        <v/>
      </c>
      <c r="L17" s="85" t="str">
        <f t="shared" si="11"/>
        <v/>
      </c>
      <c r="M17" s="87" t="str">
        <f t="shared" si="12"/>
        <v/>
      </c>
      <c r="N17" s="88" t="str">
        <f t="shared" si="13"/>
        <v/>
      </c>
      <c r="O17" s="89" t="str">
        <f t="shared" si="14"/>
        <v/>
      </c>
      <c r="P17" s="90"/>
      <c r="Q17" s="74"/>
      <c r="AD17" s="26">
        <v>16</v>
      </c>
      <c r="AE17" s="26"/>
      <c r="AF17" s="26">
        <f>IF(Kopā!F17=$R$3,Kopā!A17,"")</f>
        <v>14</v>
      </c>
      <c r="AG17" s="26" t="str">
        <f>_xlfn.IFNA(VLOOKUP(AF17,Kopā!$A$4:$G$203,7,),"")</f>
        <v>D</v>
      </c>
      <c r="AH17" s="26" t="str">
        <f t="shared" si="1"/>
        <v/>
      </c>
      <c r="AI17" s="26" t="e" cm="1">
        <f t="array" ref="AI17">IFERROR(SMALL(IF((COUNTIF($AI$3:AI16, $AH$4:$AH$203)=0)*ISNUMBER($AH$4:$AH$203), $AH$4:$AH$203, "A"), 1),INDEX($AH$4:$AH$203, MATCH(SMALL(IF(ISTEXT($AH$4:$AH$203)*(COUNTIF(AI$3:$AI16,$AH$4:$AH$203)=0), COUNTIF($AH$4:$AH$203, "&lt;"&amp;$AH$4:$AH$203), ""),1),IF(ISTEXT($AH$4:$AH$203), COUNTIF($AH$4:$AH$203, "&lt;"&amp;$AH$4:$AH$203), ""), 0)))</f>
        <v>#NUM!</v>
      </c>
      <c r="AJ17" s="26"/>
      <c r="AK17" s="26"/>
      <c r="AL17" s="26" t="str">
        <f t="shared" si="15"/>
        <v/>
      </c>
      <c r="AM17" s="26" t="str">
        <f t="shared" si="16"/>
        <v/>
      </c>
      <c r="AN17" s="26">
        <v>14</v>
      </c>
      <c r="AO17" s="67" t="str">
        <f t="shared" si="17"/>
        <v/>
      </c>
      <c r="AP17" s="26" t="str">
        <f>_xlfn.IFNA(VLOOKUP(AM17,Kopā!$A$4:$Q$203,2,),"")</f>
        <v/>
      </c>
      <c r="AQ17" s="68" t="str">
        <f>_xlfn.IFNA(VLOOKUP(AM17,Kopā!$A$4:$Q$203,3,),"")</f>
        <v/>
      </c>
      <c r="AR17" s="79" t="str">
        <f>_xlfn.IFNA(VLOOKUP(AM17,Kopā!$A$4:$Q$203,8,),"")</f>
        <v/>
      </c>
      <c r="AS17" s="80" t="str">
        <f>_xlfn.IFNA(VLOOKUP(AM17,Kopā!$A$4:$Q$203,9,),"")</f>
        <v/>
      </c>
      <c r="AT17" s="79" t="str">
        <f>_xlfn.IFNA(VLOOKUP(AM17,Kopā!$A$4:$Q$203,10,),"")</f>
        <v/>
      </c>
      <c r="AU17" s="80" t="str">
        <f>_xlfn.IFNA(VLOOKUP(AM17,Kopā!$A$4:$Q$203,11,),"")</f>
        <v/>
      </c>
      <c r="AV17" s="79" t="str">
        <f>_xlfn.IFNA(VLOOKUP(AM17,Kopā!$A$4:$Q$203,12,),"")</f>
        <v/>
      </c>
      <c r="AW17" s="80" t="str">
        <f>_xlfn.IFNA(VLOOKUP(AM17,Kopā!$A$4:$Q$203,13,),"")</f>
        <v/>
      </c>
      <c r="AX17" s="79" t="str">
        <f>_xlfn.IFNA(VLOOKUP(AM17,Kopā!$A$4:$Q$203,14,),"")</f>
        <v/>
      </c>
      <c r="AY17" s="80" t="str">
        <f>_xlfn.IFNA(VLOOKUP(AM17,Kopā!$A$4:$Q$203,15,),"")</f>
        <v/>
      </c>
      <c r="AZ17" s="81" t="str">
        <f>_xlfn.IFNA(VLOOKUP(AM17,Kopā!$A$4:$Q$203,16,),"")</f>
        <v/>
      </c>
      <c r="BA17" s="80" t="str">
        <f>_xlfn.IFNA(VLOOKUP(AM17,Kopā!$A$4:$Q$203,17,),"")</f>
        <v/>
      </c>
      <c r="BB17" s="26" t="str">
        <f t="shared" si="18"/>
        <v/>
      </c>
      <c r="BC17" s="26" t="str">
        <f t="shared" si="19"/>
        <v/>
      </c>
      <c r="BD17" s="69" t="str">
        <f t="shared" si="20"/>
        <v/>
      </c>
      <c r="BE17" s="26" t="e">
        <f>_xlfn.RANK.EQ(BB17,$BB$4:$BB$93,)+COUNTIF($BB$4:BB17,BB17)-1</f>
        <v>#VALUE!</v>
      </c>
    </row>
    <row r="18" spans="1:57" x14ac:dyDescent="0.25">
      <c r="A18" s="26">
        <v>15</v>
      </c>
      <c r="B18" s="17" t="str">
        <f t="shared" si="2"/>
        <v/>
      </c>
      <c r="C18" s="101" t="str">
        <f t="shared" si="0"/>
        <v/>
      </c>
      <c r="D18" s="28" t="str">
        <f t="shared" si="21"/>
        <v/>
      </c>
      <c r="E18" s="60" t="str">
        <f t="shared" si="4"/>
        <v/>
      </c>
      <c r="F18" s="61" t="str">
        <f t="shared" si="5"/>
        <v/>
      </c>
      <c r="G18" s="62" t="str">
        <f t="shared" si="6"/>
        <v/>
      </c>
      <c r="H18" s="61" t="str">
        <f t="shared" si="7"/>
        <v/>
      </c>
      <c r="I18" s="60" t="str">
        <f t="shared" si="8"/>
        <v/>
      </c>
      <c r="J18" s="61" t="str">
        <f t="shared" si="9"/>
        <v/>
      </c>
      <c r="K18" s="60" t="str">
        <f t="shared" si="10"/>
        <v/>
      </c>
      <c r="L18" s="61" t="str">
        <f t="shared" si="11"/>
        <v/>
      </c>
      <c r="M18" s="72" t="str">
        <f t="shared" si="12"/>
        <v/>
      </c>
      <c r="N18" s="73" t="str">
        <f t="shared" si="13"/>
        <v/>
      </c>
      <c r="O18" s="24" t="str">
        <f t="shared" si="14"/>
        <v/>
      </c>
      <c r="P18" s="18"/>
      <c r="Q18" s="74"/>
      <c r="AD18" s="26">
        <v>17</v>
      </c>
      <c r="AE18" s="26"/>
      <c r="AF18" s="26">
        <f>IF(Kopā!F18=$R$3,Kopā!A18,"")</f>
        <v>15</v>
      </c>
      <c r="AG18" s="26" t="str">
        <f>_xlfn.IFNA(VLOOKUP(AF18,Kopā!$A$4:$G$203,7,),"")</f>
        <v>Hm</v>
      </c>
      <c r="AH18" s="26">
        <f t="shared" si="1"/>
        <v>15</v>
      </c>
      <c r="AI18" s="26" t="e" cm="1">
        <f t="array" ref="AI18">IFERROR(SMALL(IF((COUNTIF($AI$3:AI17, $AH$4:$AH$203)=0)*ISNUMBER($AH$4:$AH$203), $AH$4:$AH$203, "A"), 1),INDEX($AH$4:$AH$203, MATCH(SMALL(IF(ISTEXT($AH$4:$AH$203)*(COUNTIF(AI$3:$AI17,$AH$4:$AH$203)=0), COUNTIF($AH$4:$AH$203, "&lt;"&amp;$AH$4:$AH$203), ""),1),IF(ISTEXT($AH$4:$AH$203), COUNTIF($AH$4:$AH$203, "&lt;"&amp;$AH$4:$AH$203), ""), 0)))</f>
        <v>#NUM!</v>
      </c>
      <c r="AJ18" s="26"/>
      <c r="AK18" s="26"/>
      <c r="AL18" s="26" t="str">
        <f t="shared" si="15"/>
        <v/>
      </c>
      <c r="AM18" s="26" t="str">
        <f t="shared" si="16"/>
        <v/>
      </c>
      <c r="AN18" s="26">
        <v>15</v>
      </c>
      <c r="AO18" s="67" t="str">
        <f t="shared" si="17"/>
        <v/>
      </c>
      <c r="AP18" s="26" t="str">
        <f>_xlfn.IFNA(VLOOKUP(AM18,Kopā!$A$4:$Q$203,2,),"")</f>
        <v/>
      </c>
      <c r="AQ18" s="68" t="str">
        <f>_xlfn.IFNA(VLOOKUP(AM18,Kopā!$A$4:$Q$203,3,),"")</f>
        <v/>
      </c>
      <c r="AR18" s="79" t="str">
        <f>_xlfn.IFNA(VLOOKUP(AM18,Kopā!$A$4:$Q$203,8,),"")</f>
        <v/>
      </c>
      <c r="AS18" s="80" t="str">
        <f>_xlfn.IFNA(VLOOKUP(AM18,Kopā!$A$4:$Q$203,9,),"")</f>
        <v/>
      </c>
      <c r="AT18" s="79" t="str">
        <f>_xlfn.IFNA(VLOOKUP(AM18,Kopā!$A$4:$Q$203,10,),"")</f>
        <v/>
      </c>
      <c r="AU18" s="80" t="str">
        <f>_xlfn.IFNA(VLOOKUP(AM18,Kopā!$A$4:$Q$203,11,),"")</f>
        <v/>
      </c>
      <c r="AV18" s="79" t="str">
        <f>_xlfn.IFNA(VLOOKUP(AM18,Kopā!$A$4:$Q$203,12,),"")</f>
        <v/>
      </c>
      <c r="AW18" s="80" t="str">
        <f>_xlfn.IFNA(VLOOKUP(AM18,Kopā!$A$4:$Q$203,13,),"")</f>
        <v/>
      </c>
      <c r="AX18" s="79" t="str">
        <f>_xlfn.IFNA(VLOOKUP(AM18,Kopā!$A$4:$Q$203,14,),"")</f>
        <v/>
      </c>
      <c r="AY18" s="80" t="str">
        <f>_xlfn.IFNA(VLOOKUP(AM18,Kopā!$A$4:$Q$203,15,),"")</f>
        <v/>
      </c>
      <c r="AZ18" s="81" t="str">
        <f>_xlfn.IFNA(VLOOKUP(AM18,Kopā!$A$4:$Q$203,16,),"")</f>
        <v/>
      </c>
      <c r="BA18" s="80" t="str">
        <f>_xlfn.IFNA(VLOOKUP(AM18,Kopā!$A$4:$Q$203,17,),"")</f>
        <v/>
      </c>
      <c r="BB18" s="26" t="str">
        <f t="shared" si="18"/>
        <v/>
      </c>
      <c r="BC18" s="26" t="str">
        <f t="shared" si="19"/>
        <v/>
      </c>
      <c r="BD18" s="69" t="str">
        <f t="shared" si="20"/>
        <v/>
      </c>
      <c r="BE18" s="26" t="e">
        <f>_xlfn.RANK.EQ(BB18,$BB$4:$BB$93,)+COUNTIF($BB$4:BB18,BB18)-1</f>
        <v>#VALUE!</v>
      </c>
    </row>
    <row r="19" spans="1:57" x14ac:dyDescent="0.25">
      <c r="A19" s="26">
        <v>16</v>
      </c>
      <c r="B19" s="82" t="str">
        <f t="shared" si="2"/>
        <v/>
      </c>
      <c r="C19" s="102" t="str">
        <f t="shared" si="0"/>
        <v/>
      </c>
      <c r="D19" s="83" t="str">
        <f t="shared" si="21"/>
        <v/>
      </c>
      <c r="E19" s="84" t="str">
        <f t="shared" si="4"/>
        <v/>
      </c>
      <c r="F19" s="85" t="str">
        <f t="shared" si="5"/>
        <v/>
      </c>
      <c r="G19" s="86" t="str">
        <f t="shared" si="6"/>
        <v/>
      </c>
      <c r="H19" s="85" t="str">
        <f t="shared" si="7"/>
        <v/>
      </c>
      <c r="I19" s="84" t="str">
        <f t="shared" si="8"/>
        <v/>
      </c>
      <c r="J19" s="85" t="str">
        <f t="shared" si="9"/>
        <v/>
      </c>
      <c r="K19" s="84" t="str">
        <f t="shared" si="10"/>
        <v/>
      </c>
      <c r="L19" s="85" t="str">
        <f t="shared" si="11"/>
        <v/>
      </c>
      <c r="M19" s="87" t="str">
        <f t="shared" si="12"/>
        <v/>
      </c>
      <c r="N19" s="88" t="str">
        <f t="shared" si="13"/>
        <v/>
      </c>
      <c r="O19" s="89" t="str">
        <f t="shared" si="14"/>
        <v/>
      </c>
      <c r="P19" s="90"/>
      <c r="Q19" s="74"/>
      <c r="AD19" s="26">
        <v>18</v>
      </c>
      <c r="AE19" s="26"/>
      <c r="AF19" s="26">
        <f>IF(Kopā!F19=$R$3,Kopā!A19,"")</f>
        <v>16</v>
      </c>
      <c r="AG19" s="26" t="str">
        <f>_xlfn.IFNA(VLOOKUP(AF19,Kopā!$A$4:$G$203,7,),"")</f>
        <v>E</v>
      </c>
      <c r="AH19" s="26" t="str">
        <f t="shared" si="1"/>
        <v/>
      </c>
      <c r="AI19" s="26" t="e" cm="1">
        <f t="array" ref="AI19">IFERROR(SMALL(IF((COUNTIF($AI$3:AI18, $AH$4:$AH$203)=0)*ISNUMBER($AH$4:$AH$203), $AH$4:$AH$203, "A"), 1),INDEX($AH$4:$AH$203, MATCH(SMALL(IF(ISTEXT($AH$4:$AH$203)*(COUNTIF(AI$3:$AI18,$AH$4:$AH$203)=0), COUNTIF($AH$4:$AH$203, "&lt;"&amp;$AH$4:$AH$203), ""),1),IF(ISTEXT($AH$4:$AH$203), COUNTIF($AH$4:$AH$203, "&lt;"&amp;$AH$4:$AH$203), ""), 0)))</f>
        <v>#NUM!</v>
      </c>
      <c r="AJ19" s="26"/>
      <c r="AK19" s="26"/>
      <c r="AL19" s="26" t="str">
        <f t="shared" si="15"/>
        <v/>
      </c>
      <c r="AM19" s="26" t="str">
        <f t="shared" si="16"/>
        <v/>
      </c>
      <c r="AN19" s="26">
        <v>16</v>
      </c>
      <c r="AO19" s="67" t="str">
        <f t="shared" si="17"/>
        <v/>
      </c>
      <c r="AP19" s="26" t="str">
        <f>_xlfn.IFNA(VLOOKUP(AM19,Kopā!$A$4:$Q$203,2,),"")</f>
        <v/>
      </c>
      <c r="AQ19" s="68" t="str">
        <f>_xlfn.IFNA(VLOOKUP(AM19,Kopā!$A$4:$Q$203,3,),"")</f>
        <v/>
      </c>
      <c r="AR19" s="79" t="str">
        <f>_xlfn.IFNA(VLOOKUP(AM19,Kopā!$A$4:$Q$203,8,),"")</f>
        <v/>
      </c>
      <c r="AS19" s="80" t="str">
        <f>_xlfn.IFNA(VLOOKUP(AM19,Kopā!$A$4:$Q$203,9,),"")</f>
        <v/>
      </c>
      <c r="AT19" s="79" t="str">
        <f>_xlfn.IFNA(VLOOKUP(AM19,Kopā!$A$4:$Q$203,10,),"")</f>
        <v/>
      </c>
      <c r="AU19" s="80" t="str">
        <f>_xlfn.IFNA(VLOOKUP(AM19,Kopā!$A$4:$Q$203,11,),"")</f>
        <v/>
      </c>
      <c r="AV19" s="79" t="str">
        <f>_xlfn.IFNA(VLOOKUP(AM19,Kopā!$A$4:$Q$203,12,),"")</f>
        <v/>
      </c>
      <c r="AW19" s="80" t="str">
        <f>_xlfn.IFNA(VLOOKUP(AM19,Kopā!$A$4:$Q$203,13,),"")</f>
        <v/>
      </c>
      <c r="AX19" s="79" t="str">
        <f>_xlfn.IFNA(VLOOKUP(AM19,Kopā!$A$4:$Q$203,14,),"")</f>
        <v/>
      </c>
      <c r="AY19" s="80" t="str">
        <f>_xlfn.IFNA(VLOOKUP(AM19,Kopā!$A$4:$Q$203,15,),"")</f>
        <v/>
      </c>
      <c r="AZ19" s="81" t="str">
        <f>_xlfn.IFNA(VLOOKUP(AM19,Kopā!$A$4:$Q$203,16,),"")</f>
        <v/>
      </c>
      <c r="BA19" s="80" t="str">
        <f>_xlfn.IFNA(VLOOKUP(AM19,Kopā!$A$4:$Q$203,17,),"")</f>
        <v/>
      </c>
      <c r="BB19" s="26" t="str">
        <f t="shared" si="18"/>
        <v/>
      </c>
      <c r="BC19" s="26" t="str">
        <f t="shared" si="19"/>
        <v/>
      </c>
      <c r="BD19" s="69" t="str">
        <f t="shared" si="20"/>
        <v/>
      </c>
      <c r="BE19" s="26" t="e">
        <f>_xlfn.RANK.EQ(BB19,$BB$4:$BB$93,)+COUNTIF($BB$4:BB19,BB19)-1</f>
        <v>#VALUE!</v>
      </c>
    </row>
    <row r="20" spans="1:57" x14ac:dyDescent="0.25">
      <c r="A20" s="26">
        <v>17</v>
      </c>
      <c r="B20" s="17" t="str">
        <f t="shared" si="2"/>
        <v/>
      </c>
      <c r="C20" s="101" t="str">
        <f t="shared" si="0"/>
        <v/>
      </c>
      <c r="D20" s="28" t="str">
        <f t="shared" si="21"/>
        <v/>
      </c>
      <c r="E20" s="60" t="str">
        <f t="shared" si="4"/>
        <v/>
      </c>
      <c r="F20" s="61" t="str">
        <f t="shared" si="5"/>
        <v/>
      </c>
      <c r="G20" s="62" t="str">
        <f t="shared" si="6"/>
        <v/>
      </c>
      <c r="H20" s="61" t="str">
        <f t="shared" si="7"/>
        <v/>
      </c>
      <c r="I20" s="60" t="str">
        <f t="shared" si="8"/>
        <v/>
      </c>
      <c r="J20" s="61" t="str">
        <f t="shared" si="9"/>
        <v/>
      </c>
      <c r="K20" s="60" t="str">
        <f t="shared" si="10"/>
        <v/>
      </c>
      <c r="L20" s="61" t="str">
        <f t="shared" si="11"/>
        <v/>
      </c>
      <c r="M20" s="72" t="str">
        <f t="shared" si="12"/>
        <v/>
      </c>
      <c r="N20" s="73" t="str">
        <f t="shared" si="13"/>
        <v/>
      </c>
      <c r="O20" s="24" t="str">
        <f t="shared" si="14"/>
        <v/>
      </c>
      <c r="P20" s="18"/>
      <c r="Q20" s="74"/>
      <c r="AD20" s="26">
        <v>19</v>
      </c>
      <c r="AE20" s="26"/>
      <c r="AF20" s="26">
        <f>IF(Kopā!F20=$R$3,Kopā!A20,"")</f>
        <v>17</v>
      </c>
      <c r="AG20" s="26" t="str">
        <f>_xlfn.IFNA(VLOOKUP(AF20,Kopā!$A$4:$G$203,7,),"")</f>
        <v>D</v>
      </c>
      <c r="AH20" s="26" t="str">
        <f t="shared" si="1"/>
        <v/>
      </c>
      <c r="AI20" s="26" t="e" cm="1">
        <f t="array" ref="AI20">IFERROR(SMALL(IF((COUNTIF($AI$3:AI19, $AH$4:$AH$203)=0)*ISNUMBER($AH$4:$AH$203), $AH$4:$AH$203, "A"), 1),INDEX($AH$4:$AH$203, MATCH(SMALL(IF(ISTEXT($AH$4:$AH$203)*(COUNTIF(AI$3:$AI19,$AH$4:$AH$203)=0), COUNTIF($AH$4:$AH$203, "&lt;"&amp;$AH$4:$AH$203), ""),1),IF(ISTEXT($AH$4:$AH$203), COUNTIF($AH$4:$AH$203, "&lt;"&amp;$AH$4:$AH$203), ""), 0)))</f>
        <v>#NUM!</v>
      </c>
      <c r="AJ20" s="26"/>
      <c r="AK20" s="26"/>
      <c r="AL20" s="26" t="str">
        <f t="shared" si="15"/>
        <v/>
      </c>
      <c r="AM20" s="26" t="str">
        <f t="shared" si="16"/>
        <v/>
      </c>
      <c r="AN20" s="26">
        <v>17</v>
      </c>
      <c r="AO20" s="67" t="str">
        <f t="shared" si="17"/>
        <v/>
      </c>
      <c r="AP20" s="26" t="str">
        <f>_xlfn.IFNA(VLOOKUP(AM20,Kopā!$A$4:$Q$203,2,),"")</f>
        <v/>
      </c>
      <c r="AQ20" s="68" t="str">
        <f>_xlfn.IFNA(VLOOKUP(AM20,Kopā!$A$4:$Q$203,3,),"")</f>
        <v/>
      </c>
      <c r="AR20" s="79" t="str">
        <f>_xlfn.IFNA(VLOOKUP(AM20,Kopā!$A$4:$Q$203,8,),"")</f>
        <v/>
      </c>
      <c r="AS20" s="80" t="str">
        <f>_xlfn.IFNA(VLOOKUP(AM20,Kopā!$A$4:$Q$203,9,),"")</f>
        <v/>
      </c>
      <c r="AT20" s="79" t="str">
        <f>_xlfn.IFNA(VLOOKUP(AM20,Kopā!$A$4:$Q$203,10,),"")</f>
        <v/>
      </c>
      <c r="AU20" s="80" t="str">
        <f>_xlfn.IFNA(VLOOKUP(AM20,Kopā!$A$4:$Q$203,11,),"")</f>
        <v/>
      </c>
      <c r="AV20" s="79" t="str">
        <f>_xlfn.IFNA(VLOOKUP(AM20,Kopā!$A$4:$Q$203,12,),"")</f>
        <v/>
      </c>
      <c r="AW20" s="80" t="str">
        <f>_xlfn.IFNA(VLOOKUP(AM20,Kopā!$A$4:$Q$203,13,),"")</f>
        <v/>
      </c>
      <c r="AX20" s="79" t="str">
        <f>_xlfn.IFNA(VLOOKUP(AM20,Kopā!$A$4:$Q$203,14,),"")</f>
        <v/>
      </c>
      <c r="AY20" s="80" t="str">
        <f>_xlfn.IFNA(VLOOKUP(AM20,Kopā!$A$4:$Q$203,15,),"")</f>
        <v/>
      </c>
      <c r="AZ20" s="81" t="str">
        <f>_xlfn.IFNA(VLOOKUP(AM20,Kopā!$A$4:$Q$203,16,),"")</f>
        <v/>
      </c>
      <c r="BA20" s="80" t="str">
        <f>_xlfn.IFNA(VLOOKUP(AM20,Kopā!$A$4:$Q$203,17,),"")</f>
        <v/>
      </c>
      <c r="BB20" s="26" t="str">
        <f t="shared" si="18"/>
        <v/>
      </c>
      <c r="BC20" s="26" t="str">
        <f t="shared" si="19"/>
        <v/>
      </c>
      <c r="BD20" s="69" t="str">
        <f t="shared" si="20"/>
        <v/>
      </c>
      <c r="BE20" s="26" t="e">
        <f>_xlfn.RANK.EQ(BB20,$BB$4:$BB$93,)+COUNTIF($BB$4:BB20,BB20)-1</f>
        <v>#VALUE!</v>
      </c>
    </row>
    <row r="21" spans="1:57" x14ac:dyDescent="0.25">
      <c r="A21" s="26">
        <v>18</v>
      </c>
      <c r="B21" s="82" t="str">
        <f t="shared" si="2"/>
        <v/>
      </c>
      <c r="C21" s="102" t="str">
        <f t="shared" si="0"/>
        <v/>
      </c>
      <c r="D21" s="83" t="str">
        <f t="shared" si="21"/>
        <v/>
      </c>
      <c r="E21" s="84" t="str">
        <f t="shared" si="4"/>
        <v/>
      </c>
      <c r="F21" s="85" t="str">
        <f t="shared" si="5"/>
        <v/>
      </c>
      <c r="G21" s="86" t="str">
        <f t="shared" si="6"/>
        <v/>
      </c>
      <c r="H21" s="85" t="str">
        <f t="shared" si="7"/>
        <v/>
      </c>
      <c r="I21" s="84" t="str">
        <f t="shared" si="8"/>
        <v/>
      </c>
      <c r="J21" s="85" t="str">
        <f t="shared" si="9"/>
        <v/>
      </c>
      <c r="K21" s="84" t="str">
        <f t="shared" si="10"/>
        <v/>
      </c>
      <c r="L21" s="85" t="str">
        <f t="shared" si="11"/>
        <v/>
      </c>
      <c r="M21" s="87" t="str">
        <f t="shared" si="12"/>
        <v/>
      </c>
      <c r="N21" s="88" t="str">
        <f t="shared" si="13"/>
        <v/>
      </c>
      <c r="O21" s="89" t="str">
        <f t="shared" si="14"/>
        <v/>
      </c>
      <c r="P21" s="90"/>
      <c r="Q21" s="74"/>
      <c r="AD21" s="26">
        <v>20</v>
      </c>
      <c r="AE21" s="26"/>
      <c r="AF21" s="26" t="str">
        <f>IF(Kopā!F21=$R$3,Kopā!A21,"")</f>
        <v/>
      </c>
      <c r="AG21" s="26" t="str">
        <f>_xlfn.IFNA(VLOOKUP(AF21,Kopā!$A$4:$G$203,7,),"")</f>
        <v/>
      </c>
      <c r="AH21" s="26" t="str">
        <f t="shared" si="1"/>
        <v/>
      </c>
      <c r="AI21" s="26" t="e" cm="1">
        <f t="array" ref="AI21">IFERROR(SMALL(IF((COUNTIF($AI$3:AI20, $AH$4:$AH$203)=0)*ISNUMBER($AH$4:$AH$203), $AH$4:$AH$203, "A"), 1),INDEX($AH$4:$AH$203, MATCH(SMALL(IF(ISTEXT($AH$4:$AH$203)*(COUNTIF(AI$3:$AI20,$AH$4:$AH$203)=0), COUNTIF($AH$4:$AH$203, "&lt;"&amp;$AH$4:$AH$203), ""),1),IF(ISTEXT($AH$4:$AH$203), COUNTIF($AH$4:$AH$203, "&lt;"&amp;$AH$4:$AH$203), ""), 0)))</f>
        <v>#NUM!</v>
      </c>
      <c r="AJ21" s="26"/>
      <c r="AK21" s="26"/>
      <c r="AL21" s="26" t="str">
        <f t="shared" si="15"/>
        <v/>
      </c>
      <c r="AM21" s="26" t="str">
        <f t="shared" si="16"/>
        <v/>
      </c>
      <c r="AN21" s="26">
        <v>18</v>
      </c>
      <c r="AO21" s="67" t="str">
        <f t="shared" si="17"/>
        <v/>
      </c>
      <c r="AP21" s="26" t="str">
        <f>_xlfn.IFNA(VLOOKUP(AM21,Kopā!$A$4:$Q$203,2,),"")</f>
        <v/>
      </c>
      <c r="AQ21" s="68" t="str">
        <f>_xlfn.IFNA(VLOOKUP(AM21,Kopā!$A$4:$Q$203,3,),"")</f>
        <v/>
      </c>
      <c r="AR21" s="79" t="str">
        <f>_xlfn.IFNA(VLOOKUP(AM21,Kopā!$A$4:$Q$203,8,),"")</f>
        <v/>
      </c>
      <c r="AS21" s="80" t="str">
        <f>_xlfn.IFNA(VLOOKUP(AM21,Kopā!$A$4:$Q$203,9,),"")</f>
        <v/>
      </c>
      <c r="AT21" s="79" t="str">
        <f>_xlfn.IFNA(VLOOKUP(AM21,Kopā!$A$4:$Q$203,10,),"")</f>
        <v/>
      </c>
      <c r="AU21" s="80" t="str">
        <f>_xlfn.IFNA(VLOOKUP(AM21,Kopā!$A$4:$Q$203,11,),"")</f>
        <v/>
      </c>
      <c r="AV21" s="79" t="str">
        <f>_xlfn.IFNA(VLOOKUP(AM21,Kopā!$A$4:$Q$203,12,),"")</f>
        <v/>
      </c>
      <c r="AW21" s="80" t="str">
        <f>_xlfn.IFNA(VLOOKUP(AM21,Kopā!$A$4:$Q$203,13,),"")</f>
        <v/>
      </c>
      <c r="AX21" s="79" t="str">
        <f>_xlfn.IFNA(VLOOKUP(AM21,Kopā!$A$4:$Q$203,14,),"")</f>
        <v/>
      </c>
      <c r="AY21" s="80" t="str">
        <f>_xlfn.IFNA(VLOOKUP(AM21,Kopā!$A$4:$Q$203,15,),"")</f>
        <v/>
      </c>
      <c r="AZ21" s="81" t="str">
        <f>_xlfn.IFNA(VLOOKUP(AM21,Kopā!$A$4:$Q$203,16,),"")</f>
        <v/>
      </c>
      <c r="BA21" s="80" t="str">
        <f>_xlfn.IFNA(VLOOKUP(AM21,Kopā!$A$4:$Q$203,17,),"")</f>
        <v/>
      </c>
      <c r="BB21" s="26" t="str">
        <f t="shared" si="18"/>
        <v/>
      </c>
      <c r="BC21" s="26" t="str">
        <f t="shared" si="19"/>
        <v/>
      </c>
      <c r="BD21" s="69" t="str">
        <f t="shared" si="20"/>
        <v/>
      </c>
      <c r="BE21" s="26" t="e">
        <f>_xlfn.RANK.EQ(BB21,$BB$4:$BB$93,)+COUNTIF($BB$4:BB21,BB21)-1</f>
        <v>#VALUE!</v>
      </c>
    </row>
    <row r="22" spans="1:57" x14ac:dyDescent="0.25">
      <c r="A22" s="26">
        <v>19</v>
      </c>
      <c r="B22" s="17" t="str">
        <f t="shared" si="2"/>
        <v/>
      </c>
      <c r="C22" s="101" t="str">
        <f t="shared" si="0"/>
        <v/>
      </c>
      <c r="D22" s="28" t="str">
        <f t="shared" si="21"/>
        <v/>
      </c>
      <c r="E22" s="60" t="str">
        <f t="shared" si="4"/>
        <v/>
      </c>
      <c r="F22" s="61" t="str">
        <f t="shared" si="5"/>
        <v/>
      </c>
      <c r="G22" s="62" t="str">
        <f t="shared" si="6"/>
        <v/>
      </c>
      <c r="H22" s="61" t="str">
        <f t="shared" si="7"/>
        <v/>
      </c>
      <c r="I22" s="60" t="str">
        <f t="shared" si="8"/>
        <v/>
      </c>
      <c r="J22" s="61" t="str">
        <f t="shared" si="9"/>
        <v/>
      </c>
      <c r="K22" s="60" t="str">
        <f t="shared" si="10"/>
        <v/>
      </c>
      <c r="L22" s="61" t="str">
        <f t="shared" si="11"/>
        <v/>
      </c>
      <c r="M22" s="72" t="str">
        <f t="shared" si="12"/>
        <v/>
      </c>
      <c r="N22" s="73" t="str">
        <f t="shared" si="13"/>
        <v/>
      </c>
      <c r="O22" s="24" t="str">
        <f t="shared" si="14"/>
        <v/>
      </c>
      <c r="P22" s="18"/>
      <c r="Q22" s="74"/>
      <c r="AD22" s="26">
        <v>21</v>
      </c>
      <c r="AE22" s="26"/>
      <c r="AF22" s="26" t="str">
        <f>IF(Kopā!F22=$R$3,Kopā!A22,"")</f>
        <v/>
      </c>
      <c r="AG22" s="26" t="str">
        <f>_xlfn.IFNA(VLOOKUP(AF22,Kopā!$A$4:$G$203,7,),"")</f>
        <v/>
      </c>
      <c r="AH22" s="26" t="str">
        <f t="shared" si="1"/>
        <v/>
      </c>
      <c r="AI22" s="26" t="e" cm="1">
        <f t="array" ref="AI22">IFERROR(SMALL(IF((COUNTIF($AI$3:AI21, $AH$4:$AH$203)=0)*ISNUMBER($AH$4:$AH$203), $AH$4:$AH$203, "A"), 1),INDEX($AH$4:$AH$203, MATCH(SMALL(IF(ISTEXT($AH$4:$AH$203)*(COUNTIF(AI$3:$AI21,$AH$4:$AH$203)=0), COUNTIF($AH$4:$AH$203, "&lt;"&amp;$AH$4:$AH$203), ""),1),IF(ISTEXT($AH$4:$AH$203), COUNTIF($AH$4:$AH$203, "&lt;"&amp;$AH$4:$AH$203), ""), 0)))</f>
        <v>#NUM!</v>
      </c>
      <c r="AJ22" s="26"/>
      <c r="AK22" s="26"/>
      <c r="AL22" s="26" t="str">
        <f t="shared" si="15"/>
        <v/>
      </c>
      <c r="AM22" s="26" t="str">
        <f t="shared" si="16"/>
        <v/>
      </c>
      <c r="AN22" s="26">
        <v>19</v>
      </c>
      <c r="AO22" s="67" t="str">
        <f t="shared" si="17"/>
        <v/>
      </c>
      <c r="AP22" s="26" t="str">
        <f>_xlfn.IFNA(VLOOKUP(AM22,Kopā!$A$4:$Q$203,2,),"")</f>
        <v/>
      </c>
      <c r="AQ22" s="68" t="str">
        <f>_xlfn.IFNA(VLOOKUP(AM22,Kopā!$A$4:$Q$203,3,),"")</f>
        <v/>
      </c>
      <c r="AR22" s="79" t="str">
        <f>_xlfn.IFNA(VLOOKUP(AM22,Kopā!$A$4:$Q$203,8,),"")</f>
        <v/>
      </c>
      <c r="AS22" s="80" t="str">
        <f>_xlfn.IFNA(VLOOKUP(AM22,Kopā!$A$4:$Q$203,9,),"")</f>
        <v/>
      </c>
      <c r="AT22" s="79" t="str">
        <f>_xlfn.IFNA(VLOOKUP(AM22,Kopā!$A$4:$Q$203,10,),"")</f>
        <v/>
      </c>
      <c r="AU22" s="80" t="str">
        <f>_xlfn.IFNA(VLOOKUP(AM22,Kopā!$A$4:$Q$203,11,),"")</f>
        <v/>
      </c>
      <c r="AV22" s="79" t="str">
        <f>_xlfn.IFNA(VLOOKUP(AM22,Kopā!$A$4:$Q$203,12,),"")</f>
        <v/>
      </c>
      <c r="AW22" s="80" t="str">
        <f>_xlfn.IFNA(VLOOKUP(AM22,Kopā!$A$4:$Q$203,13,),"")</f>
        <v/>
      </c>
      <c r="AX22" s="79" t="str">
        <f>_xlfn.IFNA(VLOOKUP(AM22,Kopā!$A$4:$Q$203,14,),"")</f>
        <v/>
      </c>
      <c r="AY22" s="80" t="str">
        <f>_xlfn.IFNA(VLOOKUP(AM22,Kopā!$A$4:$Q$203,15,),"")</f>
        <v/>
      </c>
      <c r="AZ22" s="81" t="str">
        <f>_xlfn.IFNA(VLOOKUP(AM22,Kopā!$A$4:$Q$203,16,),"")</f>
        <v/>
      </c>
      <c r="BA22" s="80" t="str">
        <f>_xlfn.IFNA(VLOOKUP(AM22,Kopā!$A$4:$Q$203,17,),"")</f>
        <v/>
      </c>
      <c r="BB22" s="26" t="str">
        <f t="shared" si="18"/>
        <v/>
      </c>
      <c r="BC22" s="26" t="str">
        <f t="shared" si="19"/>
        <v/>
      </c>
      <c r="BD22" s="69" t="str">
        <f t="shared" si="20"/>
        <v/>
      </c>
      <c r="BE22" s="26" t="e">
        <f>_xlfn.RANK.EQ(BB22,$BB$4:$BB$93,)+COUNTIF($BB$4:BB22,BB22)-1</f>
        <v>#VALUE!</v>
      </c>
    </row>
    <row r="23" spans="1:57" x14ac:dyDescent="0.25">
      <c r="A23" s="26">
        <v>20</v>
      </c>
      <c r="B23" s="82" t="str">
        <f t="shared" si="2"/>
        <v/>
      </c>
      <c r="C23" s="102" t="str">
        <f t="shared" si="0"/>
        <v/>
      </c>
      <c r="D23" s="83" t="str">
        <f t="shared" si="21"/>
        <v/>
      </c>
      <c r="E23" s="84" t="str">
        <f t="shared" si="4"/>
        <v/>
      </c>
      <c r="F23" s="85" t="str">
        <f t="shared" si="5"/>
        <v/>
      </c>
      <c r="G23" s="86" t="str">
        <f t="shared" si="6"/>
        <v/>
      </c>
      <c r="H23" s="85" t="str">
        <f t="shared" si="7"/>
        <v/>
      </c>
      <c r="I23" s="84" t="str">
        <f t="shared" si="8"/>
        <v/>
      </c>
      <c r="J23" s="85" t="str">
        <f t="shared" si="9"/>
        <v/>
      </c>
      <c r="K23" s="84" t="str">
        <f t="shared" si="10"/>
        <v/>
      </c>
      <c r="L23" s="85" t="str">
        <f t="shared" si="11"/>
        <v/>
      </c>
      <c r="M23" s="87" t="str">
        <f t="shared" si="12"/>
        <v/>
      </c>
      <c r="N23" s="88" t="str">
        <f t="shared" si="13"/>
        <v/>
      </c>
      <c r="O23" s="89" t="str">
        <f t="shared" si="14"/>
        <v/>
      </c>
      <c r="P23" s="90"/>
      <c r="Q23" s="74"/>
      <c r="AD23" s="26">
        <v>22</v>
      </c>
      <c r="AE23" s="26"/>
      <c r="AF23" s="26" t="str">
        <f>IF(Kopā!F23=$R$3,Kopā!A23,"")</f>
        <v/>
      </c>
      <c r="AG23" s="26" t="str">
        <f>_xlfn.IFNA(VLOOKUP(AF23,Kopā!$A$4:$G$203,7,),"")</f>
        <v/>
      </c>
      <c r="AH23" s="26" t="str">
        <f t="shared" si="1"/>
        <v/>
      </c>
      <c r="AI23" s="26" t="e" cm="1">
        <f t="array" ref="AI23">IFERROR(SMALL(IF((COUNTIF($AI$3:AI22, $AH$4:$AH$203)=0)*ISNUMBER($AH$4:$AH$203), $AH$4:$AH$203, "A"), 1),INDEX($AH$4:$AH$203, MATCH(SMALL(IF(ISTEXT($AH$4:$AH$203)*(COUNTIF(AI$3:$AI22,$AH$4:$AH$203)=0), COUNTIF($AH$4:$AH$203, "&lt;"&amp;$AH$4:$AH$203), ""),1),IF(ISTEXT($AH$4:$AH$203), COUNTIF($AH$4:$AH$203, "&lt;"&amp;$AH$4:$AH$203), ""), 0)))</f>
        <v>#NUM!</v>
      </c>
      <c r="AJ23" s="26"/>
      <c r="AK23" s="26"/>
      <c r="AL23" s="26" t="str">
        <f t="shared" si="15"/>
        <v/>
      </c>
      <c r="AM23" s="26" t="str">
        <f t="shared" si="16"/>
        <v/>
      </c>
      <c r="AN23" s="26">
        <v>20</v>
      </c>
      <c r="AO23" s="67" t="str">
        <f t="shared" si="17"/>
        <v/>
      </c>
      <c r="AP23" s="26" t="str">
        <f>_xlfn.IFNA(VLOOKUP(AM23,Kopā!$A$4:$Q$203,2,),"")</f>
        <v/>
      </c>
      <c r="AQ23" s="68" t="str">
        <f>_xlfn.IFNA(VLOOKUP(AM23,Kopā!$A$4:$Q$203,3,),"")</f>
        <v/>
      </c>
      <c r="AR23" s="79" t="str">
        <f>_xlfn.IFNA(VLOOKUP(AM23,Kopā!$A$4:$Q$203,8,),"")</f>
        <v/>
      </c>
      <c r="AS23" s="80" t="str">
        <f>_xlfn.IFNA(VLOOKUP(AM23,Kopā!$A$4:$Q$203,9,),"")</f>
        <v/>
      </c>
      <c r="AT23" s="79" t="str">
        <f>_xlfn.IFNA(VLOOKUP(AM23,Kopā!$A$4:$Q$203,10,),"")</f>
        <v/>
      </c>
      <c r="AU23" s="80" t="str">
        <f>_xlfn.IFNA(VLOOKUP(AM23,Kopā!$A$4:$Q$203,11,),"")</f>
        <v/>
      </c>
      <c r="AV23" s="79" t="str">
        <f>_xlfn.IFNA(VLOOKUP(AM23,Kopā!$A$4:$Q$203,12,),"")</f>
        <v/>
      </c>
      <c r="AW23" s="80" t="str">
        <f>_xlfn.IFNA(VLOOKUP(AM23,Kopā!$A$4:$Q$203,13,),"")</f>
        <v/>
      </c>
      <c r="AX23" s="79" t="str">
        <f>_xlfn.IFNA(VLOOKUP(AM23,Kopā!$A$4:$Q$203,14,),"")</f>
        <v/>
      </c>
      <c r="AY23" s="80" t="str">
        <f>_xlfn.IFNA(VLOOKUP(AM23,Kopā!$A$4:$Q$203,15,),"")</f>
        <v/>
      </c>
      <c r="AZ23" s="81" t="str">
        <f>_xlfn.IFNA(VLOOKUP(AM23,Kopā!$A$4:$Q$203,16,),"")</f>
        <v/>
      </c>
      <c r="BA23" s="80" t="str">
        <f>_xlfn.IFNA(VLOOKUP(AM23,Kopā!$A$4:$Q$203,17,),"")</f>
        <v/>
      </c>
      <c r="BB23" s="26" t="str">
        <f t="shared" si="18"/>
        <v/>
      </c>
      <c r="BC23" s="26" t="str">
        <f t="shared" si="19"/>
        <v/>
      </c>
      <c r="BD23" s="69" t="str">
        <f t="shared" si="20"/>
        <v/>
      </c>
      <c r="BE23" s="26" t="e">
        <f>_xlfn.RANK.EQ(BB23,$BB$4:$BB$93,)+COUNTIF($BB$4:BB23,BB23)-1</f>
        <v>#VALUE!</v>
      </c>
    </row>
    <row r="24" spans="1:57" x14ac:dyDescent="0.25">
      <c r="A24" s="26">
        <v>21</v>
      </c>
      <c r="B24" s="17" t="str">
        <f t="shared" si="2"/>
        <v/>
      </c>
      <c r="C24" s="101" t="str">
        <f t="shared" si="0"/>
        <v/>
      </c>
      <c r="D24" s="28" t="str">
        <f t="shared" si="21"/>
        <v/>
      </c>
      <c r="E24" s="60" t="str">
        <f t="shared" si="4"/>
        <v/>
      </c>
      <c r="F24" s="61" t="str">
        <f t="shared" si="5"/>
        <v/>
      </c>
      <c r="G24" s="62" t="str">
        <f t="shared" si="6"/>
        <v/>
      </c>
      <c r="H24" s="61" t="str">
        <f t="shared" si="7"/>
        <v/>
      </c>
      <c r="I24" s="60" t="str">
        <f t="shared" si="8"/>
        <v/>
      </c>
      <c r="J24" s="61" t="str">
        <f t="shared" si="9"/>
        <v/>
      </c>
      <c r="K24" s="60" t="str">
        <f t="shared" si="10"/>
        <v/>
      </c>
      <c r="L24" s="61" t="str">
        <f t="shared" si="11"/>
        <v/>
      </c>
      <c r="M24" s="72" t="str">
        <f t="shared" si="12"/>
        <v/>
      </c>
      <c r="N24" s="73" t="str">
        <f t="shared" si="13"/>
        <v/>
      </c>
      <c r="O24" s="24" t="str">
        <f t="shared" si="14"/>
        <v/>
      </c>
      <c r="P24" s="18"/>
      <c r="Q24" s="74"/>
      <c r="AD24" s="26">
        <v>23</v>
      </c>
      <c r="AE24" s="26"/>
      <c r="AF24" s="26">
        <f>IF(Kopā!F24=$R$3,Kopā!A24,"")</f>
        <v>21</v>
      </c>
      <c r="AG24" s="26" t="str">
        <f>_xlfn.IFNA(VLOOKUP(AF24,Kopā!$A$4:$G$203,7,),"")</f>
        <v>H</v>
      </c>
      <c r="AH24" s="26" t="str">
        <f t="shared" si="1"/>
        <v/>
      </c>
      <c r="AI24" s="26" t="e" cm="1">
        <f t="array" ref="AI24">IFERROR(SMALL(IF((COUNTIF($AI$3:AI23, $AH$4:$AH$203)=0)*ISNUMBER($AH$4:$AH$203), $AH$4:$AH$203, "A"), 1),INDEX($AH$4:$AH$203, MATCH(SMALL(IF(ISTEXT($AH$4:$AH$203)*(COUNTIF(AI$3:$AI23,$AH$4:$AH$203)=0), COUNTIF($AH$4:$AH$203, "&lt;"&amp;$AH$4:$AH$203), ""),1),IF(ISTEXT($AH$4:$AH$203), COUNTIF($AH$4:$AH$203, "&lt;"&amp;$AH$4:$AH$203), ""), 0)))</f>
        <v>#NUM!</v>
      </c>
      <c r="AJ24" s="26"/>
      <c r="AK24" s="26"/>
      <c r="AL24" s="26" t="str">
        <f t="shared" si="15"/>
        <v/>
      </c>
      <c r="AM24" s="26" t="str">
        <f t="shared" si="16"/>
        <v/>
      </c>
      <c r="AN24" s="26">
        <v>21</v>
      </c>
      <c r="AO24" s="67" t="str">
        <f t="shared" si="17"/>
        <v/>
      </c>
      <c r="AP24" s="26" t="str">
        <f>_xlfn.IFNA(VLOOKUP(AM24,Kopā!$A$4:$Q$203,2,),"")</f>
        <v/>
      </c>
      <c r="AQ24" s="68" t="str">
        <f>_xlfn.IFNA(VLOOKUP(AM24,Kopā!$A$4:$Q$203,3,),"")</f>
        <v/>
      </c>
      <c r="AR24" s="79" t="str">
        <f>_xlfn.IFNA(VLOOKUP(AM24,Kopā!$A$4:$Q$203,8,),"")</f>
        <v/>
      </c>
      <c r="AS24" s="80" t="str">
        <f>_xlfn.IFNA(VLOOKUP(AM24,Kopā!$A$4:$Q$203,9,),"")</f>
        <v/>
      </c>
      <c r="AT24" s="79" t="str">
        <f>_xlfn.IFNA(VLOOKUP(AM24,Kopā!$A$4:$Q$203,10,),"")</f>
        <v/>
      </c>
      <c r="AU24" s="80" t="str">
        <f>_xlfn.IFNA(VLOOKUP(AM24,Kopā!$A$4:$Q$203,11,),"")</f>
        <v/>
      </c>
      <c r="AV24" s="79" t="str">
        <f>_xlfn.IFNA(VLOOKUP(AM24,Kopā!$A$4:$Q$203,12,),"")</f>
        <v/>
      </c>
      <c r="AW24" s="80" t="str">
        <f>_xlfn.IFNA(VLOOKUP(AM24,Kopā!$A$4:$Q$203,13,),"")</f>
        <v/>
      </c>
      <c r="AX24" s="79" t="str">
        <f>_xlfn.IFNA(VLOOKUP(AM24,Kopā!$A$4:$Q$203,14,),"")</f>
        <v/>
      </c>
      <c r="AY24" s="80" t="str">
        <f>_xlfn.IFNA(VLOOKUP(AM24,Kopā!$A$4:$Q$203,15,),"")</f>
        <v/>
      </c>
      <c r="AZ24" s="81" t="str">
        <f>_xlfn.IFNA(VLOOKUP(AM24,Kopā!$A$4:$Q$203,16,),"")</f>
        <v/>
      </c>
      <c r="BA24" s="80" t="str">
        <f>_xlfn.IFNA(VLOOKUP(AM24,Kopā!$A$4:$Q$203,17,),"")</f>
        <v/>
      </c>
      <c r="BB24" s="26" t="str">
        <f t="shared" si="18"/>
        <v/>
      </c>
      <c r="BC24" s="26" t="str">
        <f t="shared" si="19"/>
        <v/>
      </c>
      <c r="BD24" s="69" t="str">
        <f t="shared" si="20"/>
        <v/>
      </c>
      <c r="BE24" s="26" t="e">
        <f>_xlfn.RANK.EQ(BB24,$BB$4:$BB$93,)+COUNTIF($BB$4:BB24,BB24)-1</f>
        <v>#VALUE!</v>
      </c>
    </row>
    <row r="25" spans="1:57" x14ac:dyDescent="0.25">
      <c r="A25" s="26">
        <v>22</v>
      </c>
      <c r="B25" s="82" t="str">
        <f t="shared" si="2"/>
        <v/>
      </c>
      <c r="C25" s="102" t="str">
        <f t="shared" si="0"/>
        <v/>
      </c>
      <c r="D25" s="83" t="str">
        <f t="shared" si="21"/>
        <v/>
      </c>
      <c r="E25" s="84" t="str">
        <f t="shared" si="4"/>
        <v/>
      </c>
      <c r="F25" s="85" t="str">
        <f t="shared" si="5"/>
        <v/>
      </c>
      <c r="G25" s="86" t="str">
        <f t="shared" si="6"/>
        <v/>
      </c>
      <c r="H25" s="85" t="str">
        <f t="shared" si="7"/>
        <v/>
      </c>
      <c r="I25" s="84" t="str">
        <f t="shared" si="8"/>
        <v/>
      </c>
      <c r="J25" s="85" t="str">
        <f t="shared" si="9"/>
        <v/>
      </c>
      <c r="K25" s="84" t="str">
        <f t="shared" si="10"/>
        <v/>
      </c>
      <c r="L25" s="85" t="str">
        <f t="shared" si="11"/>
        <v/>
      </c>
      <c r="M25" s="87" t="str">
        <f t="shared" si="12"/>
        <v/>
      </c>
      <c r="N25" s="88" t="str">
        <f t="shared" si="13"/>
        <v/>
      </c>
      <c r="O25" s="89" t="str">
        <f t="shared" si="14"/>
        <v/>
      </c>
      <c r="P25" s="90"/>
      <c r="Q25" s="74"/>
      <c r="AD25" s="26">
        <v>24</v>
      </c>
      <c r="AE25" s="26"/>
      <c r="AF25" s="26" t="str">
        <f>IF(Kopā!F25=$R$3,Kopā!A25,"")</f>
        <v/>
      </c>
      <c r="AG25" s="26" t="str">
        <f>_xlfn.IFNA(VLOOKUP(AF25,Kopā!$A$4:$G$203,7,),"")</f>
        <v/>
      </c>
      <c r="AH25" s="26" t="str">
        <f t="shared" si="1"/>
        <v/>
      </c>
      <c r="AI25" s="26" t="e" cm="1">
        <f t="array" ref="AI25">IFERROR(SMALL(IF((COUNTIF($AI$3:AI24, $AH$4:$AH$203)=0)*ISNUMBER($AH$4:$AH$203), $AH$4:$AH$203, "A"), 1),INDEX($AH$4:$AH$203, MATCH(SMALL(IF(ISTEXT($AH$4:$AH$203)*(COUNTIF(AI$3:$AI24,$AH$4:$AH$203)=0), COUNTIF($AH$4:$AH$203, "&lt;"&amp;$AH$4:$AH$203), ""),1),IF(ISTEXT($AH$4:$AH$203), COUNTIF($AH$4:$AH$203, "&lt;"&amp;$AH$4:$AH$203), ""), 0)))</f>
        <v>#NUM!</v>
      </c>
      <c r="AJ25" s="26"/>
      <c r="AK25" s="26"/>
      <c r="AL25" s="26" t="str">
        <f t="shared" si="15"/>
        <v/>
      </c>
      <c r="AM25" s="26" t="str">
        <f t="shared" si="16"/>
        <v/>
      </c>
      <c r="AN25" s="26">
        <v>22</v>
      </c>
      <c r="AO25" s="67" t="str">
        <f t="shared" si="17"/>
        <v/>
      </c>
      <c r="AP25" s="26" t="str">
        <f>_xlfn.IFNA(VLOOKUP(AM25,Kopā!$A$4:$Q$203,2,),"")</f>
        <v/>
      </c>
      <c r="AQ25" s="68" t="str">
        <f>_xlfn.IFNA(VLOOKUP(AM25,Kopā!$A$4:$Q$203,3,),"")</f>
        <v/>
      </c>
      <c r="AR25" s="79" t="str">
        <f>_xlfn.IFNA(VLOOKUP(AM25,Kopā!$A$4:$Q$203,8,),"")</f>
        <v/>
      </c>
      <c r="AS25" s="80" t="str">
        <f>_xlfn.IFNA(VLOOKUP(AM25,Kopā!$A$4:$Q$203,9,),"")</f>
        <v/>
      </c>
      <c r="AT25" s="79" t="str">
        <f>_xlfn.IFNA(VLOOKUP(AM25,Kopā!$A$4:$Q$203,10,),"")</f>
        <v/>
      </c>
      <c r="AU25" s="80" t="str">
        <f>_xlfn.IFNA(VLOOKUP(AM25,Kopā!$A$4:$Q$203,11,),"")</f>
        <v/>
      </c>
      <c r="AV25" s="79" t="str">
        <f>_xlfn.IFNA(VLOOKUP(AM25,Kopā!$A$4:$Q$203,12,),"")</f>
        <v/>
      </c>
      <c r="AW25" s="80" t="str">
        <f>_xlfn.IFNA(VLOOKUP(AM25,Kopā!$A$4:$Q$203,13,),"")</f>
        <v/>
      </c>
      <c r="AX25" s="79" t="str">
        <f>_xlfn.IFNA(VLOOKUP(AM25,Kopā!$A$4:$Q$203,14,),"")</f>
        <v/>
      </c>
      <c r="AY25" s="80" t="str">
        <f>_xlfn.IFNA(VLOOKUP(AM25,Kopā!$A$4:$Q$203,15,),"")</f>
        <v/>
      </c>
      <c r="AZ25" s="81" t="str">
        <f>_xlfn.IFNA(VLOOKUP(AM25,Kopā!$A$4:$Q$203,16,),"")</f>
        <v/>
      </c>
      <c r="BA25" s="80" t="str">
        <f>_xlfn.IFNA(VLOOKUP(AM25,Kopā!$A$4:$Q$203,17,),"")</f>
        <v/>
      </c>
      <c r="BB25" s="26" t="str">
        <f t="shared" si="18"/>
        <v/>
      </c>
      <c r="BC25" s="26" t="str">
        <f t="shared" si="19"/>
        <v/>
      </c>
      <c r="BD25" s="69" t="str">
        <f t="shared" si="20"/>
        <v/>
      </c>
      <c r="BE25" s="26" t="e">
        <f>_xlfn.RANK.EQ(BB25,$BB$4:$BB$93,)+COUNTIF($BB$4:BB25,BB25)-1</f>
        <v>#VALUE!</v>
      </c>
    </row>
    <row r="26" spans="1:57" x14ac:dyDescent="0.25">
      <c r="A26" s="26">
        <v>23</v>
      </c>
      <c r="B26" s="17" t="str">
        <f t="shared" si="2"/>
        <v/>
      </c>
      <c r="C26" s="101" t="str">
        <f t="shared" si="0"/>
        <v/>
      </c>
      <c r="D26" s="28" t="str">
        <f t="shared" si="21"/>
        <v/>
      </c>
      <c r="E26" s="60" t="str">
        <f t="shared" si="4"/>
        <v/>
      </c>
      <c r="F26" s="61" t="str">
        <f t="shared" si="5"/>
        <v/>
      </c>
      <c r="G26" s="62" t="str">
        <f t="shared" si="6"/>
        <v/>
      </c>
      <c r="H26" s="61" t="str">
        <f t="shared" si="7"/>
        <v/>
      </c>
      <c r="I26" s="60" t="str">
        <f t="shared" si="8"/>
        <v/>
      </c>
      <c r="J26" s="61" t="str">
        <f t="shared" si="9"/>
        <v/>
      </c>
      <c r="K26" s="60" t="str">
        <f t="shared" si="10"/>
        <v/>
      </c>
      <c r="L26" s="61" t="str">
        <f t="shared" si="11"/>
        <v/>
      </c>
      <c r="M26" s="72" t="str">
        <f t="shared" si="12"/>
        <v/>
      </c>
      <c r="N26" s="73" t="str">
        <f t="shared" si="13"/>
        <v/>
      </c>
      <c r="O26" s="24" t="str">
        <f t="shared" si="14"/>
        <v/>
      </c>
      <c r="P26" s="18"/>
      <c r="Q26" s="74"/>
      <c r="AD26" s="26">
        <v>25</v>
      </c>
      <c r="AE26" s="26"/>
      <c r="AF26" s="26" t="str">
        <f>IF(Kopā!F26=$R$3,Kopā!A26,"")</f>
        <v/>
      </c>
      <c r="AG26" s="26" t="str">
        <f>_xlfn.IFNA(VLOOKUP(AF26,Kopā!$A$4:$G$203,7,),"")</f>
        <v/>
      </c>
      <c r="AH26" s="26" t="str">
        <f t="shared" si="1"/>
        <v/>
      </c>
      <c r="AI26" s="26" t="e" cm="1">
        <f t="array" ref="AI26">IFERROR(SMALL(IF((COUNTIF($AI$3:AI25, $AH$4:$AH$203)=0)*ISNUMBER($AH$4:$AH$203), $AH$4:$AH$203, "A"), 1),INDEX($AH$4:$AH$203, MATCH(SMALL(IF(ISTEXT($AH$4:$AH$203)*(COUNTIF(AI$3:$AI25,$AH$4:$AH$203)=0), COUNTIF($AH$4:$AH$203, "&lt;"&amp;$AH$4:$AH$203), ""),1),IF(ISTEXT($AH$4:$AH$203), COUNTIF($AH$4:$AH$203, "&lt;"&amp;$AH$4:$AH$203), ""), 0)))</f>
        <v>#NUM!</v>
      </c>
      <c r="AJ26" s="26"/>
      <c r="AK26" s="26"/>
      <c r="AL26" s="26" t="str">
        <f t="shared" si="15"/>
        <v/>
      </c>
      <c r="AM26" s="26" t="str">
        <f t="shared" si="16"/>
        <v/>
      </c>
      <c r="AN26" s="26">
        <v>23</v>
      </c>
      <c r="AO26" s="67" t="str">
        <f t="shared" si="17"/>
        <v/>
      </c>
      <c r="AP26" s="26" t="str">
        <f>_xlfn.IFNA(VLOOKUP(AM26,Kopā!$A$4:$Q$203,2,),"")</f>
        <v/>
      </c>
      <c r="AQ26" s="68" t="str">
        <f>_xlfn.IFNA(VLOOKUP(AM26,Kopā!$A$4:$Q$203,3,),"")</f>
        <v/>
      </c>
      <c r="AR26" s="79" t="str">
        <f>_xlfn.IFNA(VLOOKUP(AM26,Kopā!$A$4:$Q$203,8,),"")</f>
        <v/>
      </c>
      <c r="AS26" s="80" t="str">
        <f>_xlfn.IFNA(VLOOKUP(AM26,Kopā!$A$4:$Q$203,9,),"")</f>
        <v/>
      </c>
      <c r="AT26" s="79" t="str">
        <f>_xlfn.IFNA(VLOOKUP(AM26,Kopā!$A$4:$Q$203,10,),"")</f>
        <v/>
      </c>
      <c r="AU26" s="80" t="str">
        <f>_xlfn.IFNA(VLOOKUP(AM26,Kopā!$A$4:$Q$203,11,),"")</f>
        <v/>
      </c>
      <c r="AV26" s="79" t="str">
        <f>_xlfn.IFNA(VLOOKUP(AM26,Kopā!$A$4:$Q$203,12,),"")</f>
        <v/>
      </c>
      <c r="AW26" s="80" t="str">
        <f>_xlfn.IFNA(VLOOKUP(AM26,Kopā!$A$4:$Q$203,13,),"")</f>
        <v/>
      </c>
      <c r="AX26" s="79" t="str">
        <f>_xlfn.IFNA(VLOOKUP(AM26,Kopā!$A$4:$Q$203,14,),"")</f>
        <v/>
      </c>
      <c r="AY26" s="80" t="str">
        <f>_xlfn.IFNA(VLOOKUP(AM26,Kopā!$A$4:$Q$203,15,),"")</f>
        <v/>
      </c>
      <c r="AZ26" s="81" t="str">
        <f>_xlfn.IFNA(VLOOKUP(AM26,Kopā!$A$4:$Q$203,16,),"")</f>
        <v/>
      </c>
      <c r="BA26" s="80" t="str">
        <f>_xlfn.IFNA(VLOOKUP(AM26,Kopā!$A$4:$Q$203,17,),"")</f>
        <v/>
      </c>
      <c r="BB26" s="26" t="str">
        <f t="shared" si="18"/>
        <v/>
      </c>
      <c r="BC26" s="26" t="str">
        <f t="shared" si="19"/>
        <v/>
      </c>
      <c r="BD26" s="69" t="str">
        <f t="shared" si="20"/>
        <v/>
      </c>
      <c r="BE26" s="26" t="e">
        <f>_xlfn.RANK.EQ(BB26,$BB$4:$BB$93,)+COUNTIF($BB$4:BB26,BB26)-1</f>
        <v>#VALUE!</v>
      </c>
    </row>
    <row r="27" spans="1:57" x14ac:dyDescent="0.25">
      <c r="A27" s="26">
        <v>24</v>
      </c>
      <c r="B27" s="82" t="str">
        <f t="shared" si="2"/>
        <v/>
      </c>
      <c r="C27" s="102" t="str">
        <f t="shared" si="0"/>
        <v/>
      </c>
      <c r="D27" s="83" t="str">
        <f t="shared" si="21"/>
        <v/>
      </c>
      <c r="E27" s="84" t="str">
        <f t="shared" si="4"/>
        <v/>
      </c>
      <c r="F27" s="85" t="str">
        <f t="shared" si="5"/>
        <v/>
      </c>
      <c r="G27" s="86" t="str">
        <f t="shared" si="6"/>
        <v/>
      </c>
      <c r="H27" s="85" t="str">
        <f t="shared" si="7"/>
        <v/>
      </c>
      <c r="I27" s="84" t="str">
        <f t="shared" si="8"/>
        <v/>
      </c>
      <c r="J27" s="85" t="str">
        <f t="shared" si="9"/>
        <v/>
      </c>
      <c r="K27" s="84" t="str">
        <f t="shared" si="10"/>
        <v/>
      </c>
      <c r="L27" s="85" t="str">
        <f t="shared" si="11"/>
        <v/>
      </c>
      <c r="M27" s="87" t="str">
        <f t="shared" si="12"/>
        <v/>
      </c>
      <c r="N27" s="88" t="str">
        <f t="shared" si="13"/>
        <v/>
      </c>
      <c r="O27" s="89" t="str">
        <f t="shared" si="14"/>
        <v/>
      </c>
      <c r="P27" s="90"/>
      <c r="Q27" s="74"/>
      <c r="AD27" s="26">
        <v>26</v>
      </c>
      <c r="AE27" s="26"/>
      <c r="AF27" s="26">
        <f>IF(Kopā!F27=$R$3,Kopā!A27,"")</f>
        <v>24</v>
      </c>
      <c r="AG27" s="26" t="str">
        <f>_xlfn.IFNA(VLOOKUP(AF27,Kopā!$A$4:$G$203,7,),"")</f>
        <v>H</v>
      </c>
      <c r="AH27" s="26" t="str">
        <f t="shared" si="1"/>
        <v/>
      </c>
      <c r="AI27" s="26" t="e" cm="1">
        <f t="array" ref="AI27">IFERROR(SMALL(IF((COUNTIF($AI$3:AI26, $AH$4:$AH$203)=0)*ISNUMBER($AH$4:$AH$203), $AH$4:$AH$203, "A"), 1),INDEX($AH$4:$AH$203, MATCH(SMALL(IF(ISTEXT($AH$4:$AH$203)*(COUNTIF(AI$3:$AI26,$AH$4:$AH$203)=0), COUNTIF($AH$4:$AH$203, "&lt;"&amp;$AH$4:$AH$203), ""),1),IF(ISTEXT($AH$4:$AH$203), COUNTIF($AH$4:$AH$203, "&lt;"&amp;$AH$4:$AH$203), ""), 0)))</f>
        <v>#NUM!</v>
      </c>
      <c r="AJ27" s="26"/>
      <c r="AK27" s="26"/>
      <c r="AL27" s="26" t="str">
        <f t="shared" si="15"/>
        <v/>
      </c>
      <c r="AM27" s="26" t="str">
        <f t="shared" si="16"/>
        <v/>
      </c>
      <c r="AN27" s="26">
        <v>24</v>
      </c>
      <c r="AO27" s="67" t="str">
        <f t="shared" si="17"/>
        <v/>
      </c>
      <c r="AP27" s="26" t="str">
        <f>_xlfn.IFNA(VLOOKUP(AM27,Kopā!$A$4:$Q$203,2,),"")</f>
        <v/>
      </c>
      <c r="AQ27" s="68" t="str">
        <f>_xlfn.IFNA(VLOOKUP(AM27,Kopā!$A$4:$Q$203,3,),"")</f>
        <v/>
      </c>
      <c r="AR27" s="79" t="str">
        <f>_xlfn.IFNA(VLOOKUP(AM27,Kopā!$A$4:$Q$203,8,),"")</f>
        <v/>
      </c>
      <c r="AS27" s="80" t="str">
        <f>_xlfn.IFNA(VLOOKUP(AM27,Kopā!$A$4:$Q$203,9,),"")</f>
        <v/>
      </c>
      <c r="AT27" s="79" t="str">
        <f>_xlfn.IFNA(VLOOKUP(AM27,Kopā!$A$4:$Q$203,10,),"")</f>
        <v/>
      </c>
      <c r="AU27" s="80" t="str">
        <f>_xlfn.IFNA(VLOOKUP(AM27,Kopā!$A$4:$Q$203,11,),"")</f>
        <v/>
      </c>
      <c r="AV27" s="79" t="str">
        <f>_xlfn.IFNA(VLOOKUP(AM27,Kopā!$A$4:$Q$203,12,),"")</f>
        <v/>
      </c>
      <c r="AW27" s="80" t="str">
        <f>_xlfn.IFNA(VLOOKUP(AM27,Kopā!$A$4:$Q$203,13,),"")</f>
        <v/>
      </c>
      <c r="AX27" s="79" t="str">
        <f>_xlfn.IFNA(VLOOKUP(AM27,Kopā!$A$4:$Q$203,14,),"")</f>
        <v/>
      </c>
      <c r="AY27" s="80" t="str">
        <f>_xlfn.IFNA(VLOOKUP(AM27,Kopā!$A$4:$Q$203,15,),"")</f>
        <v/>
      </c>
      <c r="AZ27" s="81" t="str">
        <f>_xlfn.IFNA(VLOOKUP(AM27,Kopā!$A$4:$Q$203,16,),"")</f>
        <v/>
      </c>
      <c r="BA27" s="80" t="str">
        <f>_xlfn.IFNA(VLOOKUP(AM27,Kopā!$A$4:$Q$203,17,),"")</f>
        <v/>
      </c>
      <c r="BB27" s="26" t="str">
        <f t="shared" si="18"/>
        <v/>
      </c>
      <c r="BC27" s="26" t="str">
        <f t="shared" si="19"/>
        <v/>
      </c>
      <c r="BD27" s="69" t="str">
        <f t="shared" si="20"/>
        <v/>
      </c>
      <c r="BE27" s="26" t="e">
        <f>_xlfn.RANK.EQ(BB27,$BB$4:$BB$93,)+COUNTIF($BB$4:BB27,BB27)-1</f>
        <v>#VALUE!</v>
      </c>
    </row>
    <row r="28" spans="1:57" x14ac:dyDescent="0.25">
      <c r="A28" s="26">
        <v>25</v>
      </c>
      <c r="B28" s="17" t="str">
        <f t="shared" si="2"/>
        <v/>
      </c>
      <c r="C28" s="101" t="str">
        <f t="shared" si="0"/>
        <v/>
      </c>
      <c r="D28" s="28" t="str">
        <f t="shared" si="21"/>
        <v/>
      </c>
      <c r="E28" s="60" t="str">
        <f t="shared" si="4"/>
        <v/>
      </c>
      <c r="F28" s="61" t="str">
        <f t="shared" si="5"/>
        <v/>
      </c>
      <c r="G28" s="62" t="str">
        <f t="shared" si="6"/>
        <v/>
      </c>
      <c r="H28" s="61" t="str">
        <f t="shared" si="7"/>
        <v/>
      </c>
      <c r="I28" s="60" t="str">
        <f t="shared" si="8"/>
        <v/>
      </c>
      <c r="J28" s="61" t="str">
        <f t="shared" si="9"/>
        <v/>
      </c>
      <c r="K28" s="60" t="str">
        <f t="shared" si="10"/>
        <v/>
      </c>
      <c r="L28" s="61" t="str">
        <f t="shared" si="11"/>
        <v/>
      </c>
      <c r="M28" s="72" t="str">
        <f t="shared" si="12"/>
        <v/>
      </c>
      <c r="N28" s="73" t="str">
        <f t="shared" si="13"/>
        <v/>
      </c>
      <c r="O28" s="24" t="str">
        <f t="shared" si="14"/>
        <v/>
      </c>
      <c r="P28" s="18"/>
      <c r="Q28" s="74"/>
      <c r="AD28" s="26">
        <v>27</v>
      </c>
      <c r="AE28" s="26"/>
      <c r="AF28" s="26">
        <f>IF(Kopā!F28=$R$3,Kopā!A28,"")</f>
        <v>25</v>
      </c>
      <c r="AG28" s="26" t="str">
        <f>_xlfn.IFNA(VLOOKUP(AF28,Kopā!$A$4:$G$203,7,),"")</f>
        <v>H</v>
      </c>
      <c r="AH28" s="26" t="str">
        <f t="shared" si="1"/>
        <v/>
      </c>
      <c r="AI28" s="26" t="e" cm="1">
        <f t="array" ref="AI28">IFERROR(SMALL(IF((COUNTIF($AI$3:AI27, $AH$4:$AH$203)=0)*ISNUMBER($AH$4:$AH$203), $AH$4:$AH$203, "A"), 1),INDEX($AH$4:$AH$203, MATCH(SMALL(IF(ISTEXT($AH$4:$AH$203)*(COUNTIF(AI$3:$AI27,$AH$4:$AH$203)=0), COUNTIF($AH$4:$AH$203, "&lt;"&amp;$AH$4:$AH$203), ""),1),IF(ISTEXT($AH$4:$AH$203), COUNTIF($AH$4:$AH$203, "&lt;"&amp;$AH$4:$AH$203), ""), 0)))</f>
        <v>#NUM!</v>
      </c>
      <c r="AJ28" s="26"/>
      <c r="AK28" s="26"/>
      <c r="AL28" s="26" t="str">
        <f t="shared" si="15"/>
        <v/>
      </c>
      <c r="AM28" s="26" t="str">
        <f t="shared" si="16"/>
        <v/>
      </c>
      <c r="AN28" s="26">
        <v>25</v>
      </c>
      <c r="AO28" s="67" t="str">
        <f t="shared" si="17"/>
        <v/>
      </c>
      <c r="AP28" s="26" t="str">
        <f>_xlfn.IFNA(VLOOKUP(AM28,Kopā!$A$4:$Q$203,2,),"")</f>
        <v/>
      </c>
      <c r="AQ28" s="68" t="str">
        <f>_xlfn.IFNA(VLOOKUP(AM28,Kopā!$A$4:$Q$203,3,),"")</f>
        <v/>
      </c>
      <c r="AR28" s="79" t="str">
        <f>_xlfn.IFNA(VLOOKUP(AM28,Kopā!$A$4:$Q$203,8,),"")</f>
        <v/>
      </c>
      <c r="AS28" s="80" t="str">
        <f>_xlfn.IFNA(VLOOKUP(AM28,Kopā!$A$4:$Q$203,9,),"")</f>
        <v/>
      </c>
      <c r="AT28" s="79" t="str">
        <f>_xlfn.IFNA(VLOOKUP(AM28,Kopā!$A$4:$Q$203,10,),"")</f>
        <v/>
      </c>
      <c r="AU28" s="80" t="str">
        <f>_xlfn.IFNA(VLOOKUP(AM28,Kopā!$A$4:$Q$203,11,),"")</f>
        <v/>
      </c>
      <c r="AV28" s="79" t="str">
        <f>_xlfn.IFNA(VLOOKUP(AM28,Kopā!$A$4:$Q$203,12,),"")</f>
        <v/>
      </c>
      <c r="AW28" s="80" t="str">
        <f>_xlfn.IFNA(VLOOKUP(AM28,Kopā!$A$4:$Q$203,13,),"")</f>
        <v/>
      </c>
      <c r="AX28" s="79" t="str">
        <f>_xlfn.IFNA(VLOOKUP(AM28,Kopā!$A$4:$Q$203,14,),"")</f>
        <v/>
      </c>
      <c r="AY28" s="80" t="str">
        <f>_xlfn.IFNA(VLOOKUP(AM28,Kopā!$A$4:$Q$203,15,),"")</f>
        <v/>
      </c>
      <c r="AZ28" s="81" t="str">
        <f>_xlfn.IFNA(VLOOKUP(AM28,Kopā!$A$4:$Q$203,16,),"")</f>
        <v/>
      </c>
      <c r="BA28" s="80" t="str">
        <f>_xlfn.IFNA(VLOOKUP(AM28,Kopā!$A$4:$Q$203,17,),"")</f>
        <v/>
      </c>
      <c r="BB28" s="26" t="str">
        <f t="shared" si="18"/>
        <v/>
      </c>
      <c r="BC28" s="26" t="str">
        <f t="shared" si="19"/>
        <v/>
      </c>
      <c r="BD28" s="69" t="str">
        <f t="shared" si="20"/>
        <v/>
      </c>
      <c r="BE28" s="26" t="e">
        <f>_xlfn.RANK.EQ(BB28,$BB$4:$BB$93,)+COUNTIF($BB$4:BB28,BB28)-1</f>
        <v>#VALUE!</v>
      </c>
    </row>
    <row r="29" spans="1:57" x14ac:dyDescent="0.25">
      <c r="A29" s="26">
        <v>26</v>
      </c>
      <c r="B29" s="82" t="str">
        <f t="shared" si="2"/>
        <v/>
      </c>
      <c r="C29" s="102" t="str">
        <f t="shared" si="0"/>
        <v/>
      </c>
      <c r="D29" s="83" t="str">
        <f t="shared" si="21"/>
        <v/>
      </c>
      <c r="E29" s="84" t="str">
        <f t="shared" si="4"/>
        <v/>
      </c>
      <c r="F29" s="85" t="str">
        <f t="shared" si="5"/>
        <v/>
      </c>
      <c r="G29" s="86" t="str">
        <f t="shared" si="6"/>
        <v/>
      </c>
      <c r="H29" s="85" t="str">
        <f t="shared" si="7"/>
        <v/>
      </c>
      <c r="I29" s="84" t="str">
        <f t="shared" si="8"/>
        <v/>
      </c>
      <c r="J29" s="85" t="str">
        <f t="shared" si="9"/>
        <v/>
      </c>
      <c r="K29" s="84" t="str">
        <f t="shared" si="10"/>
        <v/>
      </c>
      <c r="L29" s="85" t="str">
        <f t="shared" si="11"/>
        <v/>
      </c>
      <c r="M29" s="87" t="str">
        <f t="shared" si="12"/>
        <v/>
      </c>
      <c r="N29" s="88" t="str">
        <f t="shared" si="13"/>
        <v/>
      </c>
      <c r="O29" s="89" t="str">
        <f t="shared" si="14"/>
        <v/>
      </c>
      <c r="P29" s="90"/>
      <c r="Q29" s="74"/>
      <c r="AD29" s="26">
        <v>28</v>
      </c>
      <c r="AE29" s="26"/>
      <c r="AF29" s="26">
        <f>IF(Kopā!F29=$R$3,Kopā!A29,"")</f>
        <v>26</v>
      </c>
      <c r="AG29" s="26" t="str">
        <f>_xlfn.IFNA(VLOOKUP(AF29,Kopā!$A$4:$G$203,7,),"")</f>
        <v>E</v>
      </c>
      <c r="AH29" s="26" t="str">
        <f t="shared" si="1"/>
        <v/>
      </c>
      <c r="AI29" s="26" t="e" cm="1">
        <f t="array" ref="AI29">IFERROR(SMALL(IF((COUNTIF($AI$3:AI28, $AH$4:$AH$203)=0)*ISNUMBER($AH$4:$AH$203), $AH$4:$AH$203, "A"), 1),INDEX($AH$4:$AH$203, MATCH(SMALL(IF(ISTEXT($AH$4:$AH$203)*(COUNTIF(AI$3:$AI28,$AH$4:$AH$203)=0), COUNTIF($AH$4:$AH$203, "&lt;"&amp;$AH$4:$AH$203), ""),1),IF(ISTEXT($AH$4:$AH$203), COUNTIF($AH$4:$AH$203, "&lt;"&amp;$AH$4:$AH$203), ""), 0)))</f>
        <v>#NUM!</v>
      </c>
      <c r="AJ29" s="26"/>
      <c r="AK29" s="26"/>
      <c r="AL29" s="26" t="str">
        <f t="shared" si="15"/>
        <v/>
      </c>
      <c r="AM29" s="26" t="str">
        <f t="shared" si="16"/>
        <v/>
      </c>
      <c r="AN29" s="26">
        <v>26</v>
      </c>
      <c r="AO29" s="67" t="str">
        <f t="shared" si="17"/>
        <v/>
      </c>
      <c r="AP29" s="26" t="str">
        <f>_xlfn.IFNA(VLOOKUP(AM29,Kopā!$A$4:$Q$203,2,),"")</f>
        <v/>
      </c>
      <c r="AQ29" s="68" t="str">
        <f>_xlfn.IFNA(VLOOKUP(AM29,Kopā!$A$4:$Q$203,3,),"")</f>
        <v/>
      </c>
      <c r="AR29" s="79" t="str">
        <f>_xlfn.IFNA(VLOOKUP(AM29,Kopā!$A$4:$Q$203,8,),"")</f>
        <v/>
      </c>
      <c r="AS29" s="80" t="str">
        <f>_xlfn.IFNA(VLOOKUP(AM29,Kopā!$A$4:$Q$203,9,),"")</f>
        <v/>
      </c>
      <c r="AT29" s="79" t="str">
        <f>_xlfn.IFNA(VLOOKUP(AM29,Kopā!$A$4:$Q$203,10,),"")</f>
        <v/>
      </c>
      <c r="AU29" s="80" t="str">
        <f>_xlfn.IFNA(VLOOKUP(AM29,Kopā!$A$4:$Q$203,11,),"")</f>
        <v/>
      </c>
      <c r="AV29" s="79" t="str">
        <f>_xlfn.IFNA(VLOOKUP(AM29,Kopā!$A$4:$Q$203,12,),"")</f>
        <v/>
      </c>
      <c r="AW29" s="80" t="str">
        <f>_xlfn.IFNA(VLOOKUP(AM29,Kopā!$A$4:$Q$203,13,),"")</f>
        <v/>
      </c>
      <c r="AX29" s="79" t="str">
        <f>_xlfn.IFNA(VLOOKUP(AM29,Kopā!$A$4:$Q$203,14,),"")</f>
        <v/>
      </c>
      <c r="AY29" s="80" t="str">
        <f>_xlfn.IFNA(VLOOKUP(AM29,Kopā!$A$4:$Q$203,15,),"")</f>
        <v/>
      </c>
      <c r="AZ29" s="81" t="str">
        <f>_xlfn.IFNA(VLOOKUP(AM29,Kopā!$A$4:$Q$203,16,),"")</f>
        <v/>
      </c>
      <c r="BA29" s="80" t="str">
        <f>_xlfn.IFNA(VLOOKUP(AM29,Kopā!$A$4:$Q$203,17,),"")</f>
        <v/>
      </c>
      <c r="BB29" s="26" t="str">
        <f t="shared" si="18"/>
        <v/>
      </c>
      <c r="BC29" s="26" t="str">
        <f t="shared" si="19"/>
        <v/>
      </c>
      <c r="BD29" s="69" t="str">
        <f t="shared" si="20"/>
        <v/>
      </c>
      <c r="BE29" s="26" t="e">
        <f>_xlfn.RANK.EQ(BB29,$BB$4:$BB$93,)+COUNTIF($BB$4:BB29,BB29)-1</f>
        <v>#VALUE!</v>
      </c>
    </row>
    <row r="30" spans="1:57" x14ac:dyDescent="0.25">
      <c r="A30" s="26">
        <v>27</v>
      </c>
      <c r="B30" s="17" t="str">
        <f t="shared" si="2"/>
        <v/>
      </c>
      <c r="C30" s="101" t="str">
        <f t="shared" si="0"/>
        <v/>
      </c>
      <c r="D30" s="28" t="str">
        <f t="shared" si="21"/>
        <v/>
      </c>
      <c r="E30" s="60" t="str">
        <f t="shared" si="4"/>
        <v/>
      </c>
      <c r="F30" s="61" t="str">
        <f t="shared" si="5"/>
        <v/>
      </c>
      <c r="G30" s="62" t="str">
        <f t="shared" si="6"/>
        <v/>
      </c>
      <c r="H30" s="61" t="str">
        <f t="shared" si="7"/>
        <v/>
      </c>
      <c r="I30" s="60" t="str">
        <f t="shared" si="8"/>
        <v/>
      </c>
      <c r="J30" s="61" t="str">
        <f t="shared" si="9"/>
        <v/>
      </c>
      <c r="K30" s="60" t="str">
        <f t="shared" si="10"/>
        <v/>
      </c>
      <c r="L30" s="61" t="str">
        <f t="shared" si="11"/>
        <v/>
      </c>
      <c r="M30" s="72" t="str">
        <f t="shared" si="12"/>
        <v/>
      </c>
      <c r="N30" s="73" t="str">
        <f t="shared" si="13"/>
        <v/>
      </c>
      <c r="O30" s="24" t="str">
        <f t="shared" si="14"/>
        <v/>
      </c>
      <c r="P30" s="18"/>
      <c r="Q30" s="74"/>
      <c r="AD30" s="26">
        <v>29</v>
      </c>
      <c r="AE30" s="26"/>
      <c r="AF30" s="26" t="str">
        <f>IF(Kopā!F30=$R$3,Kopā!A30,"")</f>
        <v/>
      </c>
      <c r="AG30" s="26" t="str">
        <f>_xlfn.IFNA(VLOOKUP(AF30,Kopā!$A$4:$G$203,7,),"")</f>
        <v/>
      </c>
      <c r="AH30" s="26" t="str">
        <f t="shared" si="1"/>
        <v/>
      </c>
      <c r="AI30" s="26" t="e" cm="1">
        <f t="array" ref="AI30">IFERROR(SMALL(IF((COUNTIF($AI$3:AI29, $AH$4:$AH$203)=0)*ISNUMBER($AH$4:$AH$203), $AH$4:$AH$203, "A"), 1),INDEX($AH$4:$AH$203, MATCH(SMALL(IF(ISTEXT($AH$4:$AH$203)*(COUNTIF(AI$3:$AI29,$AH$4:$AH$203)=0), COUNTIF($AH$4:$AH$203, "&lt;"&amp;$AH$4:$AH$203), ""),1),IF(ISTEXT($AH$4:$AH$203), COUNTIF($AH$4:$AH$203, "&lt;"&amp;$AH$4:$AH$203), ""), 0)))</f>
        <v>#NUM!</v>
      </c>
      <c r="AJ30" s="26"/>
      <c r="AK30" s="26"/>
      <c r="AL30" s="26" t="str">
        <f t="shared" si="15"/>
        <v/>
      </c>
      <c r="AM30" s="26" t="str">
        <f t="shared" si="16"/>
        <v/>
      </c>
      <c r="AN30" s="26">
        <v>27</v>
      </c>
      <c r="AO30" s="67" t="str">
        <f t="shared" si="17"/>
        <v/>
      </c>
      <c r="AP30" s="26" t="str">
        <f>_xlfn.IFNA(VLOOKUP(AM30,Kopā!$A$4:$Q$203,2,),"")</f>
        <v/>
      </c>
      <c r="AQ30" s="68" t="str">
        <f>_xlfn.IFNA(VLOOKUP(AM30,Kopā!$A$4:$Q$203,3,),"")</f>
        <v/>
      </c>
      <c r="AR30" s="79" t="str">
        <f>_xlfn.IFNA(VLOOKUP(AM30,Kopā!$A$4:$Q$203,8,),"")</f>
        <v/>
      </c>
      <c r="AS30" s="80" t="str">
        <f>_xlfn.IFNA(VLOOKUP(AM30,Kopā!$A$4:$Q$203,9,),"")</f>
        <v/>
      </c>
      <c r="AT30" s="79" t="str">
        <f>_xlfn.IFNA(VLOOKUP(AM30,Kopā!$A$4:$Q$203,10,),"")</f>
        <v/>
      </c>
      <c r="AU30" s="80" t="str">
        <f>_xlfn.IFNA(VLOOKUP(AM30,Kopā!$A$4:$Q$203,11,),"")</f>
        <v/>
      </c>
      <c r="AV30" s="79" t="str">
        <f>_xlfn.IFNA(VLOOKUP(AM30,Kopā!$A$4:$Q$203,12,),"")</f>
        <v/>
      </c>
      <c r="AW30" s="80" t="str">
        <f>_xlfn.IFNA(VLOOKUP(AM30,Kopā!$A$4:$Q$203,13,),"")</f>
        <v/>
      </c>
      <c r="AX30" s="79" t="str">
        <f>_xlfn.IFNA(VLOOKUP(AM30,Kopā!$A$4:$Q$203,14,),"")</f>
        <v/>
      </c>
      <c r="AY30" s="80" t="str">
        <f>_xlfn.IFNA(VLOOKUP(AM30,Kopā!$A$4:$Q$203,15,),"")</f>
        <v/>
      </c>
      <c r="AZ30" s="81" t="str">
        <f>_xlfn.IFNA(VLOOKUP(AM30,Kopā!$A$4:$Q$203,16,),"")</f>
        <v/>
      </c>
      <c r="BA30" s="80" t="str">
        <f>_xlfn.IFNA(VLOOKUP(AM30,Kopā!$A$4:$Q$203,17,),"")</f>
        <v/>
      </c>
      <c r="BB30" s="26" t="str">
        <f t="shared" si="18"/>
        <v/>
      </c>
      <c r="BC30" s="26" t="str">
        <f t="shared" si="19"/>
        <v/>
      </c>
      <c r="BD30" s="69" t="str">
        <f t="shared" si="20"/>
        <v/>
      </c>
      <c r="BE30" s="26" t="e">
        <f>_xlfn.RANK.EQ(BB30,$BB$4:$BB$93,)+COUNTIF($BB$4:BB30,BB30)-1</f>
        <v>#VALUE!</v>
      </c>
    </row>
    <row r="31" spans="1:57" x14ac:dyDescent="0.25">
      <c r="A31" s="26">
        <v>28</v>
      </c>
      <c r="B31" s="82" t="str">
        <f t="shared" si="2"/>
        <v/>
      </c>
      <c r="C31" s="102" t="str">
        <f t="shared" si="0"/>
        <v/>
      </c>
      <c r="D31" s="83" t="str">
        <f t="shared" si="21"/>
        <v/>
      </c>
      <c r="E31" s="84" t="str">
        <f t="shared" si="4"/>
        <v/>
      </c>
      <c r="F31" s="85" t="str">
        <f t="shared" si="5"/>
        <v/>
      </c>
      <c r="G31" s="86" t="str">
        <f t="shared" si="6"/>
        <v/>
      </c>
      <c r="H31" s="85" t="str">
        <f t="shared" si="7"/>
        <v/>
      </c>
      <c r="I31" s="84" t="str">
        <f t="shared" si="8"/>
        <v/>
      </c>
      <c r="J31" s="85" t="str">
        <f t="shared" si="9"/>
        <v/>
      </c>
      <c r="K31" s="84" t="str">
        <f t="shared" si="10"/>
        <v/>
      </c>
      <c r="L31" s="85" t="str">
        <f t="shared" si="11"/>
        <v/>
      </c>
      <c r="M31" s="87" t="str">
        <f t="shared" si="12"/>
        <v/>
      </c>
      <c r="N31" s="88" t="str">
        <f t="shared" si="13"/>
        <v/>
      </c>
      <c r="O31" s="89" t="str">
        <f t="shared" si="14"/>
        <v/>
      </c>
      <c r="P31" s="90"/>
      <c r="Q31" s="74"/>
      <c r="AD31" s="26">
        <v>30</v>
      </c>
      <c r="AE31" s="26"/>
      <c r="AF31" s="26" t="str">
        <f>IF(Kopā!F31=$R$3,Kopā!A31,"")</f>
        <v/>
      </c>
      <c r="AG31" s="26" t="str">
        <f>_xlfn.IFNA(VLOOKUP(AF31,Kopā!$A$4:$G$203,7,),"")</f>
        <v/>
      </c>
      <c r="AH31" s="26" t="str">
        <f t="shared" si="1"/>
        <v/>
      </c>
      <c r="AI31" s="26" t="e" cm="1">
        <f t="array" ref="AI31">IFERROR(SMALL(IF((COUNTIF($AI$3:AI30, $AH$4:$AH$203)=0)*ISNUMBER($AH$4:$AH$203), $AH$4:$AH$203, "A"), 1),INDEX($AH$4:$AH$203, MATCH(SMALL(IF(ISTEXT($AH$4:$AH$203)*(COUNTIF(AI$3:$AI30,$AH$4:$AH$203)=0), COUNTIF($AH$4:$AH$203, "&lt;"&amp;$AH$4:$AH$203), ""),1),IF(ISTEXT($AH$4:$AH$203), COUNTIF($AH$4:$AH$203, "&lt;"&amp;$AH$4:$AH$203), ""), 0)))</f>
        <v>#NUM!</v>
      </c>
      <c r="AJ31" s="26"/>
      <c r="AK31" s="26"/>
      <c r="AL31" s="26" t="str">
        <f t="shared" si="15"/>
        <v/>
      </c>
      <c r="AM31" s="26" t="str">
        <f t="shared" si="16"/>
        <v/>
      </c>
      <c r="AN31" s="26">
        <v>28</v>
      </c>
      <c r="AO31" s="67" t="str">
        <f t="shared" si="17"/>
        <v/>
      </c>
      <c r="AP31" s="26" t="str">
        <f>_xlfn.IFNA(VLOOKUP(AM31,Kopā!$A$4:$Q$203,2,),"")</f>
        <v/>
      </c>
      <c r="AQ31" s="68" t="str">
        <f>_xlfn.IFNA(VLOOKUP(AM31,Kopā!$A$4:$Q$203,3,),"")</f>
        <v/>
      </c>
      <c r="AR31" s="79" t="str">
        <f>_xlfn.IFNA(VLOOKUP(AM31,Kopā!$A$4:$Q$203,8,),"")</f>
        <v/>
      </c>
      <c r="AS31" s="80" t="str">
        <f>_xlfn.IFNA(VLOOKUP(AM31,Kopā!$A$4:$Q$203,9,),"")</f>
        <v/>
      </c>
      <c r="AT31" s="79" t="str">
        <f>_xlfn.IFNA(VLOOKUP(AM31,Kopā!$A$4:$Q$203,10,),"")</f>
        <v/>
      </c>
      <c r="AU31" s="80" t="str">
        <f>_xlfn.IFNA(VLOOKUP(AM31,Kopā!$A$4:$Q$203,11,),"")</f>
        <v/>
      </c>
      <c r="AV31" s="79" t="str">
        <f>_xlfn.IFNA(VLOOKUP(AM31,Kopā!$A$4:$Q$203,12,),"")</f>
        <v/>
      </c>
      <c r="AW31" s="80" t="str">
        <f>_xlfn.IFNA(VLOOKUP(AM31,Kopā!$A$4:$Q$203,13,),"")</f>
        <v/>
      </c>
      <c r="AX31" s="79" t="str">
        <f>_xlfn.IFNA(VLOOKUP(AM31,Kopā!$A$4:$Q$203,14,),"")</f>
        <v/>
      </c>
      <c r="AY31" s="80" t="str">
        <f>_xlfn.IFNA(VLOOKUP(AM31,Kopā!$A$4:$Q$203,15,),"")</f>
        <v/>
      </c>
      <c r="AZ31" s="81" t="str">
        <f>_xlfn.IFNA(VLOOKUP(AM31,Kopā!$A$4:$Q$203,16,),"")</f>
        <v/>
      </c>
      <c r="BA31" s="80" t="str">
        <f>_xlfn.IFNA(VLOOKUP(AM31,Kopā!$A$4:$Q$203,17,),"")</f>
        <v/>
      </c>
      <c r="BB31" s="26" t="str">
        <f t="shared" si="18"/>
        <v/>
      </c>
      <c r="BC31" s="26" t="str">
        <f t="shared" si="19"/>
        <v/>
      </c>
      <c r="BD31" s="69" t="str">
        <f t="shared" si="20"/>
        <v/>
      </c>
      <c r="BE31" s="26" t="e">
        <f>_xlfn.RANK.EQ(BB31,$BB$4:$BB$93,)+COUNTIF($BB$4:BB31,BB31)-1</f>
        <v>#VALUE!</v>
      </c>
    </row>
    <row r="32" spans="1:57" x14ac:dyDescent="0.25">
      <c r="A32" s="26">
        <v>29</v>
      </c>
      <c r="B32" s="17" t="str">
        <f t="shared" si="2"/>
        <v/>
      </c>
      <c r="C32" s="101" t="str">
        <f t="shared" si="0"/>
        <v/>
      </c>
      <c r="D32" s="28" t="str">
        <f t="shared" si="21"/>
        <v/>
      </c>
      <c r="E32" s="60" t="str">
        <f t="shared" si="4"/>
        <v/>
      </c>
      <c r="F32" s="61" t="str">
        <f t="shared" si="5"/>
        <v/>
      </c>
      <c r="G32" s="62" t="str">
        <f t="shared" si="6"/>
        <v/>
      </c>
      <c r="H32" s="61" t="str">
        <f t="shared" si="7"/>
        <v/>
      </c>
      <c r="I32" s="60" t="str">
        <f t="shared" si="8"/>
        <v/>
      </c>
      <c r="J32" s="61" t="str">
        <f t="shared" si="9"/>
        <v/>
      </c>
      <c r="K32" s="60" t="str">
        <f t="shared" si="10"/>
        <v/>
      </c>
      <c r="L32" s="61" t="str">
        <f t="shared" si="11"/>
        <v/>
      </c>
      <c r="M32" s="72" t="str">
        <f t="shared" si="12"/>
        <v/>
      </c>
      <c r="N32" s="73" t="str">
        <f t="shared" si="13"/>
        <v/>
      </c>
      <c r="O32" s="24" t="str">
        <f t="shared" si="14"/>
        <v/>
      </c>
      <c r="P32" s="18"/>
      <c r="Q32" s="74"/>
      <c r="AD32" s="26">
        <v>31</v>
      </c>
      <c r="AE32" s="26"/>
      <c r="AF32" s="26">
        <f>IF(Kopā!F32=$R$3,Kopā!A32,"")</f>
        <v>29</v>
      </c>
      <c r="AG32" s="26" t="str">
        <f>_xlfn.IFNA(VLOOKUP(AF32,Kopā!$A$4:$G$203,7,),"")</f>
        <v>E</v>
      </c>
      <c r="AH32" s="26" t="str">
        <f t="shared" si="1"/>
        <v/>
      </c>
      <c r="AI32" s="26" t="e" cm="1">
        <f t="array" ref="AI32">IFERROR(SMALL(IF((COUNTIF($AI$3:AI31, $AH$4:$AH$203)=0)*ISNUMBER($AH$4:$AH$203), $AH$4:$AH$203, "A"), 1),INDEX($AH$4:$AH$203, MATCH(SMALL(IF(ISTEXT($AH$4:$AH$203)*(COUNTIF(AI$3:$AI31,$AH$4:$AH$203)=0), COUNTIF($AH$4:$AH$203, "&lt;"&amp;$AH$4:$AH$203), ""),1),IF(ISTEXT($AH$4:$AH$203), COUNTIF($AH$4:$AH$203, "&lt;"&amp;$AH$4:$AH$203), ""), 0)))</f>
        <v>#NUM!</v>
      </c>
      <c r="AJ32" s="26"/>
      <c r="AK32" s="26"/>
      <c r="AL32" s="26" t="str">
        <f t="shared" si="15"/>
        <v/>
      </c>
      <c r="AM32" s="26" t="str">
        <f t="shared" si="16"/>
        <v/>
      </c>
      <c r="AN32" s="26">
        <v>29</v>
      </c>
      <c r="AO32" s="67" t="str">
        <f t="shared" si="17"/>
        <v/>
      </c>
      <c r="AP32" s="26" t="str">
        <f>_xlfn.IFNA(VLOOKUP(AM32,Kopā!$A$4:$Q$203,2,),"")</f>
        <v/>
      </c>
      <c r="AQ32" s="68" t="str">
        <f>_xlfn.IFNA(VLOOKUP(AM32,Kopā!$A$4:$Q$203,3,),"")</f>
        <v/>
      </c>
      <c r="AR32" s="79" t="str">
        <f>_xlfn.IFNA(VLOOKUP(AM32,Kopā!$A$4:$Q$203,8,),"")</f>
        <v/>
      </c>
      <c r="AS32" s="80" t="str">
        <f>_xlfn.IFNA(VLOOKUP(AM32,Kopā!$A$4:$Q$203,9,),"")</f>
        <v/>
      </c>
      <c r="AT32" s="79" t="str">
        <f>_xlfn.IFNA(VLOOKUP(AM32,Kopā!$A$4:$Q$203,10,),"")</f>
        <v/>
      </c>
      <c r="AU32" s="80" t="str">
        <f>_xlfn.IFNA(VLOOKUP(AM32,Kopā!$A$4:$Q$203,11,),"")</f>
        <v/>
      </c>
      <c r="AV32" s="79" t="str">
        <f>_xlfn.IFNA(VLOOKUP(AM32,Kopā!$A$4:$Q$203,12,),"")</f>
        <v/>
      </c>
      <c r="AW32" s="80" t="str">
        <f>_xlfn.IFNA(VLOOKUP(AM32,Kopā!$A$4:$Q$203,13,),"")</f>
        <v/>
      </c>
      <c r="AX32" s="79" t="str">
        <f>_xlfn.IFNA(VLOOKUP(AM32,Kopā!$A$4:$Q$203,14,),"")</f>
        <v/>
      </c>
      <c r="AY32" s="80" t="str">
        <f>_xlfn.IFNA(VLOOKUP(AM32,Kopā!$A$4:$Q$203,15,),"")</f>
        <v/>
      </c>
      <c r="AZ32" s="81" t="str">
        <f>_xlfn.IFNA(VLOOKUP(AM32,Kopā!$A$4:$Q$203,16,),"")</f>
        <v/>
      </c>
      <c r="BA32" s="80" t="str">
        <f>_xlfn.IFNA(VLOOKUP(AM32,Kopā!$A$4:$Q$203,17,),"")</f>
        <v/>
      </c>
      <c r="BB32" s="26" t="str">
        <f t="shared" si="18"/>
        <v/>
      </c>
      <c r="BC32" s="26" t="str">
        <f t="shared" si="19"/>
        <v/>
      </c>
      <c r="BD32" s="69" t="str">
        <f t="shared" si="20"/>
        <v/>
      </c>
      <c r="BE32" s="26" t="e">
        <f>_xlfn.RANK.EQ(BB32,$BB$4:$BB$93,)+COUNTIF($BB$4:BB32,BB32)-1</f>
        <v>#VALUE!</v>
      </c>
    </row>
    <row r="33" spans="1:57" x14ac:dyDescent="0.25">
      <c r="A33" s="26">
        <v>30</v>
      </c>
      <c r="B33" s="82" t="str">
        <f t="shared" si="2"/>
        <v/>
      </c>
      <c r="C33" s="102" t="str">
        <f t="shared" si="0"/>
        <v/>
      </c>
      <c r="D33" s="83" t="str">
        <f t="shared" si="21"/>
        <v/>
      </c>
      <c r="E33" s="84" t="str">
        <f t="shared" si="4"/>
        <v/>
      </c>
      <c r="F33" s="85" t="str">
        <f t="shared" si="5"/>
        <v/>
      </c>
      <c r="G33" s="86" t="str">
        <f t="shared" si="6"/>
        <v/>
      </c>
      <c r="H33" s="85" t="str">
        <f t="shared" si="7"/>
        <v/>
      </c>
      <c r="I33" s="84" t="str">
        <f t="shared" si="8"/>
        <v/>
      </c>
      <c r="J33" s="85" t="str">
        <f t="shared" si="9"/>
        <v/>
      </c>
      <c r="K33" s="84" t="str">
        <f t="shared" si="10"/>
        <v/>
      </c>
      <c r="L33" s="85" t="str">
        <f t="shared" si="11"/>
        <v/>
      </c>
      <c r="M33" s="87" t="str">
        <f t="shared" si="12"/>
        <v/>
      </c>
      <c r="N33" s="88" t="str">
        <f t="shared" si="13"/>
        <v/>
      </c>
      <c r="O33" s="89" t="str">
        <f t="shared" si="14"/>
        <v/>
      </c>
      <c r="P33" s="90"/>
      <c r="Q33" s="74"/>
      <c r="AD33" s="26">
        <v>32</v>
      </c>
      <c r="AE33" s="26"/>
      <c r="AF33" s="26">
        <f>IF(Kopā!F33=$R$3,Kopā!A33,"")</f>
        <v>30</v>
      </c>
      <c r="AG33" s="26" t="str">
        <f>_xlfn.IFNA(VLOOKUP(AF33,Kopā!$A$4:$G$203,7,),"")</f>
        <v>Hm</v>
      </c>
      <c r="AH33" s="26">
        <f t="shared" si="1"/>
        <v>30</v>
      </c>
      <c r="AI33" s="26" t="e" cm="1">
        <f t="array" ref="AI33">IFERROR(SMALL(IF((COUNTIF($AI$3:AI32, $AH$4:$AH$203)=0)*ISNUMBER($AH$4:$AH$203), $AH$4:$AH$203, "A"), 1),INDEX($AH$4:$AH$203, MATCH(SMALL(IF(ISTEXT($AH$4:$AH$203)*(COUNTIF(AI$3:$AI32,$AH$4:$AH$203)=0), COUNTIF($AH$4:$AH$203, "&lt;"&amp;$AH$4:$AH$203), ""),1),IF(ISTEXT($AH$4:$AH$203), COUNTIF($AH$4:$AH$203, "&lt;"&amp;$AH$4:$AH$203), ""), 0)))</f>
        <v>#NUM!</v>
      </c>
      <c r="AJ33" s="26"/>
      <c r="AK33" s="26"/>
      <c r="AL33" s="26" t="str">
        <f t="shared" si="15"/>
        <v/>
      </c>
      <c r="AM33" s="26" t="str">
        <f t="shared" si="16"/>
        <v/>
      </c>
      <c r="AN33" s="26">
        <v>30</v>
      </c>
      <c r="AO33" s="67" t="str">
        <f t="shared" si="17"/>
        <v/>
      </c>
      <c r="AP33" s="26" t="str">
        <f>_xlfn.IFNA(VLOOKUP(AM33,Kopā!$A$4:$Q$203,2,),"")</f>
        <v/>
      </c>
      <c r="AQ33" s="68" t="str">
        <f>_xlfn.IFNA(VLOOKUP(AM33,Kopā!$A$4:$Q$203,3,),"")</f>
        <v/>
      </c>
      <c r="AR33" s="79" t="str">
        <f>_xlfn.IFNA(VLOOKUP(AM33,Kopā!$A$4:$Q$203,8,),"")</f>
        <v/>
      </c>
      <c r="AS33" s="80" t="str">
        <f>_xlfn.IFNA(VLOOKUP(AM33,Kopā!$A$4:$Q$203,9,),"")</f>
        <v/>
      </c>
      <c r="AT33" s="79" t="str">
        <f>_xlfn.IFNA(VLOOKUP(AM33,Kopā!$A$4:$Q$203,10,),"")</f>
        <v/>
      </c>
      <c r="AU33" s="80" t="str">
        <f>_xlfn.IFNA(VLOOKUP(AM33,Kopā!$A$4:$Q$203,11,),"")</f>
        <v/>
      </c>
      <c r="AV33" s="79" t="str">
        <f>_xlfn.IFNA(VLOOKUP(AM33,Kopā!$A$4:$Q$203,12,),"")</f>
        <v/>
      </c>
      <c r="AW33" s="80" t="str">
        <f>_xlfn.IFNA(VLOOKUP(AM33,Kopā!$A$4:$Q$203,13,),"")</f>
        <v/>
      </c>
      <c r="AX33" s="79" t="str">
        <f>_xlfn.IFNA(VLOOKUP(AM33,Kopā!$A$4:$Q$203,14,),"")</f>
        <v/>
      </c>
      <c r="AY33" s="80" t="str">
        <f>_xlfn.IFNA(VLOOKUP(AM33,Kopā!$A$4:$Q$203,15,),"")</f>
        <v/>
      </c>
      <c r="AZ33" s="81" t="str">
        <f>_xlfn.IFNA(VLOOKUP(AM33,Kopā!$A$4:$Q$203,16,),"")</f>
        <v/>
      </c>
      <c r="BA33" s="80" t="str">
        <f>_xlfn.IFNA(VLOOKUP(AM33,Kopā!$A$4:$Q$203,17,),"")</f>
        <v/>
      </c>
      <c r="BB33" s="26" t="str">
        <f t="shared" si="18"/>
        <v/>
      </c>
      <c r="BC33" s="26" t="str">
        <f t="shared" si="19"/>
        <v/>
      </c>
      <c r="BD33" s="69" t="str">
        <f t="shared" si="20"/>
        <v/>
      </c>
      <c r="BE33" s="26" t="e">
        <f>_xlfn.RANK.EQ(BB33,$BB$4:$BB$93,)+COUNTIF($BB$4:BB33,BB33)-1</f>
        <v>#VALUE!</v>
      </c>
    </row>
    <row r="34" spans="1:57" x14ac:dyDescent="0.25">
      <c r="A34" s="26">
        <v>31</v>
      </c>
      <c r="B34" s="17" t="str">
        <f t="shared" si="2"/>
        <v/>
      </c>
      <c r="C34" s="101" t="str">
        <f t="shared" si="0"/>
        <v/>
      </c>
      <c r="D34" s="28" t="str">
        <f t="shared" si="21"/>
        <v/>
      </c>
      <c r="E34" s="60" t="str">
        <f t="shared" si="4"/>
        <v/>
      </c>
      <c r="F34" s="61" t="str">
        <f t="shared" si="5"/>
        <v/>
      </c>
      <c r="G34" s="62" t="str">
        <f t="shared" si="6"/>
        <v/>
      </c>
      <c r="H34" s="61" t="str">
        <f t="shared" si="7"/>
        <v/>
      </c>
      <c r="I34" s="60" t="str">
        <f t="shared" si="8"/>
        <v/>
      </c>
      <c r="J34" s="61" t="str">
        <f t="shared" si="9"/>
        <v/>
      </c>
      <c r="K34" s="60" t="str">
        <f t="shared" si="10"/>
        <v/>
      </c>
      <c r="L34" s="61" t="str">
        <f t="shared" si="11"/>
        <v/>
      </c>
      <c r="M34" s="72" t="str">
        <f t="shared" si="12"/>
        <v/>
      </c>
      <c r="N34" s="73" t="str">
        <f t="shared" si="13"/>
        <v/>
      </c>
      <c r="O34" s="24" t="str">
        <f t="shared" si="14"/>
        <v/>
      </c>
      <c r="P34" s="18"/>
      <c r="Q34" s="74"/>
      <c r="AD34" s="26">
        <v>33</v>
      </c>
      <c r="AE34" s="26"/>
      <c r="AF34" s="26">
        <f>IF(Kopā!F34=$R$3,Kopā!A34,"")</f>
        <v>31</v>
      </c>
      <c r="AG34" s="26" t="str">
        <f>_xlfn.IFNA(VLOOKUP(AF34,Kopā!$A$4:$G$203,7,),"")</f>
        <v>H</v>
      </c>
      <c r="AH34" s="26" t="str">
        <f t="shared" si="1"/>
        <v/>
      </c>
      <c r="AI34" s="26" t="e" cm="1">
        <f t="array" ref="AI34">IFERROR(SMALL(IF((COUNTIF($AI$3:AI33, $AH$4:$AH$203)=0)*ISNUMBER($AH$4:$AH$203), $AH$4:$AH$203, "A"), 1),INDEX($AH$4:$AH$203, MATCH(SMALL(IF(ISTEXT($AH$4:$AH$203)*(COUNTIF(AI$3:$AI33,$AH$4:$AH$203)=0), COUNTIF($AH$4:$AH$203, "&lt;"&amp;$AH$4:$AH$203), ""),1),IF(ISTEXT($AH$4:$AH$203), COUNTIF($AH$4:$AH$203, "&lt;"&amp;$AH$4:$AH$203), ""), 0)))</f>
        <v>#NUM!</v>
      </c>
      <c r="AJ34" s="26"/>
      <c r="AK34" s="26"/>
      <c r="AL34" s="26" t="str">
        <f t="shared" si="15"/>
        <v/>
      </c>
      <c r="AM34" s="26" t="str">
        <f t="shared" si="16"/>
        <v/>
      </c>
      <c r="AN34" s="26">
        <v>31</v>
      </c>
      <c r="AO34" s="67" t="str">
        <f t="shared" si="17"/>
        <v/>
      </c>
      <c r="AP34" s="26" t="str">
        <f>_xlfn.IFNA(VLOOKUP(AM34,Kopā!$A$4:$Q$203,2,),"")</f>
        <v/>
      </c>
      <c r="AQ34" s="68" t="str">
        <f>_xlfn.IFNA(VLOOKUP(AM34,Kopā!$A$4:$Q$203,3,),"")</f>
        <v/>
      </c>
      <c r="AR34" s="79" t="str">
        <f>_xlfn.IFNA(VLOOKUP(AM34,Kopā!$A$4:$Q$203,8,),"")</f>
        <v/>
      </c>
      <c r="AS34" s="80" t="str">
        <f>_xlfn.IFNA(VLOOKUP(AM34,Kopā!$A$4:$Q$203,9,),"")</f>
        <v/>
      </c>
      <c r="AT34" s="79" t="str">
        <f>_xlfn.IFNA(VLOOKUP(AM34,Kopā!$A$4:$Q$203,10,),"")</f>
        <v/>
      </c>
      <c r="AU34" s="80" t="str">
        <f>_xlfn.IFNA(VLOOKUP(AM34,Kopā!$A$4:$Q$203,11,),"")</f>
        <v/>
      </c>
      <c r="AV34" s="79" t="str">
        <f>_xlfn.IFNA(VLOOKUP(AM34,Kopā!$A$4:$Q$203,12,),"")</f>
        <v/>
      </c>
      <c r="AW34" s="80" t="str">
        <f>_xlfn.IFNA(VLOOKUP(AM34,Kopā!$A$4:$Q$203,13,),"")</f>
        <v/>
      </c>
      <c r="AX34" s="79" t="str">
        <f>_xlfn.IFNA(VLOOKUP(AM34,Kopā!$A$4:$Q$203,14,),"")</f>
        <v/>
      </c>
      <c r="AY34" s="80" t="str">
        <f>_xlfn.IFNA(VLOOKUP(AM34,Kopā!$A$4:$Q$203,15,),"")</f>
        <v/>
      </c>
      <c r="AZ34" s="81" t="str">
        <f>_xlfn.IFNA(VLOOKUP(AM34,Kopā!$A$4:$Q$203,16,),"")</f>
        <v/>
      </c>
      <c r="BA34" s="80" t="str">
        <f>_xlfn.IFNA(VLOOKUP(AM34,Kopā!$A$4:$Q$203,17,),"")</f>
        <v/>
      </c>
      <c r="BB34" s="26" t="str">
        <f t="shared" si="18"/>
        <v/>
      </c>
      <c r="BC34" s="26" t="str">
        <f t="shared" si="19"/>
        <v/>
      </c>
      <c r="BD34" s="69" t="str">
        <f t="shared" si="20"/>
        <v/>
      </c>
      <c r="BE34" s="26" t="e">
        <f>_xlfn.RANK.EQ(BB34,$BB$4:$BB$93,)+COUNTIF($BB$4:BB34,BB34)-1</f>
        <v>#VALUE!</v>
      </c>
    </row>
    <row r="35" spans="1:57" x14ac:dyDescent="0.25">
      <c r="A35" s="26">
        <v>32</v>
      </c>
      <c r="B35" s="82" t="str">
        <f t="shared" si="2"/>
        <v/>
      </c>
      <c r="C35" s="102" t="str">
        <f t="shared" si="0"/>
        <v/>
      </c>
      <c r="D35" s="83" t="str">
        <f t="shared" si="21"/>
        <v/>
      </c>
      <c r="E35" s="84" t="str">
        <f t="shared" si="4"/>
        <v/>
      </c>
      <c r="F35" s="85" t="str">
        <f t="shared" si="5"/>
        <v/>
      </c>
      <c r="G35" s="86" t="str">
        <f t="shared" si="6"/>
        <v/>
      </c>
      <c r="H35" s="85" t="str">
        <f t="shared" si="7"/>
        <v/>
      </c>
      <c r="I35" s="84" t="str">
        <f t="shared" si="8"/>
        <v/>
      </c>
      <c r="J35" s="85" t="str">
        <f t="shared" si="9"/>
        <v/>
      </c>
      <c r="K35" s="84" t="str">
        <f t="shared" si="10"/>
        <v/>
      </c>
      <c r="L35" s="85" t="str">
        <f t="shared" si="11"/>
        <v/>
      </c>
      <c r="M35" s="87" t="str">
        <f t="shared" si="12"/>
        <v/>
      </c>
      <c r="N35" s="88" t="str">
        <f t="shared" si="13"/>
        <v/>
      </c>
      <c r="O35" s="89" t="str">
        <f t="shared" si="14"/>
        <v/>
      </c>
      <c r="P35" s="90"/>
      <c r="Q35" s="74"/>
      <c r="AD35" s="26">
        <v>34</v>
      </c>
      <c r="AE35" s="26"/>
      <c r="AF35" s="26">
        <f>IF(Kopā!F35=$R$3,Kopā!A35,"")</f>
        <v>32</v>
      </c>
      <c r="AG35" s="26" t="str">
        <f>_xlfn.IFNA(VLOOKUP(AF35,Kopā!$A$4:$G$203,7,),"")</f>
        <v>E</v>
      </c>
      <c r="AH35" s="26" t="str">
        <f t="shared" si="1"/>
        <v/>
      </c>
      <c r="AI35" s="26" t="e" cm="1">
        <f t="array" ref="AI35">IFERROR(SMALL(IF((COUNTIF($AI$3:AI34, $AH$4:$AH$203)=0)*ISNUMBER($AH$4:$AH$203), $AH$4:$AH$203, "A"), 1),INDEX($AH$4:$AH$203, MATCH(SMALL(IF(ISTEXT($AH$4:$AH$203)*(COUNTIF(AI$3:$AI34,$AH$4:$AH$203)=0), COUNTIF($AH$4:$AH$203, "&lt;"&amp;$AH$4:$AH$203), ""),1),IF(ISTEXT($AH$4:$AH$203), COUNTIF($AH$4:$AH$203, "&lt;"&amp;$AH$4:$AH$203), ""), 0)))</f>
        <v>#NUM!</v>
      </c>
      <c r="AJ35" s="26"/>
      <c r="AK35" s="26"/>
      <c r="AL35" s="26" t="str">
        <f t="shared" si="15"/>
        <v/>
      </c>
      <c r="AM35" s="26" t="str">
        <f t="shared" si="16"/>
        <v/>
      </c>
      <c r="AN35" s="26">
        <v>32</v>
      </c>
      <c r="AO35" s="67" t="str">
        <f t="shared" si="17"/>
        <v/>
      </c>
      <c r="AP35" s="26" t="str">
        <f>_xlfn.IFNA(VLOOKUP(AM35,Kopā!$A$4:$Q$203,2,),"")</f>
        <v/>
      </c>
      <c r="AQ35" s="68" t="str">
        <f>_xlfn.IFNA(VLOOKUP(AM35,Kopā!$A$4:$Q$203,3,),"")</f>
        <v/>
      </c>
      <c r="AR35" s="79" t="str">
        <f>_xlfn.IFNA(VLOOKUP(AM35,Kopā!$A$4:$Q$203,8,),"")</f>
        <v/>
      </c>
      <c r="AS35" s="80" t="str">
        <f>_xlfn.IFNA(VLOOKUP(AM35,Kopā!$A$4:$Q$203,9,),"")</f>
        <v/>
      </c>
      <c r="AT35" s="79" t="str">
        <f>_xlfn.IFNA(VLOOKUP(AM35,Kopā!$A$4:$Q$203,10,),"")</f>
        <v/>
      </c>
      <c r="AU35" s="80" t="str">
        <f>_xlfn.IFNA(VLOOKUP(AM35,Kopā!$A$4:$Q$203,11,),"")</f>
        <v/>
      </c>
      <c r="AV35" s="79" t="str">
        <f>_xlfn.IFNA(VLOOKUP(AM35,Kopā!$A$4:$Q$203,12,),"")</f>
        <v/>
      </c>
      <c r="AW35" s="80" t="str">
        <f>_xlfn.IFNA(VLOOKUP(AM35,Kopā!$A$4:$Q$203,13,),"")</f>
        <v/>
      </c>
      <c r="AX35" s="79" t="str">
        <f>_xlfn.IFNA(VLOOKUP(AM35,Kopā!$A$4:$Q$203,14,),"")</f>
        <v/>
      </c>
      <c r="AY35" s="80" t="str">
        <f>_xlfn.IFNA(VLOOKUP(AM35,Kopā!$A$4:$Q$203,15,),"")</f>
        <v/>
      </c>
      <c r="AZ35" s="81" t="str">
        <f>_xlfn.IFNA(VLOOKUP(AM35,Kopā!$A$4:$Q$203,16,),"")</f>
        <v/>
      </c>
      <c r="BA35" s="80" t="str">
        <f>_xlfn.IFNA(VLOOKUP(AM35,Kopā!$A$4:$Q$203,17,),"")</f>
        <v/>
      </c>
      <c r="BB35" s="26" t="str">
        <f t="shared" si="18"/>
        <v/>
      </c>
      <c r="BC35" s="26" t="str">
        <f t="shared" si="19"/>
        <v/>
      </c>
      <c r="BD35" s="69" t="str">
        <f t="shared" si="20"/>
        <v/>
      </c>
      <c r="BE35" s="26" t="e">
        <f>_xlfn.RANK.EQ(BB35,$BB$4:$BB$93,)+COUNTIF($BB$4:BB35,BB35)-1</f>
        <v>#VALUE!</v>
      </c>
    </row>
    <row r="36" spans="1:57" x14ac:dyDescent="0.25">
      <c r="A36" s="26">
        <v>33</v>
      </c>
      <c r="B36" s="17" t="str">
        <f t="shared" si="2"/>
        <v/>
      </c>
      <c r="C36" s="101" t="str">
        <f t="shared" si="0"/>
        <v/>
      </c>
      <c r="D36" s="28" t="str">
        <f t="shared" si="21"/>
        <v/>
      </c>
      <c r="E36" s="60" t="str">
        <f t="shared" si="4"/>
        <v/>
      </c>
      <c r="F36" s="61" t="str">
        <f t="shared" si="5"/>
        <v/>
      </c>
      <c r="G36" s="62" t="str">
        <f t="shared" si="6"/>
        <v/>
      </c>
      <c r="H36" s="61" t="str">
        <f t="shared" si="7"/>
        <v/>
      </c>
      <c r="I36" s="60" t="str">
        <f t="shared" si="8"/>
        <v/>
      </c>
      <c r="J36" s="61" t="str">
        <f t="shared" si="9"/>
        <v/>
      </c>
      <c r="K36" s="60" t="str">
        <f t="shared" si="10"/>
        <v/>
      </c>
      <c r="L36" s="61" t="str">
        <f t="shared" si="11"/>
        <v/>
      </c>
      <c r="M36" s="72" t="str">
        <f t="shared" si="12"/>
        <v/>
      </c>
      <c r="N36" s="73" t="str">
        <f t="shared" si="13"/>
        <v/>
      </c>
      <c r="O36" s="24" t="str">
        <f t="shared" si="14"/>
        <v/>
      </c>
      <c r="P36" s="18"/>
      <c r="Q36" s="74"/>
      <c r="AD36" s="26">
        <v>35</v>
      </c>
      <c r="AE36" s="26"/>
      <c r="AF36" s="26">
        <f>IF(Kopā!F36=$R$3,Kopā!A36,"")</f>
        <v>33</v>
      </c>
      <c r="AG36" s="26" t="str">
        <f>_xlfn.IFNA(VLOOKUP(AF36,Kopā!$A$4:$G$203,7,),"")</f>
        <v>E</v>
      </c>
      <c r="AH36" s="26" t="str">
        <f t="shared" ref="AH36:AH67" si="22">IF(AG36=$S$3,AF36,"")</f>
        <v/>
      </c>
      <c r="AI36" s="26" t="e" cm="1">
        <f t="array" ref="AI36">IFERROR(SMALL(IF((COUNTIF($AI$3:AI35, $AH$4:$AH$203)=0)*ISNUMBER($AH$4:$AH$203), $AH$4:$AH$203, "A"), 1),INDEX($AH$4:$AH$203, MATCH(SMALL(IF(ISTEXT($AH$4:$AH$203)*(COUNTIF(AI$3:$AI35,$AH$4:$AH$203)=0), COUNTIF($AH$4:$AH$203, "&lt;"&amp;$AH$4:$AH$203), ""),1),IF(ISTEXT($AH$4:$AH$203), COUNTIF($AH$4:$AH$203, "&lt;"&amp;$AH$4:$AH$203), ""), 0)))</f>
        <v>#NUM!</v>
      </c>
      <c r="AJ36" s="26"/>
      <c r="AK36" s="26"/>
      <c r="AL36" s="26" t="str">
        <f t="shared" si="15"/>
        <v/>
      </c>
      <c r="AM36" s="26" t="str">
        <f t="shared" si="16"/>
        <v/>
      </c>
      <c r="AN36" s="26">
        <v>33</v>
      </c>
      <c r="AO36" s="67" t="str">
        <f t="shared" si="17"/>
        <v/>
      </c>
      <c r="AP36" s="26" t="str">
        <f>_xlfn.IFNA(VLOOKUP(AM36,Kopā!$A$4:$Q$203,2,),"")</f>
        <v/>
      </c>
      <c r="AQ36" s="68" t="str">
        <f>_xlfn.IFNA(VLOOKUP(AM36,Kopā!$A$4:$Q$203,3,),"")</f>
        <v/>
      </c>
      <c r="AR36" s="79" t="str">
        <f>_xlfn.IFNA(VLOOKUP(AM36,Kopā!$A$4:$Q$203,8,),"")</f>
        <v/>
      </c>
      <c r="AS36" s="80" t="str">
        <f>_xlfn.IFNA(VLOOKUP(AM36,Kopā!$A$4:$Q$203,9,),"")</f>
        <v/>
      </c>
      <c r="AT36" s="79" t="str">
        <f>_xlfn.IFNA(VLOOKUP(AM36,Kopā!$A$4:$Q$203,10,),"")</f>
        <v/>
      </c>
      <c r="AU36" s="80" t="str">
        <f>_xlfn.IFNA(VLOOKUP(AM36,Kopā!$A$4:$Q$203,11,),"")</f>
        <v/>
      </c>
      <c r="AV36" s="79" t="str">
        <f>_xlfn.IFNA(VLOOKUP(AM36,Kopā!$A$4:$Q$203,12,),"")</f>
        <v/>
      </c>
      <c r="AW36" s="80" t="str">
        <f>_xlfn.IFNA(VLOOKUP(AM36,Kopā!$A$4:$Q$203,13,),"")</f>
        <v/>
      </c>
      <c r="AX36" s="79" t="str">
        <f>_xlfn.IFNA(VLOOKUP(AM36,Kopā!$A$4:$Q$203,14,),"")</f>
        <v/>
      </c>
      <c r="AY36" s="80" t="str">
        <f>_xlfn.IFNA(VLOOKUP(AM36,Kopā!$A$4:$Q$203,15,),"")</f>
        <v/>
      </c>
      <c r="AZ36" s="81" t="str">
        <f>_xlfn.IFNA(VLOOKUP(AM36,Kopā!$A$4:$Q$203,16,),"")</f>
        <v/>
      </c>
      <c r="BA36" s="80" t="str">
        <f>_xlfn.IFNA(VLOOKUP(AM36,Kopā!$A$4:$Q$203,17,),"")</f>
        <v/>
      </c>
      <c r="BB36" s="26" t="str">
        <f t="shared" si="18"/>
        <v/>
      </c>
      <c r="BC36" s="26" t="str">
        <f t="shared" si="19"/>
        <v/>
      </c>
      <c r="BD36" s="69" t="str">
        <f t="shared" si="20"/>
        <v/>
      </c>
      <c r="BE36" s="26" t="e">
        <f>_xlfn.RANK.EQ(BB36,$BB$4:$BB$93,)+COUNTIF($BB$4:BB36,BB36)-1</f>
        <v>#VALUE!</v>
      </c>
    </row>
    <row r="37" spans="1:57" x14ac:dyDescent="0.25">
      <c r="A37" s="26">
        <v>34</v>
      </c>
      <c r="B37" s="82" t="str">
        <f t="shared" si="2"/>
        <v/>
      </c>
      <c r="C37" s="102" t="str">
        <f t="shared" si="0"/>
        <v/>
      </c>
      <c r="D37" s="83" t="str">
        <f t="shared" si="21"/>
        <v/>
      </c>
      <c r="E37" s="84" t="str">
        <f t="shared" si="4"/>
        <v/>
      </c>
      <c r="F37" s="85" t="str">
        <f t="shared" si="5"/>
        <v/>
      </c>
      <c r="G37" s="86" t="str">
        <f t="shared" si="6"/>
        <v/>
      </c>
      <c r="H37" s="85" t="str">
        <f t="shared" si="7"/>
        <v/>
      </c>
      <c r="I37" s="84" t="str">
        <f t="shared" si="8"/>
        <v/>
      </c>
      <c r="J37" s="85" t="str">
        <f t="shared" si="9"/>
        <v/>
      </c>
      <c r="K37" s="84" t="str">
        <f t="shared" si="10"/>
        <v/>
      </c>
      <c r="L37" s="85" t="str">
        <f t="shared" si="11"/>
        <v/>
      </c>
      <c r="M37" s="87" t="str">
        <f t="shared" si="12"/>
        <v/>
      </c>
      <c r="N37" s="88" t="str">
        <f t="shared" si="13"/>
        <v/>
      </c>
      <c r="O37" s="89" t="str">
        <f t="shared" si="14"/>
        <v/>
      </c>
      <c r="P37" s="90"/>
      <c r="Q37" s="74"/>
      <c r="AD37" s="26">
        <v>36</v>
      </c>
      <c r="AE37" s="26"/>
      <c r="AF37" s="26" t="str">
        <f>IF(Kopā!F37=$R$3,Kopā!A37,"")</f>
        <v/>
      </c>
      <c r="AG37" s="26" t="str">
        <f>_xlfn.IFNA(VLOOKUP(AF37,Kopā!$A$4:$G$203,7,),"")</f>
        <v/>
      </c>
      <c r="AH37" s="26" t="str">
        <f t="shared" si="22"/>
        <v/>
      </c>
      <c r="AI37" s="26" t="e" cm="1">
        <f t="array" ref="AI37">IFERROR(SMALL(IF((COUNTIF($AI$3:AI36, $AH$4:$AH$203)=0)*ISNUMBER($AH$4:$AH$203), $AH$4:$AH$203, "A"), 1),INDEX($AH$4:$AH$203, MATCH(SMALL(IF(ISTEXT($AH$4:$AH$203)*(COUNTIF(AI$3:$AI36,$AH$4:$AH$203)=0), COUNTIF($AH$4:$AH$203, "&lt;"&amp;$AH$4:$AH$203), ""),1),IF(ISTEXT($AH$4:$AH$203), COUNTIF($AH$4:$AH$203, "&lt;"&amp;$AH$4:$AH$203), ""), 0)))</f>
        <v>#NUM!</v>
      </c>
      <c r="AJ37" s="26"/>
      <c r="AK37" s="26"/>
      <c r="AL37" s="26" t="str">
        <f t="shared" si="15"/>
        <v/>
      </c>
      <c r="AM37" s="26" t="str">
        <f t="shared" si="16"/>
        <v/>
      </c>
      <c r="AN37" s="26">
        <v>34</v>
      </c>
      <c r="AO37" s="67" t="str">
        <f t="shared" si="17"/>
        <v/>
      </c>
      <c r="AP37" s="26" t="str">
        <f>_xlfn.IFNA(VLOOKUP(AM37,Kopā!$A$4:$Q$203,2,),"")</f>
        <v/>
      </c>
      <c r="AQ37" s="68" t="str">
        <f>_xlfn.IFNA(VLOOKUP(AM37,Kopā!$A$4:$Q$203,3,),"")</f>
        <v/>
      </c>
      <c r="AR37" s="79" t="str">
        <f>_xlfn.IFNA(VLOOKUP(AM37,Kopā!$A$4:$Q$203,8,),"")</f>
        <v/>
      </c>
      <c r="AS37" s="80" t="str">
        <f>_xlfn.IFNA(VLOOKUP(AM37,Kopā!$A$4:$Q$203,9,),"")</f>
        <v/>
      </c>
      <c r="AT37" s="79" t="str">
        <f>_xlfn.IFNA(VLOOKUP(AM37,Kopā!$A$4:$Q$203,10,),"")</f>
        <v/>
      </c>
      <c r="AU37" s="80" t="str">
        <f>_xlfn.IFNA(VLOOKUP(AM37,Kopā!$A$4:$Q$203,11,),"")</f>
        <v/>
      </c>
      <c r="AV37" s="79" t="str">
        <f>_xlfn.IFNA(VLOOKUP(AM37,Kopā!$A$4:$Q$203,12,),"")</f>
        <v/>
      </c>
      <c r="AW37" s="80" t="str">
        <f>_xlfn.IFNA(VLOOKUP(AM37,Kopā!$A$4:$Q$203,13,),"")</f>
        <v/>
      </c>
      <c r="AX37" s="79" t="str">
        <f>_xlfn.IFNA(VLOOKUP(AM37,Kopā!$A$4:$Q$203,14,),"")</f>
        <v/>
      </c>
      <c r="AY37" s="80" t="str">
        <f>_xlfn.IFNA(VLOOKUP(AM37,Kopā!$A$4:$Q$203,15,),"")</f>
        <v/>
      </c>
      <c r="AZ37" s="81" t="str">
        <f>_xlfn.IFNA(VLOOKUP(AM37,Kopā!$A$4:$Q$203,16,),"")</f>
        <v/>
      </c>
      <c r="BA37" s="80" t="str">
        <f>_xlfn.IFNA(VLOOKUP(AM37,Kopā!$A$4:$Q$203,17,),"")</f>
        <v/>
      </c>
      <c r="BB37" s="26" t="str">
        <f t="shared" si="18"/>
        <v/>
      </c>
      <c r="BC37" s="26" t="str">
        <f t="shared" si="19"/>
        <v/>
      </c>
      <c r="BD37" s="69" t="str">
        <f t="shared" si="20"/>
        <v/>
      </c>
      <c r="BE37" s="26" t="e">
        <f>_xlfn.RANK.EQ(BB37,$BB$4:$BB$93,)+COUNTIF($BB$4:BB37,BB37)-1</f>
        <v>#VALUE!</v>
      </c>
    </row>
    <row r="38" spans="1:57" x14ac:dyDescent="0.25">
      <c r="A38" s="26">
        <v>35</v>
      </c>
      <c r="B38" s="17" t="str">
        <f t="shared" si="2"/>
        <v/>
      </c>
      <c r="C38" s="101" t="str">
        <f t="shared" si="0"/>
        <v/>
      </c>
      <c r="D38" s="28" t="str">
        <f t="shared" si="21"/>
        <v/>
      </c>
      <c r="E38" s="60" t="str">
        <f t="shared" si="4"/>
        <v/>
      </c>
      <c r="F38" s="61" t="str">
        <f t="shared" si="5"/>
        <v/>
      </c>
      <c r="G38" s="62" t="str">
        <f t="shared" si="6"/>
        <v/>
      </c>
      <c r="H38" s="61" t="str">
        <f t="shared" si="7"/>
        <v/>
      </c>
      <c r="I38" s="60" t="str">
        <f t="shared" si="8"/>
        <v/>
      </c>
      <c r="J38" s="61" t="str">
        <f t="shared" si="9"/>
        <v/>
      </c>
      <c r="K38" s="60" t="str">
        <f t="shared" si="10"/>
        <v/>
      </c>
      <c r="L38" s="61" t="str">
        <f t="shared" si="11"/>
        <v/>
      </c>
      <c r="M38" s="72" t="str">
        <f t="shared" si="12"/>
        <v/>
      </c>
      <c r="N38" s="73" t="str">
        <f t="shared" si="13"/>
        <v/>
      </c>
      <c r="O38" s="24" t="str">
        <f t="shared" si="14"/>
        <v/>
      </c>
      <c r="P38" s="18"/>
      <c r="Q38" s="74"/>
      <c r="AD38" s="26">
        <v>37</v>
      </c>
      <c r="AE38" s="26"/>
      <c r="AF38" s="26">
        <f>IF(Kopā!F38=$R$3,Kopā!A38,"")</f>
        <v>35</v>
      </c>
      <c r="AG38" s="26" t="str">
        <f>_xlfn.IFNA(VLOOKUP(AF38,Kopā!$A$4:$G$203,7,),"")</f>
        <v>E</v>
      </c>
      <c r="AH38" s="26" t="str">
        <f t="shared" si="22"/>
        <v/>
      </c>
      <c r="AI38" s="26" t="e" cm="1">
        <f t="array" ref="AI38">IFERROR(SMALL(IF((COUNTIF($AI$3:AI37, $AH$4:$AH$203)=0)*ISNUMBER($AH$4:$AH$203), $AH$4:$AH$203, "A"), 1),INDEX($AH$4:$AH$203, MATCH(SMALL(IF(ISTEXT($AH$4:$AH$203)*(COUNTIF(AI$3:$AI37,$AH$4:$AH$203)=0), COUNTIF($AH$4:$AH$203, "&lt;"&amp;$AH$4:$AH$203), ""),1),IF(ISTEXT($AH$4:$AH$203), COUNTIF($AH$4:$AH$203, "&lt;"&amp;$AH$4:$AH$203), ""), 0)))</f>
        <v>#NUM!</v>
      </c>
      <c r="AJ38" s="26"/>
      <c r="AK38" s="26"/>
      <c r="AL38" s="26" t="str">
        <f t="shared" si="15"/>
        <v/>
      </c>
      <c r="AM38" s="26" t="str">
        <f t="shared" si="16"/>
        <v/>
      </c>
      <c r="AN38" s="26">
        <v>35</v>
      </c>
      <c r="AO38" s="67" t="str">
        <f t="shared" si="17"/>
        <v/>
      </c>
      <c r="AP38" s="26" t="str">
        <f>_xlfn.IFNA(VLOOKUP(AM38,Kopā!$A$4:$Q$203,2,),"")</f>
        <v/>
      </c>
      <c r="AQ38" s="68" t="str">
        <f>_xlfn.IFNA(VLOOKUP(AM38,Kopā!$A$4:$Q$203,3,),"")</f>
        <v/>
      </c>
      <c r="AR38" s="79" t="str">
        <f>_xlfn.IFNA(VLOOKUP(AM38,Kopā!$A$4:$Q$203,8,),"")</f>
        <v/>
      </c>
      <c r="AS38" s="80" t="str">
        <f>_xlfn.IFNA(VLOOKUP(AM38,Kopā!$A$4:$Q$203,9,),"")</f>
        <v/>
      </c>
      <c r="AT38" s="79" t="str">
        <f>_xlfn.IFNA(VLOOKUP(AM38,Kopā!$A$4:$Q$203,10,),"")</f>
        <v/>
      </c>
      <c r="AU38" s="80" t="str">
        <f>_xlfn.IFNA(VLOOKUP(AM38,Kopā!$A$4:$Q$203,11,),"")</f>
        <v/>
      </c>
      <c r="AV38" s="79" t="str">
        <f>_xlfn.IFNA(VLOOKUP(AM38,Kopā!$A$4:$Q$203,12,),"")</f>
        <v/>
      </c>
      <c r="AW38" s="80" t="str">
        <f>_xlfn.IFNA(VLOOKUP(AM38,Kopā!$A$4:$Q$203,13,),"")</f>
        <v/>
      </c>
      <c r="AX38" s="79" t="str">
        <f>_xlfn.IFNA(VLOOKUP(AM38,Kopā!$A$4:$Q$203,14,),"")</f>
        <v/>
      </c>
      <c r="AY38" s="80" t="str">
        <f>_xlfn.IFNA(VLOOKUP(AM38,Kopā!$A$4:$Q$203,15,),"")</f>
        <v/>
      </c>
      <c r="AZ38" s="81" t="str">
        <f>_xlfn.IFNA(VLOOKUP(AM38,Kopā!$A$4:$Q$203,16,),"")</f>
        <v/>
      </c>
      <c r="BA38" s="80" t="str">
        <f>_xlfn.IFNA(VLOOKUP(AM38,Kopā!$A$4:$Q$203,17,),"")</f>
        <v/>
      </c>
      <c r="BB38" s="26" t="str">
        <f t="shared" si="18"/>
        <v/>
      </c>
      <c r="BC38" s="26" t="str">
        <f t="shared" si="19"/>
        <v/>
      </c>
      <c r="BD38" s="69" t="str">
        <f t="shared" si="20"/>
        <v/>
      </c>
      <c r="BE38" s="26" t="e">
        <f>_xlfn.RANK.EQ(BB38,$BB$4:$BB$93,)+COUNTIF($BB$4:BB38,BB38)-1</f>
        <v>#VALUE!</v>
      </c>
    </row>
    <row r="39" spans="1:57" x14ac:dyDescent="0.25">
      <c r="A39" s="26">
        <v>36</v>
      </c>
      <c r="B39" s="82" t="str">
        <f t="shared" si="2"/>
        <v/>
      </c>
      <c r="C39" s="102" t="str">
        <f t="shared" si="0"/>
        <v/>
      </c>
      <c r="D39" s="83" t="str">
        <f t="shared" si="21"/>
        <v/>
      </c>
      <c r="E39" s="84" t="str">
        <f t="shared" si="4"/>
        <v/>
      </c>
      <c r="F39" s="85" t="str">
        <f t="shared" si="5"/>
        <v/>
      </c>
      <c r="G39" s="86" t="str">
        <f t="shared" si="6"/>
        <v/>
      </c>
      <c r="H39" s="85" t="str">
        <f t="shared" si="7"/>
        <v/>
      </c>
      <c r="I39" s="84" t="str">
        <f t="shared" si="8"/>
        <v/>
      </c>
      <c r="J39" s="85" t="str">
        <f t="shared" si="9"/>
        <v/>
      </c>
      <c r="K39" s="84" t="str">
        <f t="shared" si="10"/>
        <v/>
      </c>
      <c r="L39" s="85" t="str">
        <f t="shared" si="11"/>
        <v/>
      </c>
      <c r="M39" s="87" t="str">
        <f t="shared" si="12"/>
        <v/>
      </c>
      <c r="N39" s="88" t="str">
        <f t="shared" si="13"/>
        <v/>
      </c>
      <c r="O39" s="89" t="str">
        <f t="shared" si="14"/>
        <v/>
      </c>
      <c r="P39" s="90"/>
      <c r="Q39" s="74"/>
      <c r="AD39" s="26">
        <v>38</v>
      </c>
      <c r="AE39" s="26"/>
      <c r="AF39" s="26" t="str">
        <f>IF(Kopā!F39=$R$3,Kopā!A39,"")</f>
        <v/>
      </c>
      <c r="AG39" s="26" t="str">
        <f>_xlfn.IFNA(VLOOKUP(AF39,Kopā!$A$4:$G$203,7,),"")</f>
        <v/>
      </c>
      <c r="AH39" s="26" t="str">
        <f t="shared" si="22"/>
        <v/>
      </c>
      <c r="AI39" s="26" t="e" cm="1">
        <f t="array" ref="AI39">IFERROR(SMALL(IF((COUNTIF($AI$3:AI38, $AH$4:$AH$203)=0)*ISNUMBER($AH$4:$AH$203), $AH$4:$AH$203, "A"), 1),INDEX($AH$4:$AH$203, MATCH(SMALL(IF(ISTEXT($AH$4:$AH$203)*(COUNTIF(AI$3:$AI38,$AH$4:$AH$203)=0), COUNTIF($AH$4:$AH$203, "&lt;"&amp;$AH$4:$AH$203), ""),1),IF(ISTEXT($AH$4:$AH$203), COUNTIF($AH$4:$AH$203, "&lt;"&amp;$AH$4:$AH$203), ""), 0)))</f>
        <v>#NUM!</v>
      </c>
      <c r="AJ39" s="26"/>
      <c r="AK39" s="26"/>
      <c r="AL39" s="26" t="str">
        <f t="shared" si="15"/>
        <v/>
      </c>
      <c r="AM39" s="26" t="str">
        <f t="shared" si="16"/>
        <v/>
      </c>
      <c r="AN39" s="26">
        <v>36</v>
      </c>
      <c r="AO39" s="67" t="str">
        <f t="shared" si="17"/>
        <v/>
      </c>
      <c r="AP39" s="26" t="str">
        <f>_xlfn.IFNA(VLOOKUP(AM39,Kopā!$A$4:$Q$203,2,),"")</f>
        <v/>
      </c>
      <c r="AQ39" s="68" t="str">
        <f>_xlfn.IFNA(VLOOKUP(AM39,Kopā!$A$4:$Q$203,3,),"")</f>
        <v/>
      </c>
      <c r="AR39" s="79" t="str">
        <f>_xlfn.IFNA(VLOOKUP(AM39,Kopā!$A$4:$Q$203,8,),"")</f>
        <v/>
      </c>
      <c r="AS39" s="80" t="str">
        <f>_xlfn.IFNA(VLOOKUP(AM39,Kopā!$A$4:$Q$203,9,),"")</f>
        <v/>
      </c>
      <c r="AT39" s="79" t="str">
        <f>_xlfn.IFNA(VLOOKUP(AM39,Kopā!$A$4:$Q$203,10,),"")</f>
        <v/>
      </c>
      <c r="AU39" s="80" t="str">
        <f>_xlfn.IFNA(VLOOKUP(AM39,Kopā!$A$4:$Q$203,11,),"")</f>
        <v/>
      </c>
      <c r="AV39" s="79" t="str">
        <f>_xlfn.IFNA(VLOOKUP(AM39,Kopā!$A$4:$Q$203,12,),"")</f>
        <v/>
      </c>
      <c r="AW39" s="80" t="str">
        <f>_xlfn.IFNA(VLOOKUP(AM39,Kopā!$A$4:$Q$203,13,),"")</f>
        <v/>
      </c>
      <c r="AX39" s="79" t="str">
        <f>_xlfn.IFNA(VLOOKUP(AM39,Kopā!$A$4:$Q$203,14,),"")</f>
        <v/>
      </c>
      <c r="AY39" s="80" t="str">
        <f>_xlfn.IFNA(VLOOKUP(AM39,Kopā!$A$4:$Q$203,15,),"")</f>
        <v/>
      </c>
      <c r="AZ39" s="81" t="str">
        <f>_xlfn.IFNA(VLOOKUP(AM39,Kopā!$A$4:$Q$203,16,),"")</f>
        <v/>
      </c>
      <c r="BA39" s="80" t="str">
        <f>_xlfn.IFNA(VLOOKUP(AM39,Kopā!$A$4:$Q$203,17,),"")</f>
        <v/>
      </c>
      <c r="BB39" s="26" t="str">
        <f t="shared" si="18"/>
        <v/>
      </c>
      <c r="BC39" s="26" t="str">
        <f t="shared" si="19"/>
        <v/>
      </c>
      <c r="BD39" s="69" t="str">
        <f t="shared" si="20"/>
        <v/>
      </c>
      <c r="BE39" s="26" t="e">
        <f>_xlfn.RANK.EQ(BB39,$BB$4:$BB$93,)+COUNTIF($BB$4:BB39,BB39)-1</f>
        <v>#VALUE!</v>
      </c>
    </row>
    <row r="40" spans="1:57" x14ac:dyDescent="0.25">
      <c r="A40" s="26">
        <v>37</v>
      </c>
      <c r="B40" s="17" t="str">
        <f t="shared" si="2"/>
        <v/>
      </c>
      <c r="C40" s="101" t="str">
        <f t="shared" si="0"/>
        <v/>
      </c>
      <c r="D40" s="28" t="str">
        <f t="shared" si="21"/>
        <v/>
      </c>
      <c r="E40" s="60" t="str">
        <f t="shared" si="4"/>
        <v/>
      </c>
      <c r="F40" s="61" t="str">
        <f t="shared" si="5"/>
        <v/>
      </c>
      <c r="G40" s="62" t="str">
        <f t="shared" si="6"/>
        <v/>
      </c>
      <c r="H40" s="61" t="str">
        <f t="shared" si="7"/>
        <v/>
      </c>
      <c r="I40" s="60" t="str">
        <f t="shared" si="8"/>
        <v/>
      </c>
      <c r="J40" s="61" t="str">
        <f t="shared" si="9"/>
        <v/>
      </c>
      <c r="K40" s="60" t="str">
        <f t="shared" si="10"/>
        <v/>
      </c>
      <c r="L40" s="61" t="str">
        <f t="shared" si="11"/>
        <v/>
      </c>
      <c r="M40" s="72" t="str">
        <f t="shared" si="12"/>
        <v/>
      </c>
      <c r="N40" s="73" t="str">
        <f t="shared" si="13"/>
        <v/>
      </c>
      <c r="O40" s="24" t="str">
        <f t="shared" si="14"/>
        <v/>
      </c>
      <c r="P40" s="18"/>
      <c r="Q40" s="74"/>
      <c r="AD40" s="26">
        <v>39</v>
      </c>
      <c r="AE40" s="26"/>
      <c r="AF40" s="26" t="str">
        <f>IF(Kopā!F40=$R$3,Kopā!A40,"")</f>
        <v/>
      </c>
      <c r="AG40" s="26" t="str">
        <f>_xlfn.IFNA(VLOOKUP(AF40,Kopā!$A$4:$G$203,7,),"")</f>
        <v/>
      </c>
      <c r="AH40" s="26" t="str">
        <f t="shared" si="22"/>
        <v/>
      </c>
      <c r="AI40" s="26" t="e" cm="1">
        <f t="array" ref="AI40">IFERROR(SMALL(IF((COUNTIF($AI$3:AI39, $AH$4:$AH$203)=0)*ISNUMBER($AH$4:$AH$203), $AH$4:$AH$203, "A"), 1),INDEX($AH$4:$AH$203, MATCH(SMALL(IF(ISTEXT($AH$4:$AH$203)*(COUNTIF(AI$3:$AI39,$AH$4:$AH$203)=0), COUNTIF($AH$4:$AH$203, "&lt;"&amp;$AH$4:$AH$203), ""),1),IF(ISTEXT($AH$4:$AH$203), COUNTIF($AH$4:$AH$203, "&lt;"&amp;$AH$4:$AH$203), ""), 0)))</f>
        <v>#NUM!</v>
      </c>
      <c r="AJ40" s="26"/>
      <c r="AK40" s="26"/>
      <c r="AL40" s="26" t="str">
        <f t="shared" si="15"/>
        <v/>
      </c>
      <c r="AM40" s="26" t="str">
        <f t="shared" si="16"/>
        <v/>
      </c>
      <c r="AN40" s="26">
        <v>37</v>
      </c>
      <c r="AO40" s="67" t="str">
        <f t="shared" si="17"/>
        <v/>
      </c>
      <c r="AP40" s="26" t="str">
        <f>_xlfn.IFNA(VLOOKUP(AM40,Kopā!$A$4:$Q$203,2,),"")</f>
        <v/>
      </c>
      <c r="AQ40" s="68" t="str">
        <f>_xlfn.IFNA(VLOOKUP(AM40,Kopā!$A$4:$Q$203,3,),"")</f>
        <v/>
      </c>
      <c r="AR40" s="79" t="str">
        <f>_xlfn.IFNA(VLOOKUP(AM40,Kopā!$A$4:$Q$203,8,),"")</f>
        <v/>
      </c>
      <c r="AS40" s="80" t="str">
        <f>_xlfn.IFNA(VLOOKUP(AM40,Kopā!$A$4:$Q$203,9,),"")</f>
        <v/>
      </c>
      <c r="AT40" s="79" t="str">
        <f>_xlfn.IFNA(VLOOKUP(AM40,Kopā!$A$4:$Q$203,10,),"")</f>
        <v/>
      </c>
      <c r="AU40" s="80" t="str">
        <f>_xlfn.IFNA(VLOOKUP(AM40,Kopā!$A$4:$Q$203,11,),"")</f>
        <v/>
      </c>
      <c r="AV40" s="79" t="str">
        <f>_xlfn.IFNA(VLOOKUP(AM40,Kopā!$A$4:$Q$203,12,),"")</f>
        <v/>
      </c>
      <c r="AW40" s="80" t="str">
        <f>_xlfn.IFNA(VLOOKUP(AM40,Kopā!$A$4:$Q$203,13,),"")</f>
        <v/>
      </c>
      <c r="AX40" s="79" t="str">
        <f>_xlfn.IFNA(VLOOKUP(AM40,Kopā!$A$4:$Q$203,14,),"")</f>
        <v/>
      </c>
      <c r="AY40" s="80" t="str">
        <f>_xlfn.IFNA(VLOOKUP(AM40,Kopā!$A$4:$Q$203,15,),"")</f>
        <v/>
      </c>
      <c r="AZ40" s="81" t="str">
        <f>_xlfn.IFNA(VLOOKUP(AM40,Kopā!$A$4:$Q$203,16,),"")</f>
        <v/>
      </c>
      <c r="BA40" s="80" t="str">
        <f>_xlfn.IFNA(VLOOKUP(AM40,Kopā!$A$4:$Q$203,17,),"")</f>
        <v/>
      </c>
      <c r="BB40" s="26" t="str">
        <f t="shared" si="18"/>
        <v/>
      </c>
      <c r="BC40" s="26" t="str">
        <f t="shared" si="19"/>
        <v/>
      </c>
      <c r="BD40" s="69" t="str">
        <f t="shared" si="20"/>
        <v/>
      </c>
      <c r="BE40" s="26" t="e">
        <f>_xlfn.RANK.EQ(BB40,$BB$4:$BB$93,)+COUNTIF($BB$4:BB40,BB40)-1</f>
        <v>#VALUE!</v>
      </c>
    </row>
    <row r="41" spans="1:57" x14ac:dyDescent="0.25">
      <c r="A41" s="26">
        <v>38</v>
      </c>
      <c r="B41" s="82" t="str">
        <f t="shared" si="2"/>
        <v/>
      </c>
      <c r="C41" s="102" t="str">
        <f t="shared" si="0"/>
        <v/>
      </c>
      <c r="D41" s="83" t="str">
        <f t="shared" si="21"/>
        <v/>
      </c>
      <c r="E41" s="84" t="str">
        <f t="shared" si="4"/>
        <v/>
      </c>
      <c r="F41" s="85" t="str">
        <f t="shared" si="5"/>
        <v/>
      </c>
      <c r="G41" s="86" t="str">
        <f t="shared" si="6"/>
        <v/>
      </c>
      <c r="H41" s="85" t="str">
        <f t="shared" si="7"/>
        <v/>
      </c>
      <c r="I41" s="84" t="str">
        <f t="shared" si="8"/>
        <v/>
      </c>
      <c r="J41" s="85" t="str">
        <f t="shared" si="9"/>
        <v/>
      </c>
      <c r="K41" s="84" t="str">
        <f t="shared" si="10"/>
        <v/>
      </c>
      <c r="L41" s="85" t="str">
        <f t="shared" si="11"/>
        <v/>
      </c>
      <c r="M41" s="87" t="str">
        <f t="shared" si="12"/>
        <v/>
      </c>
      <c r="N41" s="88" t="str">
        <f t="shared" si="13"/>
        <v/>
      </c>
      <c r="O41" s="89" t="str">
        <f t="shared" si="14"/>
        <v/>
      </c>
      <c r="P41" s="90"/>
      <c r="Q41" s="74"/>
      <c r="AD41" s="26">
        <v>40</v>
      </c>
      <c r="AE41" s="26"/>
      <c r="AF41" s="26" t="str">
        <f>IF(Kopā!F41=$R$3,Kopā!A41,"")</f>
        <v/>
      </c>
      <c r="AG41" s="26" t="str">
        <f>_xlfn.IFNA(VLOOKUP(AF41,Kopā!$A$4:$G$203,7,),"")</f>
        <v/>
      </c>
      <c r="AH41" s="26" t="str">
        <f t="shared" si="22"/>
        <v/>
      </c>
      <c r="AI41" s="26" t="e" cm="1">
        <f t="array" ref="AI41">IFERROR(SMALL(IF((COUNTIF($AI$3:AI40, $AH$4:$AH$203)=0)*ISNUMBER($AH$4:$AH$203), $AH$4:$AH$203, "A"), 1),INDEX($AH$4:$AH$203, MATCH(SMALL(IF(ISTEXT($AH$4:$AH$203)*(COUNTIF(AI$3:$AI40,$AH$4:$AH$203)=0), COUNTIF($AH$4:$AH$203, "&lt;"&amp;$AH$4:$AH$203), ""),1),IF(ISTEXT($AH$4:$AH$203), COUNTIF($AH$4:$AH$203, "&lt;"&amp;$AH$4:$AH$203), ""), 0)))</f>
        <v>#NUM!</v>
      </c>
      <c r="AJ41" s="26"/>
      <c r="AK41" s="26"/>
      <c r="AL41" s="26" t="str">
        <f t="shared" si="15"/>
        <v/>
      </c>
      <c r="AM41" s="26" t="str">
        <f t="shared" si="16"/>
        <v/>
      </c>
      <c r="AN41" s="26">
        <v>38</v>
      </c>
      <c r="AO41" s="67" t="str">
        <f t="shared" si="17"/>
        <v/>
      </c>
      <c r="AP41" s="26" t="str">
        <f>_xlfn.IFNA(VLOOKUP(AM41,Kopā!$A$4:$Q$203,2,),"")</f>
        <v/>
      </c>
      <c r="AQ41" s="68" t="str">
        <f>_xlfn.IFNA(VLOOKUP(AM41,Kopā!$A$4:$Q$203,3,),"")</f>
        <v/>
      </c>
      <c r="AR41" s="79" t="str">
        <f>_xlfn.IFNA(VLOOKUP(AM41,Kopā!$A$4:$Q$203,8,),"")</f>
        <v/>
      </c>
      <c r="AS41" s="80" t="str">
        <f>_xlfn.IFNA(VLOOKUP(AM41,Kopā!$A$4:$Q$203,9,),"")</f>
        <v/>
      </c>
      <c r="AT41" s="79" t="str">
        <f>_xlfn.IFNA(VLOOKUP(AM41,Kopā!$A$4:$Q$203,10,),"")</f>
        <v/>
      </c>
      <c r="AU41" s="80" t="str">
        <f>_xlfn.IFNA(VLOOKUP(AM41,Kopā!$A$4:$Q$203,11,),"")</f>
        <v/>
      </c>
      <c r="AV41" s="79" t="str">
        <f>_xlfn.IFNA(VLOOKUP(AM41,Kopā!$A$4:$Q$203,12,),"")</f>
        <v/>
      </c>
      <c r="AW41" s="80" t="str">
        <f>_xlfn.IFNA(VLOOKUP(AM41,Kopā!$A$4:$Q$203,13,),"")</f>
        <v/>
      </c>
      <c r="AX41" s="79" t="str">
        <f>_xlfn.IFNA(VLOOKUP(AM41,Kopā!$A$4:$Q$203,14,),"")</f>
        <v/>
      </c>
      <c r="AY41" s="80" t="str">
        <f>_xlfn.IFNA(VLOOKUP(AM41,Kopā!$A$4:$Q$203,15,),"")</f>
        <v/>
      </c>
      <c r="AZ41" s="81" t="str">
        <f>_xlfn.IFNA(VLOOKUP(AM41,Kopā!$A$4:$Q$203,16,),"")</f>
        <v/>
      </c>
      <c r="BA41" s="80" t="str">
        <f>_xlfn.IFNA(VLOOKUP(AM41,Kopā!$A$4:$Q$203,17,),"")</f>
        <v/>
      </c>
      <c r="BB41" s="26" t="str">
        <f t="shared" si="18"/>
        <v/>
      </c>
      <c r="BC41" s="26" t="str">
        <f t="shared" si="19"/>
        <v/>
      </c>
      <c r="BD41" s="69" t="str">
        <f t="shared" si="20"/>
        <v/>
      </c>
      <c r="BE41" s="26" t="e">
        <f>_xlfn.RANK.EQ(BB41,$BB$4:$BB$93,)+COUNTIF($BB$4:BB41,BB41)-1</f>
        <v>#VALUE!</v>
      </c>
    </row>
    <row r="42" spans="1:57" x14ac:dyDescent="0.25">
      <c r="A42" s="26">
        <v>39</v>
      </c>
      <c r="B42" s="17" t="str">
        <f t="shared" si="2"/>
        <v/>
      </c>
      <c r="C42" s="101" t="str">
        <f t="shared" si="0"/>
        <v/>
      </c>
      <c r="D42" s="28" t="str">
        <f t="shared" si="21"/>
        <v/>
      </c>
      <c r="E42" s="60" t="str">
        <f t="shared" si="4"/>
        <v/>
      </c>
      <c r="F42" s="61" t="str">
        <f t="shared" si="5"/>
        <v/>
      </c>
      <c r="G42" s="62" t="str">
        <f t="shared" si="6"/>
        <v/>
      </c>
      <c r="H42" s="61" t="str">
        <f t="shared" si="7"/>
        <v/>
      </c>
      <c r="I42" s="60" t="str">
        <f t="shared" si="8"/>
        <v/>
      </c>
      <c r="J42" s="61" t="str">
        <f t="shared" si="9"/>
        <v/>
      </c>
      <c r="K42" s="60" t="str">
        <f t="shared" si="10"/>
        <v/>
      </c>
      <c r="L42" s="61" t="str">
        <f t="shared" si="11"/>
        <v/>
      </c>
      <c r="M42" s="72" t="str">
        <f t="shared" si="12"/>
        <v/>
      </c>
      <c r="N42" s="73" t="str">
        <f t="shared" si="13"/>
        <v/>
      </c>
      <c r="O42" s="24" t="str">
        <f t="shared" si="14"/>
        <v/>
      </c>
      <c r="P42" s="18"/>
      <c r="Q42" s="74"/>
      <c r="AD42" s="26">
        <v>41</v>
      </c>
      <c r="AE42" s="26"/>
      <c r="AF42" s="26">
        <f>IF(Kopā!F42=$R$3,Kopā!A42,"")</f>
        <v>39</v>
      </c>
      <c r="AG42" s="26" t="str">
        <f>_xlfn.IFNA(VLOOKUP(AF42,Kopā!$A$4:$G$203,7,),"")</f>
        <v>E</v>
      </c>
      <c r="AH42" s="26" t="str">
        <f t="shared" si="22"/>
        <v/>
      </c>
      <c r="AI42" s="26" t="e" cm="1">
        <f t="array" ref="AI42">IFERROR(SMALL(IF((COUNTIF($AI$3:AI41, $AH$4:$AH$203)=0)*ISNUMBER($AH$4:$AH$203), $AH$4:$AH$203, "A"), 1),INDEX($AH$4:$AH$203, MATCH(SMALL(IF(ISTEXT($AH$4:$AH$203)*(COUNTIF(AI$3:$AI41,$AH$4:$AH$203)=0), COUNTIF($AH$4:$AH$203, "&lt;"&amp;$AH$4:$AH$203), ""),1),IF(ISTEXT($AH$4:$AH$203), COUNTIF($AH$4:$AH$203, "&lt;"&amp;$AH$4:$AH$203), ""), 0)))</f>
        <v>#NUM!</v>
      </c>
      <c r="AJ42" s="26"/>
      <c r="AK42" s="26"/>
      <c r="AL42" s="26" t="str">
        <f t="shared" si="15"/>
        <v/>
      </c>
      <c r="AM42" s="26" t="str">
        <f t="shared" si="16"/>
        <v/>
      </c>
      <c r="AN42" s="26">
        <v>39</v>
      </c>
      <c r="AO42" s="67" t="str">
        <f t="shared" si="17"/>
        <v/>
      </c>
      <c r="AP42" s="26" t="str">
        <f>_xlfn.IFNA(VLOOKUP(AM42,Kopā!$A$4:$Q$203,2,),"")</f>
        <v/>
      </c>
      <c r="AQ42" s="68" t="str">
        <f>_xlfn.IFNA(VLOOKUP(AM42,Kopā!$A$4:$Q$203,3,),"")</f>
        <v/>
      </c>
      <c r="AR42" s="79" t="str">
        <f>_xlfn.IFNA(VLOOKUP(AM42,Kopā!$A$4:$Q$203,8,),"")</f>
        <v/>
      </c>
      <c r="AS42" s="80" t="str">
        <f>_xlfn.IFNA(VLOOKUP(AM42,Kopā!$A$4:$Q$203,9,),"")</f>
        <v/>
      </c>
      <c r="AT42" s="79" t="str">
        <f>_xlfn.IFNA(VLOOKUP(AM42,Kopā!$A$4:$Q$203,10,),"")</f>
        <v/>
      </c>
      <c r="AU42" s="80" t="str">
        <f>_xlfn.IFNA(VLOOKUP(AM42,Kopā!$A$4:$Q$203,11,),"")</f>
        <v/>
      </c>
      <c r="AV42" s="79" t="str">
        <f>_xlfn.IFNA(VLOOKUP(AM42,Kopā!$A$4:$Q$203,12,),"")</f>
        <v/>
      </c>
      <c r="AW42" s="80" t="str">
        <f>_xlfn.IFNA(VLOOKUP(AM42,Kopā!$A$4:$Q$203,13,),"")</f>
        <v/>
      </c>
      <c r="AX42" s="79" t="str">
        <f>_xlfn.IFNA(VLOOKUP(AM42,Kopā!$A$4:$Q$203,14,),"")</f>
        <v/>
      </c>
      <c r="AY42" s="80" t="str">
        <f>_xlfn.IFNA(VLOOKUP(AM42,Kopā!$A$4:$Q$203,15,),"")</f>
        <v/>
      </c>
      <c r="AZ42" s="81" t="str">
        <f>_xlfn.IFNA(VLOOKUP(AM42,Kopā!$A$4:$Q$203,16,),"")</f>
        <v/>
      </c>
      <c r="BA42" s="80" t="str">
        <f>_xlfn.IFNA(VLOOKUP(AM42,Kopā!$A$4:$Q$203,17,),"")</f>
        <v/>
      </c>
      <c r="BB42" s="26" t="str">
        <f t="shared" si="18"/>
        <v/>
      </c>
      <c r="BC42" s="26" t="str">
        <f t="shared" si="19"/>
        <v/>
      </c>
      <c r="BD42" s="69" t="str">
        <f t="shared" si="20"/>
        <v/>
      </c>
      <c r="BE42" s="26" t="e">
        <f>_xlfn.RANK.EQ(BB42,$BB$4:$BB$93,)+COUNTIF($BB$4:BB42,BB42)-1</f>
        <v>#VALUE!</v>
      </c>
    </row>
    <row r="43" spans="1:57" x14ac:dyDescent="0.25">
      <c r="A43" s="26">
        <v>40</v>
      </c>
      <c r="B43" s="82" t="str">
        <f t="shared" si="2"/>
        <v/>
      </c>
      <c r="C43" s="102" t="str">
        <f t="shared" si="0"/>
        <v/>
      </c>
      <c r="D43" s="83" t="str">
        <f t="shared" si="21"/>
        <v/>
      </c>
      <c r="E43" s="84" t="str">
        <f t="shared" si="4"/>
        <v/>
      </c>
      <c r="F43" s="85" t="str">
        <f t="shared" si="5"/>
        <v/>
      </c>
      <c r="G43" s="86" t="str">
        <f t="shared" si="6"/>
        <v/>
      </c>
      <c r="H43" s="85" t="str">
        <f t="shared" si="7"/>
        <v/>
      </c>
      <c r="I43" s="84" t="str">
        <f t="shared" si="8"/>
        <v/>
      </c>
      <c r="J43" s="85" t="str">
        <f t="shared" si="9"/>
        <v/>
      </c>
      <c r="K43" s="84" t="str">
        <f t="shared" si="10"/>
        <v/>
      </c>
      <c r="L43" s="85" t="str">
        <f t="shared" si="11"/>
        <v/>
      </c>
      <c r="M43" s="87" t="str">
        <f t="shared" si="12"/>
        <v/>
      </c>
      <c r="N43" s="88" t="str">
        <f t="shared" si="13"/>
        <v/>
      </c>
      <c r="O43" s="89" t="str">
        <f t="shared" si="14"/>
        <v/>
      </c>
      <c r="P43" s="90"/>
      <c r="Q43" s="74"/>
      <c r="AD43" s="26">
        <v>42</v>
      </c>
      <c r="AE43" s="26"/>
      <c r="AF43" s="26">
        <f>IF(Kopā!F43=$R$3,Kopā!A43,"")</f>
        <v>40</v>
      </c>
      <c r="AG43" s="26" t="str">
        <f>_xlfn.IFNA(VLOOKUP(AF43,Kopā!$A$4:$G$203,7,),"")</f>
        <v>E</v>
      </c>
      <c r="AH43" s="26" t="str">
        <f t="shared" si="22"/>
        <v/>
      </c>
      <c r="AI43" s="26" t="e" cm="1">
        <f t="array" ref="AI43">IFERROR(SMALL(IF((COUNTIF($AI$3:AI42, $AH$4:$AH$203)=0)*ISNUMBER($AH$4:$AH$203), $AH$4:$AH$203, "A"), 1),INDEX($AH$4:$AH$203, MATCH(SMALL(IF(ISTEXT($AH$4:$AH$203)*(COUNTIF(AI$3:$AI42,$AH$4:$AH$203)=0), COUNTIF($AH$4:$AH$203, "&lt;"&amp;$AH$4:$AH$203), ""),1),IF(ISTEXT($AH$4:$AH$203), COUNTIF($AH$4:$AH$203, "&lt;"&amp;$AH$4:$AH$203), ""), 0)))</f>
        <v>#NUM!</v>
      </c>
      <c r="AJ43" s="26"/>
      <c r="AK43" s="26"/>
      <c r="AL43" s="26" t="str">
        <f t="shared" si="15"/>
        <v/>
      </c>
      <c r="AM43" s="26" t="str">
        <f t="shared" si="16"/>
        <v/>
      </c>
      <c r="AN43" s="26">
        <v>40</v>
      </c>
      <c r="AO43" s="67" t="str">
        <f t="shared" si="17"/>
        <v/>
      </c>
      <c r="AP43" s="26" t="str">
        <f>_xlfn.IFNA(VLOOKUP(AM43,Kopā!$A$4:$Q$203,2,),"")</f>
        <v/>
      </c>
      <c r="AQ43" s="68" t="str">
        <f>_xlfn.IFNA(VLOOKUP(AM43,Kopā!$A$4:$Q$203,3,),"")</f>
        <v/>
      </c>
      <c r="AR43" s="79" t="str">
        <f>_xlfn.IFNA(VLOOKUP(AM43,Kopā!$A$4:$Q$203,8,),"")</f>
        <v/>
      </c>
      <c r="AS43" s="80" t="str">
        <f>_xlfn.IFNA(VLOOKUP(AM43,Kopā!$A$4:$Q$203,9,),"")</f>
        <v/>
      </c>
      <c r="AT43" s="79" t="str">
        <f>_xlfn.IFNA(VLOOKUP(AM43,Kopā!$A$4:$Q$203,10,),"")</f>
        <v/>
      </c>
      <c r="AU43" s="80" t="str">
        <f>_xlfn.IFNA(VLOOKUP(AM43,Kopā!$A$4:$Q$203,11,),"")</f>
        <v/>
      </c>
      <c r="AV43" s="79" t="str">
        <f>_xlfn.IFNA(VLOOKUP(AM43,Kopā!$A$4:$Q$203,12,),"")</f>
        <v/>
      </c>
      <c r="AW43" s="80" t="str">
        <f>_xlfn.IFNA(VLOOKUP(AM43,Kopā!$A$4:$Q$203,13,),"")</f>
        <v/>
      </c>
      <c r="AX43" s="79" t="str">
        <f>_xlfn.IFNA(VLOOKUP(AM43,Kopā!$A$4:$Q$203,14,),"")</f>
        <v/>
      </c>
      <c r="AY43" s="80" t="str">
        <f>_xlfn.IFNA(VLOOKUP(AM43,Kopā!$A$4:$Q$203,15,),"")</f>
        <v/>
      </c>
      <c r="AZ43" s="81" t="str">
        <f>_xlfn.IFNA(VLOOKUP(AM43,Kopā!$A$4:$Q$203,16,),"")</f>
        <v/>
      </c>
      <c r="BA43" s="80" t="str">
        <f>_xlfn.IFNA(VLOOKUP(AM43,Kopā!$A$4:$Q$203,17,),"")</f>
        <v/>
      </c>
      <c r="BB43" s="26" t="str">
        <f t="shared" si="18"/>
        <v/>
      </c>
      <c r="BC43" s="26" t="str">
        <f t="shared" si="19"/>
        <v/>
      </c>
      <c r="BD43" s="69" t="str">
        <f t="shared" si="20"/>
        <v/>
      </c>
      <c r="BE43" s="26" t="e">
        <f>_xlfn.RANK.EQ(BB43,$BB$4:$BB$93,)+COUNTIF($BB$4:BB43,BB43)-1</f>
        <v>#VALUE!</v>
      </c>
    </row>
    <row r="44" spans="1:57" x14ac:dyDescent="0.25">
      <c r="A44" s="26">
        <v>41</v>
      </c>
      <c r="B44" s="17" t="str">
        <f t="shared" si="2"/>
        <v/>
      </c>
      <c r="C44" s="101" t="str">
        <f t="shared" si="0"/>
        <v/>
      </c>
      <c r="D44" s="28" t="str">
        <f t="shared" si="21"/>
        <v/>
      </c>
      <c r="E44" s="60" t="str">
        <f t="shared" si="4"/>
        <v/>
      </c>
      <c r="F44" s="61" t="str">
        <f t="shared" si="5"/>
        <v/>
      </c>
      <c r="G44" s="62" t="str">
        <f t="shared" si="6"/>
        <v/>
      </c>
      <c r="H44" s="61" t="str">
        <f t="shared" si="7"/>
        <v/>
      </c>
      <c r="I44" s="60" t="str">
        <f t="shared" si="8"/>
        <v/>
      </c>
      <c r="J44" s="61" t="str">
        <f t="shared" si="9"/>
        <v/>
      </c>
      <c r="K44" s="60" t="str">
        <f t="shared" si="10"/>
        <v/>
      </c>
      <c r="L44" s="61" t="str">
        <f t="shared" si="11"/>
        <v/>
      </c>
      <c r="M44" s="72" t="str">
        <f t="shared" si="12"/>
        <v/>
      </c>
      <c r="N44" s="73" t="str">
        <f t="shared" si="13"/>
        <v/>
      </c>
      <c r="O44" s="24" t="str">
        <f t="shared" si="14"/>
        <v/>
      </c>
      <c r="P44" s="18"/>
      <c r="Q44" s="74"/>
      <c r="AD44" s="26">
        <v>43</v>
      </c>
      <c r="AE44" s="26"/>
      <c r="AF44" s="26" t="str">
        <f>IF(Kopā!F44=$R$3,Kopā!A44,"")</f>
        <v/>
      </c>
      <c r="AG44" s="26" t="str">
        <f>_xlfn.IFNA(VLOOKUP(AF44,Kopā!$A$4:$G$203,7,),"")</f>
        <v/>
      </c>
      <c r="AH44" s="26" t="str">
        <f t="shared" si="22"/>
        <v/>
      </c>
      <c r="AI44" s="26" t="e" cm="1">
        <f t="array" ref="AI44">IFERROR(SMALL(IF((COUNTIF($AI$3:AI43, $AH$4:$AH$203)=0)*ISNUMBER($AH$4:$AH$203), $AH$4:$AH$203, "A"), 1),INDEX($AH$4:$AH$203, MATCH(SMALL(IF(ISTEXT($AH$4:$AH$203)*(COUNTIF(AI$3:$AI43,$AH$4:$AH$203)=0), COUNTIF($AH$4:$AH$203, "&lt;"&amp;$AH$4:$AH$203), ""),1),IF(ISTEXT($AH$4:$AH$203), COUNTIF($AH$4:$AH$203, "&lt;"&amp;$AH$4:$AH$203), ""), 0)))</f>
        <v>#NUM!</v>
      </c>
      <c r="AJ44" s="26"/>
      <c r="AK44" s="26"/>
      <c r="AL44" s="26" t="str">
        <f t="shared" si="15"/>
        <v/>
      </c>
      <c r="AM44" s="26" t="str">
        <f t="shared" si="16"/>
        <v/>
      </c>
      <c r="AN44" s="26">
        <v>41</v>
      </c>
      <c r="AO44" s="67" t="str">
        <f t="shared" si="17"/>
        <v/>
      </c>
      <c r="AP44" s="26" t="str">
        <f>_xlfn.IFNA(VLOOKUP(AM44,Kopā!$A$4:$Q$203,2,),"")</f>
        <v/>
      </c>
      <c r="AQ44" s="68" t="str">
        <f>_xlfn.IFNA(VLOOKUP(AM44,Kopā!$A$4:$Q$203,3,),"")</f>
        <v/>
      </c>
      <c r="AR44" s="79" t="str">
        <f>_xlfn.IFNA(VLOOKUP(AM44,Kopā!$A$4:$Q$203,8,),"")</f>
        <v/>
      </c>
      <c r="AS44" s="80" t="str">
        <f>_xlfn.IFNA(VLOOKUP(AM44,Kopā!$A$4:$Q$203,9,),"")</f>
        <v/>
      </c>
      <c r="AT44" s="79" t="str">
        <f>_xlfn.IFNA(VLOOKUP(AM44,Kopā!$A$4:$Q$203,10,),"")</f>
        <v/>
      </c>
      <c r="AU44" s="80" t="str">
        <f>_xlfn.IFNA(VLOOKUP(AM44,Kopā!$A$4:$Q$203,11,),"")</f>
        <v/>
      </c>
      <c r="AV44" s="79" t="str">
        <f>_xlfn.IFNA(VLOOKUP(AM44,Kopā!$A$4:$Q$203,12,),"")</f>
        <v/>
      </c>
      <c r="AW44" s="80" t="str">
        <f>_xlfn.IFNA(VLOOKUP(AM44,Kopā!$A$4:$Q$203,13,),"")</f>
        <v/>
      </c>
      <c r="AX44" s="79" t="str">
        <f>_xlfn.IFNA(VLOOKUP(AM44,Kopā!$A$4:$Q$203,14,),"")</f>
        <v/>
      </c>
      <c r="AY44" s="80" t="str">
        <f>_xlfn.IFNA(VLOOKUP(AM44,Kopā!$A$4:$Q$203,15,),"")</f>
        <v/>
      </c>
      <c r="AZ44" s="81" t="str">
        <f>_xlfn.IFNA(VLOOKUP(AM44,Kopā!$A$4:$Q$203,16,),"")</f>
        <v/>
      </c>
      <c r="BA44" s="80" t="str">
        <f>_xlfn.IFNA(VLOOKUP(AM44,Kopā!$A$4:$Q$203,17,),"")</f>
        <v/>
      </c>
      <c r="BB44" s="26" t="str">
        <f t="shared" si="18"/>
        <v/>
      </c>
      <c r="BC44" s="26" t="str">
        <f t="shared" si="19"/>
        <v/>
      </c>
      <c r="BD44" s="69" t="str">
        <f t="shared" si="20"/>
        <v/>
      </c>
      <c r="BE44" s="26" t="e">
        <f>_xlfn.RANK.EQ(BB44,$BB$4:$BB$93,)+COUNTIF($BB$4:BB44,BB44)-1</f>
        <v>#VALUE!</v>
      </c>
    </row>
    <row r="45" spans="1:57" x14ac:dyDescent="0.25">
      <c r="A45" s="26">
        <v>42</v>
      </c>
      <c r="B45" s="82" t="str">
        <f t="shared" si="2"/>
        <v/>
      </c>
      <c r="C45" s="102" t="str">
        <f t="shared" si="0"/>
        <v/>
      </c>
      <c r="D45" s="83" t="str">
        <f t="shared" si="21"/>
        <v/>
      </c>
      <c r="E45" s="84" t="str">
        <f t="shared" si="4"/>
        <v/>
      </c>
      <c r="F45" s="85" t="str">
        <f t="shared" si="5"/>
        <v/>
      </c>
      <c r="G45" s="86" t="str">
        <f t="shared" si="6"/>
        <v/>
      </c>
      <c r="H45" s="85" t="str">
        <f t="shared" si="7"/>
        <v/>
      </c>
      <c r="I45" s="84" t="str">
        <f t="shared" si="8"/>
        <v/>
      </c>
      <c r="J45" s="85" t="str">
        <f t="shared" si="9"/>
        <v/>
      </c>
      <c r="K45" s="84" t="str">
        <f t="shared" si="10"/>
        <v/>
      </c>
      <c r="L45" s="85" t="str">
        <f t="shared" si="11"/>
        <v/>
      </c>
      <c r="M45" s="87" t="str">
        <f t="shared" si="12"/>
        <v/>
      </c>
      <c r="N45" s="88" t="str">
        <f t="shared" si="13"/>
        <v/>
      </c>
      <c r="O45" s="89" t="str">
        <f t="shared" si="14"/>
        <v/>
      </c>
      <c r="P45" s="90"/>
      <c r="Q45" s="74"/>
      <c r="AD45" s="26">
        <v>44</v>
      </c>
      <c r="AE45" s="26"/>
      <c r="AF45" s="26">
        <f>IF(Kopā!F45=$R$3,Kopā!A45,"")</f>
        <v>42</v>
      </c>
      <c r="AG45" s="26" t="str">
        <f>_xlfn.IFNA(VLOOKUP(AF45,Kopā!$A$4:$G$203,7,),"")</f>
        <v>H</v>
      </c>
      <c r="AH45" s="26" t="str">
        <f t="shared" si="22"/>
        <v/>
      </c>
      <c r="AI45" s="26" t="e" cm="1">
        <f t="array" ref="AI45">IFERROR(SMALL(IF((COUNTIF($AI$3:AI44, $AH$4:$AH$203)=0)*ISNUMBER($AH$4:$AH$203), $AH$4:$AH$203, "A"), 1),INDEX($AH$4:$AH$203, MATCH(SMALL(IF(ISTEXT($AH$4:$AH$203)*(COUNTIF(AI$3:$AI44,$AH$4:$AH$203)=0), COUNTIF($AH$4:$AH$203, "&lt;"&amp;$AH$4:$AH$203), ""),1),IF(ISTEXT($AH$4:$AH$203), COUNTIF($AH$4:$AH$203, "&lt;"&amp;$AH$4:$AH$203), ""), 0)))</f>
        <v>#NUM!</v>
      </c>
      <c r="AJ45" s="26"/>
      <c r="AK45" s="26"/>
      <c r="AL45" s="26" t="str">
        <f t="shared" si="15"/>
        <v/>
      </c>
      <c r="AM45" s="26" t="str">
        <f t="shared" si="16"/>
        <v/>
      </c>
      <c r="AN45" s="26">
        <v>42</v>
      </c>
      <c r="AO45" s="67" t="str">
        <f t="shared" si="17"/>
        <v/>
      </c>
      <c r="AP45" s="26" t="str">
        <f>_xlfn.IFNA(VLOOKUP(AM45,Kopā!$A$4:$Q$203,2,),"")</f>
        <v/>
      </c>
      <c r="AQ45" s="68" t="str">
        <f>_xlfn.IFNA(VLOOKUP(AM45,Kopā!$A$4:$Q$203,3,),"")</f>
        <v/>
      </c>
      <c r="AR45" s="79" t="str">
        <f>_xlfn.IFNA(VLOOKUP(AM45,Kopā!$A$4:$Q$203,8,),"")</f>
        <v/>
      </c>
      <c r="AS45" s="80" t="str">
        <f>_xlfn.IFNA(VLOOKUP(AM45,Kopā!$A$4:$Q$203,9,),"")</f>
        <v/>
      </c>
      <c r="AT45" s="79" t="str">
        <f>_xlfn.IFNA(VLOOKUP(AM45,Kopā!$A$4:$Q$203,10,),"")</f>
        <v/>
      </c>
      <c r="AU45" s="80" t="str">
        <f>_xlfn.IFNA(VLOOKUP(AM45,Kopā!$A$4:$Q$203,11,),"")</f>
        <v/>
      </c>
      <c r="AV45" s="79" t="str">
        <f>_xlfn.IFNA(VLOOKUP(AM45,Kopā!$A$4:$Q$203,12,),"")</f>
        <v/>
      </c>
      <c r="AW45" s="80" t="str">
        <f>_xlfn.IFNA(VLOOKUP(AM45,Kopā!$A$4:$Q$203,13,),"")</f>
        <v/>
      </c>
      <c r="AX45" s="79" t="str">
        <f>_xlfn.IFNA(VLOOKUP(AM45,Kopā!$A$4:$Q$203,14,),"")</f>
        <v/>
      </c>
      <c r="AY45" s="80" t="str">
        <f>_xlfn.IFNA(VLOOKUP(AM45,Kopā!$A$4:$Q$203,15,),"")</f>
        <v/>
      </c>
      <c r="AZ45" s="81" t="str">
        <f>_xlfn.IFNA(VLOOKUP(AM45,Kopā!$A$4:$Q$203,16,),"")</f>
        <v/>
      </c>
      <c r="BA45" s="80" t="str">
        <f>_xlfn.IFNA(VLOOKUP(AM45,Kopā!$A$4:$Q$203,17,),"")</f>
        <v/>
      </c>
      <c r="BB45" s="26" t="str">
        <f t="shared" si="18"/>
        <v/>
      </c>
      <c r="BC45" s="26" t="str">
        <f t="shared" si="19"/>
        <v/>
      </c>
      <c r="BD45" s="69" t="str">
        <f t="shared" si="20"/>
        <v/>
      </c>
      <c r="BE45" s="26" t="e">
        <f>_xlfn.RANK.EQ(BB45,$BB$4:$BB$93,)+COUNTIF($BB$4:BB45,BB45)-1</f>
        <v>#VALUE!</v>
      </c>
    </row>
    <row r="46" spans="1:57" x14ac:dyDescent="0.25">
      <c r="A46" s="26">
        <v>43</v>
      </c>
      <c r="B46" s="17" t="str">
        <f t="shared" si="2"/>
        <v/>
      </c>
      <c r="C46" s="101" t="str">
        <f t="shared" si="0"/>
        <v/>
      </c>
      <c r="D46" s="28" t="str">
        <f t="shared" si="21"/>
        <v/>
      </c>
      <c r="E46" s="60" t="str">
        <f t="shared" si="4"/>
        <v/>
      </c>
      <c r="F46" s="61" t="str">
        <f t="shared" si="5"/>
        <v/>
      </c>
      <c r="G46" s="62" t="str">
        <f t="shared" si="6"/>
        <v/>
      </c>
      <c r="H46" s="61" t="str">
        <f t="shared" si="7"/>
        <v/>
      </c>
      <c r="I46" s="60" t="str">
        <f t="shared" si="8"/>
        <v/>
      </c>
      <c r="J46" s="61" t="str">
        <f t="shared" si="9"/>
        <v/>
      </c>
      <c r="K46" s="60" t="str">
        <f t="shared" si="10"/>
        <v/>
      </c>
      <c r="L46" s="61" t="str">
        <f t="shared" si="11"/>
        <v/>
      </c>
      <c r="M46" s="72" t="str">
        <f t="shared" si="12"/>
        <v/>
      </c>
      <c r="N46" s="73" t="str">
        <f t="shared" si="13"/>
        <v/>
      </c>
      <c r="O46" s="24" t="str">
        <f t="shared" si="14"/>
        <v/>
      </c>
      <c r="P46" s="18"/>
      <c r="Q46" s="74"/>
      <c r="AD46" s="26">
        <v>45</v>
      </c>
      <c r="AE46" s="26"/>
      <c r="AF46" s="26" t="str">
        <f>IF(Kopā!F46=$R$3,Kopā!A46,"")</f>
        <v/>
      </c>
      <c r="AG46" s="26" t="str">
        <f>_xlfn.IFNA(VLOOKUP(AF46,Kopā!$A$4:$G$203,7,),"")</f>
        <v/>
      </c>
      <c r="AH46" s="26" t="str">
        <f t="shared" si="22"/>
        <v/>
      </c>
      <c r="AI46" s="26" t="e" cm="1">
        <f t="array" ref="AI46">IFERROR(SMALL(IF((COUNTIF($AI$3:AI45, $AH$4:$AH$203)=0)*ISNUMBER($AH$4:$AH$203), $AH$4:$AH$203, "A"), 1),INDEX($AH$4:$AH$203, MATCH(SMALL(IF(ISTEXT($AH$4:$AH$203)*(COUNTIF(AI$3:$AI45,$AH$4:$AH$203)=0), COUNTIF($AH$4:$AH$203, "&lt;"&amp;$AH$4:$AH$203), ""),1),IF(ISTEXT($AH$4:$AH$203), COUNTIF($AH$4:$AH$203, "&lt;"&amp;$AH$4:$AH$203), ""), 0)))</f>
        <v>#NUM!</v>
      </c>
      <c r="AJ46" s="26"/>
      <c r="AK46" s="26"/>
      <c r="AL46" s="26" t="str">
        <f t="shared" si="15"/>
        <v/>
      </c>
      <c r="AM46" s="26" t="str">
        <f t="shared" si="16"/>
        <v/>
      </c>
      <c r="AN46" s="26">
        <v>43</v>
      </c>
      <c r="AO46" s="67" t="str">
        <f t="shared" si="17"/>
        <v/>
      </c>
      <c r="AP46" s="26" t="str">
        <f>_xlfn.IFNA(VLOOKUP(AM46,Kopā!$A$4:$Q$203,2,),"")</f>
        <v/>
      </c>
      <c r="AQ46" s="68" t="str">
        <f>_xlfn.IFNA(VLOOKUP(AM46,Kopā!$A$4:$Q$203,3,),"")</f>
        <v/>
      </c>
      <c r="AR46" s="79" t="str">
        <f>_xlfn.IFNA(VLOOKUP(AM46,Kopā!$A$4:$Q$203,8,),"")</f>
        <v/>
      </c>
      <c r="AS46" s="80" t="str">
        <f>_xlfn.IFNA(VLOOKUP(AM46,Kopā!$A$4:$Q$203,9,),"")</f>
        <v/>
      </c>
      <c r="AT46" s="79" t="str">
        <f>_xlfn.IFNA(VLOOKUP(AM46,Kopā!$A$4:$Q$203,10,),"")</f>
        <v/>
      </c>
      <c r="AU46" s="80" t="str">
        <f>_xlfn.IFNA(VLOOKUP(AM46,Kopā!$A$4:$Q$203,11,),"")</f>
        <v/>
      </c>
      <c r="AV46" s="79" t="str">
        <f>_xlfn.IFNA(VLOOKUP(AM46,Kopā!$A$4:$Q$203,12,),"")</f>
        <v/>
      </c>
      <c r="AW46" s="80" t="str">
        <f>_xlfn.IFNA(VLOOKUP(AM46,Kopā!$A$4:$Q$203,13,),"")</f>
        <v/>
      </c>
      <c r="AX46" s="79" t="str">
        <f>_xlfn.IFNA(VLOOKUP(AM46,Kopā!$A$4:$Q$203,14,),"")</f>
        <v/>
      </c>
      <c r="AY46" s="80" t="str">
        <f>_xlfn.IFNA(VLOOKUP(AM46,Kopā!$A$4:$Q$203,15,),"")</f>
        <v/>
      </c>
      <c r="AZ46" s="81" t="str">
        <f>_xlfn.IFNA(VLOOKUP(AM46,Kopā!$A$4:$Q$203,16,),"")</f>
        <v/>
      </c>
      <c r="BA46" s="80" t="str">
        <f>_xlfn.IFNA(VLOOKUP(AM46,Kopā!$A$4:$Q$203,17,),"")</f>
        <v/>
      </c>
      <c r="BB46" s="26" t="str">
        <f t="shared" si="18"/>
        <v/>
      </c>
      <c r="BC46" s="26" t="str">
        <f t="shared" si="19"/>
        <v/>
      </c>
      <c r="BD46" s="69" t="str">
        <f t="shared" si="20"/>
        <v/>
      </c>
      <c r="BE46" s="26" t="e">
        <f>_xlfn.RANK.EQ(BB46,$BB$4:$BB$93,)+COUNTIF($BB$4:BB46,BB46)-1</f>
        <v>#VALUE!</v>
      </c>
    </row>
    <row r="47" spans="1:57" x14ac:dyDescent="0.25">
      <c r="A47" s="26">
        <v>44</v>
      </c>
      <c r="B47" s="82" t="str">
        <f t="shared" si="2"/>
        <v/>
      </c>
      <c r="C47" s="102" t="str">
        <f t="shared" si="0"/>
        <v/>
      </c>
      <c r="D47" s="83" t="str">
        <f t="shared" si="21"/>
        <v/>
      </c>
      <c r="E47" s="84" t="str">
        <f t="shared" si="4"/>
        <v/>
      </c>
      <c r="F47" s="85" t="str">
        <f t="shared" si="5"/>
        <v/>
      </c>
      <c r="G47" s="86" t="str">
        <f t="shared" si="6"/>
        <v/>
      </c>
      <c r="H47" s="85" t="str">
        <f t="shared" si="7"/>
        <v/>
      </c>
      <c r="I47" s="84" t="str">
        <f t="shared" si="8"/>
        <v/>
      </c>
      <c r="J47" s="85" t="str">
        <f t="shared" si="9"/>
        <v/>
      </c>
      <c r="K47" s="84" t="str">
        <f t="shared" si="10"/>
        <v/>
      </c>
      <c r="L47" s="85" t="str">
        <f t="shared" si="11"/>
        <v/>
      </c>
      <c r="M47" s="87" t="str">
        <f t="shared" si="12"/>
        <v/>
      </c>
      <c r="N47" s="88" t="str">
        <f t="shared" si="13"/>
        <v/>
      </c>
      <c r="O47" s="89" t="str">
        <f t="shared" si="14"/>
        <v/>
      </c>
      <c r="P47" s="90"/>
      <c r="Q47" s="74"/>
      <c r="AD47" s="26">
        <v>46</v>
      </c>
      <c r="AE47" s="26"/>
      <c r="AF47" s="26" t="str">
        <f>IF(Kopā!F47=$R$3,Kopā!A47,"")</f>
        <v/>
      </c>
      <c r="AG47" s="26" t="str">
        <f>_xlfn.IFNA(VLOOKUP(AF47,Kopā!$A$4:$G$203,7,),"")</f>
        <v/>
      </c>
      <c r="AH47" s="26" t="str">
        <f t="shared" si="22"/>
        <v/>
      </c>
      <c r="AI47" s="26" t="e" cm="1">
        <f t="array" ref="AI47">IFERROR(SMALL(IF((COUNTIF($AI$3:AI46, $AH$4:$AH$203)=0)*ISNUMBER($AH$4:$AH$203), $AH$4:$AH$203, "A"), 1),INDEX($AH$4:$AH$203, MATCH(SMALL(IF(ISTEXT($AH$4:$AH$203)*(COUNTIF(AI$3:$AI46,$AH$4:$AH$203)=0), COUNTIF($AH$4:$AH$203, "&lt;"&amp;$AH$4:$AH$203), ""),1),IF(ISTEXT($AH$4:$AH$203), COUNTIF($AH$4:$AH$203, "&lt;"&amp;$AH$4:$AH$203), ""), 0)))</f>
        <v>#NUM!</v>
      </c>
      <c r="AJ47" s="26"/>
      <c r="AK47" s="26"/>
      <c r="AL47" s="26" t="str">
        <f t="shared" si="15"/>
        <v/>
      </c>
      <c r="AM47" s="26" t="str">
        <f t="shared" si="16"/>
        <v/>
      </c>
      <c r="AN47" s="26">
        <v>44</v>
      </c>
      <c r="AO47" s="67" t="str">
        <f t="shared" si="17"/>
        <v/>
      </c>
      <c r="AP47" s="26" t="str">
        <f>_xlfn.IFNA(VLOOKUP(AM47,Kopā!$A$4:$Q$203,2,),"")</f>
        <v/>
      </c>
      <c r="AQ47" s="68" t="str">
        <f>_xlfn.IFNA(VLOOKUP(AM47,Kopā!$A$4:$Q$203,3,),"")</f>
        <v/>
      </c>
      <c r="AR47" s="79" t="str">
        <f>_xlfn.IFNA(VLOOKUP(AM47,Kopā!$A$4:$Q$203,8,),"")</f>
        <v/>
      </c>
      <c r="AS47" s="80" t="str">
        <f>_xlfn.IFNA(VLOOKUP(AM47,Kopā!$A$4:$Q$203,9,),"")</f>
        <v/>
      </c>
      <c r="AT47" s="79" t="str">
        <f>_xlfn.IFNA(VLOOKUP(AM47,Kopā!$A$4:$Q$203,10,),"")</f>
        <v/>
      </c>
      <c r="AU47" s="80" t="str">
        <f>_xlfn.IFNA(VLOOKUP(AM47,Kopā!$A$4:$Q$203,11,),"")</f>
        <v/>
      </c>
      <c r="AV47" s="79" t="str">
        <f>_xlfn.IFNA(VLOOKUP(AM47,Kopā!$A$4:$Q$203,12,),"")</f>
        <v/>
      </c>
      <c r="AW47" s="80" t="str">
        <f>_xlfn.IFNA(VLOOKUP(AM47,Kopā!$A$4:$Q$203,13,),"")</f>
        <v/>
      </c>
      <c r="AX47" s="79" t="str">
        <f>_xlfn.IFNA(VLOOKUP(AM47,Kopā!$A$4:$Q$203,14,),"")</f>
        <v/>
      </c>
      <c r="AY47" s="80" t="str">
        <f>_xlfn.IFNA(VLOOKUP(AM47,Kopā!$A$4:$Q$203,15,),"")</f>
        <v/>
      </c>
      <c r="AZ47" s="81" t="str">
        <f>_xlfn.IFNA(VLOOKUP(AM47,Kopā!$A$4:$Q$203,16,),"")</f>
        <v/>
      </c>
      <c r="BA47" s="80" t="str">
        <f>_xlfn.IFNA(VLOOKUP(AM47,Kopā!$A$4:$Q$203,17,),"")</f>
        <v/>
      </c>
      <c r="BB47" s="26" t="str">
        <f t="shared" si="18"/>
        <v/>
      </c>
      <c r="BC47" s="26" t="str">
        <f t="shared" si="19"/>
        <v/>
      </c>
      <c r="BD47" s="69" t="str">
        <f t="shared" si="20"/>
        <v/>
      </c>
      <c r="BE47" s="26" t="e">
        <f>_xlfn.RANK.EQ(BB47,$BB$4:$BB$93,)+COUNTIF($BB$4:BB47,BB47)-1</f>
        <v>#VALUE!</v>
      </c>
    </row>
    <row r="48" spans="1:57" x14ac:dyDescent="0.25">
      <c r="A48" s="26">
        <v>45</v>
      </c>
      <c r="B48" s="17" t="str">
        <f t="shared" si="2"/>
        <v/>
      </c>
      <c r="C48" s="101" t="str">
        <f t="shared" si="0"/>
        <v/>
      </c>
      <c r="D48" s="28" t="str">
        <f t="shared" si="21"/>
        <v/>
      </c>
      <c r="E48" s="60" t="str">
        <f t="shared" si="4"/>
        <v/>
      </c>
      <c r="F48" s="61" t="str">
        <f t="shared" si="5"/>
        <v/>
      </c>
      <c r="G48" s="62" t="str">
        <f t="shared" si="6"/>
        <v/>
      </c>
      <c r="H48" s="61" t="str">
        <f t="shared" si="7"/>
        <v/>
      </c>
      <c r="I48" s="60" t="str">
        <f t="shared" si="8"/>
        <v/>
      </c>
      <c r="J48" s="61" t="str">
        <f t="shared" si="9"/>
        <v/>
      </c>
      <c r="K48" s="60" t="str">
        <f t="shared" si="10"/>
        <v/>
      </c>
      <c r="L48" s="61" t="str">
        <f t="shared" si="11"/>
        <v/>
      </c>
      <c r="M48" s="72" t="str">
        <f t="shared" si="12"/>
        <v/>
      </c>
      <c r="N48" s="73" t="str">
        <f t="shared" si="13"/>
        <v/>
      </c>
      <c r="O48" s="24" t="str">
        <f t="shared" si="14"/>
        <v/>
      </c>
      <c r="P48" s="18"/>
      <c r="Q48" s="74"/>
      <c r="AD48" s="26">
        <v>47</v>
      </c>
      <c r="AE48" s="26"/>
      <c r="AF48" s="26">
        <f>IF(Kopā!F48=$R$3,Kopā!A48,"")</f>
        <v>45</v>
      </c>
      <c r="AG48" s="26" t="str">
        <f>_xlfn.IFNA(VLOOKUP(AF48,Kopā!$A$4:$G$203,7,),"")</f>
        <v>E</v>
      </c>
      <c r="AH48" s="26" t="str">
        <f t="shared" si="22"/>
        <v/>
      </c>
      <c r="AI48" s="26" t="e" cm="1">
        <f t="array" ref="AI48">IFERROR(SMALL(IF((COUNTIF($AI$3:AI47, $AH$4:$AH$203)=0)*ISNUMBER($AH$4:$AH$203), $AH$4:$AH$203, "A"), 1),INDEX($AH$4:$AH$203, MATCH(SMALL(IF(ISTEXT($AH$4:$AH$203)*(COUNTIF(AI$3:$AI47,$AH$4:$AH$203)=0), COUNTIF($AH$4:$AH$203, "&lt;"&amp;$AH$4:$AH$203), ""),1),IF(ISTEXT($AH$4:$AH$203), COUNTIF($AH$4:$AH$203, "&lt;"&amp;$AH$4:$AH$203), ""), 0)))</f>
        <v>#NUM!</v>
      </c>
      <c r="AJ48" s="26"/>
      <c r="AK48" s="26"/>
      <c r="AL48" s="26" t="str">
        <f t="shared" si="15"/>
        <v/>
      </c>
      <c r="AM48" s="26" t="str">
        <f t="shared" si="16"/>
        <v/>
      </c>
      <c r="AN48" s="26">
        <v>45</v>
      </c>
      <c r="AO48" s="67" t="str">
        <f t="shared" si="17"/>
        <v/>
      </c>
      <c r="AP48" s="26" t="str">
        <f>_xlfn.IFNA(VLOOKUP(AM48,Kopā!$A$4:$Q$203,2,),"")</f>
        <v/>
      </c>
      <c r="AQ48" s="68" t="str">
        <f>_xlfn.IFNA(VLOOKUP(AM48,Kopā!$A$4:$Q$203,3,),"")</f>
        <v/>
      </c>
      <c r="AR48" s="79" t="str">
        <f>_xlfn.IFNA(VLOOKUP(AM48,Kopā!$A$4:$Q$203,8,),"")</f>
        <v/>
      </c>
      <c r="AS48" s="80" t="str">
        <f>_xlfn.IFNA(VLOOKUP(AM48,Kopā!$A$4:$Q$203,9,),"")</f>
        <v/>
      </c>
      <c r="AT48" s="79" t="str">
        <f>_xlfn.IFNA(VLOOKUP(AM48,Kopā!$A$4:$Q$203,10,),"")</f>
        <v/>
      </c>
      <c r="AU48" s="80" t="str">
        <f>_xlfn.IFNA(VLOOKUP(AM48,Kopā!$A$4:$Q$203,11,),"")</f>
        <v/>
      </c>
      <c r="AV48" s="79" t="str">
        <f>_xlfn.IFNA(VLOOKUP(AM48,Kopā!$A$4:$Q$203,12,),"")</f>
        <v/>
      </c>
      <c r="AW48" s="80" t="str">
        <f>_xlfn.IFNA(VLOOKUP(AM48,Kopā!$A$4:$Q$203,13,),"")</f>
        <v/>
      </c>
      <c r="AX48" s="79" t="str">
        <f>_xlfn.IFNA(VLOOKUP(AM48,Kopā!$A$4:$Q$203,14,),"")</f>
        <v/>
      </c>
      <c r="AY48" s="80" t="str">
        <f>_xlfn.IFNA(VLOOKUP(AM48,Kopā!$A$4:$Q$203,15,),"")</f>
        <v/>
      </c>
      <c r="AZ48" s="81" t="str">
        <f>_xlfn.IFNA(VLOOKUP(AM48,Kopā!$A$4:$Q$203,16,),"")</f>
        <v/>
      </c>
      <c r="BA48" s="80" t="str">
        <f>_xlfn.IFNA(VLOOKUP(AM48,Kopā!$A$4:$Q$203,17,),"")</f>
        <v/>
      </c>
      <c r="BB48" s="26" t="str">
        <f t="shared" si="18"/>
        <v/>
      </c>
      <c r="BC48" s="26" t="str">
        <f t="shared" si="19"/>
        <v/>
      </c>
      <c r="BD48" s="69" t="str">
        <f t="shared" si="20"/>
        <v/>
      </c>
      <c r="BE48" s="26" t="e">
        <f>_xlfn.RANK.EQ(BB48,$BB$4:$BB$93,)+COUNTIF($BB$4:BB48,BB48)-1</f>
        <v>#VALUE!</v>
      </c>
    </row>
    <row r="49" spans="1:57" x14ac:dyDescent="0.25">
      <c r="A49" s="26">
        <v>46</v>
      </c>
      <c r="B49" s="82" t="str">
        <f t="shared" si="2"/>
        <v/>
      </c>
      <c r="C49" s="102" t="str">
        <f t="shared" si="0"/>
        <v/>
      </c>
      <c r="D49" s="83" t="str">
        <f t="shared" si="21"/>
        <v/>
      </c>
      <c r="E49" s="84" t="str">
        <f t="shared" si="4"/>
        <v/>
      </c>
      <c r="F49" s="85" t="str">
        <f t="shared" si="5"/>
        <v/>
      </c>
      <c r="G49" s="86" t="str">
        <f t="shared" si="6"/>
        <v/>
      </c>
      <c r="H49" s="85" t="str">
        <f t="shared" si="7"/>
        <v/>
      </c>
      <c r="I49" s="84" t="str">
        <f t="shared" si="8"/>
        <v/>
      </c>
      <c r="J49" s="85" t="str">
        <f t="shared" si="9"/>
        <v/>
      </c>
      <c r="K49" s="84" t="str">
        <f t="shared" si="10"/>
        <v/>
      </c>
      <c r="L49" s="85" t="str">
        <f t="shared" si="11"/>
        <v/>
      </c>
      <c r="M49" s="87" t="str">
        <f t="shared" si="12"/>
        <v/>
      </c>
      <c r="N49" s="88" t="str">
        <f t="shared" si="13"/>
        <v/>
      </c>
      <c r="O49" s="89" t="str">
        <f t="shared" si="14"/>
        <v/>
      </c>
      <c r="P49" s="90"/>
      <c r="Q49" s="74"/>
      <c r="AD49" s="26">
        <v>48</v>
      </c>
      <c r="AE49" s="26"/>
      <c r="AF49" s="26" t="str">
        <f>IF(Kopā!F49=$R$3,Kopā!A49,"")</f>
        <v/>
      </c>
      <c r="AG49" s="26" t="str">
        <f>_xlfn.IFNA(VLOOKUP(AF49,Kopā!$A$4:$G$203,7,),"")</f>
        <v/>
      </c>
      <c r="AH49" s="26" t="str">
        <f t="shared" si="22"/>
        <v/>
      </c>
      <c r="AI49" s="26" t="e" cm="1">
        <f t="array" ref="AI49">IFERROR(SMALL(IF((COUNTIF($AI$3:AI48, $AH$4:$AH$203)=0)*ISNUMBER($AH$4:$AH$203), $AH$4:$AH$203, "A"), 1),INDEX($AH$4:$AH$203, MATCH(SMALL(IF(ISTEXT($AH$4:$AH$203)*(COUNTIF(AI$3:$AI48,$AH$4:$AH$203)=0), COUNTIF($AH$4:$AH$203, "&lt;"&amp;$AH$4:$AH$203), ""),1),IF(ISTEXT($AH$4:$AH$203), COUNTIF($AH$4:$AH$203, "&lt;"&amp;$AH$4:$AH$203), ""), 0)))</f>
        <v>#NUM!</v>
      </c>
      <c r="AJ49" s="26"/>
      <c r="AK49" s="26"/>
      <c r="AL49" s="26" t="str">
        <f t="shared" si="15"/>
        <v/>
      </c>
      <c r="AM49" s="26" t="str">
        <f t="shared" si="16"/>
        <v/>
      </c>
      <c r="AN49" s="26">
        <v>46</v>
      </c>
      <c r="AO49" s="67" t="str">
        <f t="shared" si="17"/>
        <v/>
      </c>
      <c r="AP49" s="26" t="str">
        <f>_xlfn.IFNA(VLOOKUP(AM49,Kopā!$A$4:$Q$203,2,),"")</f>
        <v/>
      </c>
      <c r="AQ49" s="68" t="str">
        <f>_xlfn.IFNA(VLOOKUP(AM49,Kopā!$A$4:$Q$203,3,),"")</f>
        <v/>
      </c>
      <c r="AR49" s="79" t="str">
        <f>_xlfn.IFNA(VLOOKUP(AM49,Kopā!$A$4:$Q$203,8,),"")</f>
        <v/>
      </c>
      <c r="AS49" s="80" t="str">
        <f>_xlfn.IFNA(VLOOKUP(AM49,Kopā!$A$4:$Q$203,9,),"")</f>
        <v/>
      </c>
      <c r="AT49" s="79" t="str">
        <f>_xlfn.IFNA(VLOOKUP(AM49,Kopā!$A$4:$Q$203,10,),"")</f>
        <v/>
      </c>
      <c r="AU49" s="80" t="str">
        <f>_xlfn.IFNA(VLOOKUP(AM49,Kopā!$A$4:$Q$203,11,),"")</f>
        <v/>
      </c>
      <c r="AV49" s="79" t="str">
        <f>_xlfn.IFNA(VLOOKUP(AM49,Kopā!$A$4:$Q$203,12,),"")</f>
        <v/>
      </c>
      <c r="AW49" s="80" t="str">
        <f>_xlfn.IFNA(VLOOKUP(AM49,Kopā!$A$4:$Q$203,13,),"")</f>
        <v/>
      </c>
      <c r="AX49" s="79" t="str">
        <f>_xlfn.IFNA(VLOOKUP(AM49,Kopā!$A$4:$Q$203,14,),"")</f>
        <v/>
      </c>
      <c r="AY49" s="80" t="str">
        <f>_xlfn.IFNA(VLOOKUP(AM49,Kopā!$A$4:$Q$203,15,),"")</f>
        <v/>
      </c>
      <c r="AZ49" s="81" t="str">
        <f>_xlfn.IFNA(VLOOKUP(AM49,Kopā!$A$4:$Q$203,16,),"")</f>
        <v/>
      </c>
      <c r="BA49" s="80" t="str">
        <f>_xlfn.IFNA(VLOOKUP(AM49,Kopā!$A$4:$Q$203,17,),"")</f>
        <v/>
      </c>
      <c r="BB49" s="26" t="str">
        <f t="shared" si="18"/>
        <v/>
      </c>
      <c r="BC49" s="26" t="str">
        <f t="shared" si="19"/>
        <v/>
      </c>
      <c r="BD49" s="69" t="str">
        <f t="shared" si="20"/>
        <v/>
      </c>
      <c r="BE49" s="26" t="e">
        <f>_xlfn.RANK.EQ(BB49,$BB$4:$BB$93,)+COUNTIF($BB$4:BB49,BB49)-1</f>
        <v>#VALUE!</v>
      </c>
    </row>
    <row r="50" spans="1:57" x14ac:dyDescent="0.25">
      <c r="A50" s="26">
        <v>47</v>
      </c>
      <c r="B50" s="17" t="str">
        <f t="shared" si="2"/>
        <v/>
      </c>
      <c r="C50" s="101" t="str">
        <f t="shared" si="0"/>
        <v/>
      </c>
      <c r="D50" s="28" t="str">
        <f t="shared" si="21"/>
        <v/>
      </c>
      <c r="E50" s="60" t="str">
        <f t="shared" si="4"/>
        <v/>
      </c>
      <c r="F50" s="61" t="str">
        <f t="shared" si="5"/>
        <v/>
      </c>
      <c r="G50" s="62" t="str">
        <f t="shared" si="6"/>
        <v/>
      </c>
      <c r="H50" s="61" t="str">
        <f t="shared" si="7"/>
        <v/>
      </c>
      <c r="I50" s="60" t="str">
        <f t="shared" si="8"/>
        <v/>
      </c>
      <c r="J50" s="61" t="str">
        <f t="shared" si="9"/>
        <v/>
      </c>
      <c r="K50" s="60" t="str">
        <f t="shared" si="10"/>
        <v/>
      </c>
      <c r="L50" s="61" t="str">
        <f t="shared" si="11"/>
        <v/>
      </c>
      <c r="M50" s="72" t="str">
        <f t="shared" si="12"/>
        <v/>
      </c>
      <c r="N50" s="73" t="str">
        <f t="shared" si="13"/>
        <v/>
      </c>
      <c r="O50" s="24" t="str">
        <f t="shared" si="14"/>
        <v/>
      </c>
      <c r="P50" s="18"/>
      <c r="Q50" s="74"/>
      <c r="AD50" s="26">
        <v>49</v>
      </c>
      <c r="AE50" s="26"/>
      <c r="AF50" s="26">
        <f>IF(Kopā!F50=$R$3,Kopā!A50,"")</f>
        <v>47</v>
      </c>
      <c r="AG50" s="26" t="str">
        <f>_xlfn.IFNA(VLOOKUP(AF50,Kopā!$A$4:$G$203,7,),"")</f>
        <v>Hm</v>
      </c>
      <c r="AH50" s="26">
        <f t="shared" si="22"/>
        <v>47</v>
      </c>
      <c r="AI50" s="26" t="e" cm="1">
        <f t="array" ref="AI50">IFERROR(SMALL(IF((COUNTIF($AI$3:AI49, $AH$4:$AH$203)=0)*ISNUMBER($AH$4:$AH$203), $AH$4:$AH$203, "A"), 1),INDEX($AH$4:$AH$203, MATCH(SMALL(IF(ISTEXT($AH$4:$AH$203)*(COUNTIF(AI$3:$AI49,$AH$4:$AH$203)=0), COUNTIF($AH$4:$AH$203, "&lt;"&amp;$AH$4:$AH$203), ""),1),IF(ISTEXT($AH$4:$AH$203), COUNTIF($AH$4:$AH$203, "&lt;"&amp;$AH$4:$AH$203), ""), 0)))</f>
        <v>#NUM!</v>
      </c>
      <c r="AJ50" s="26"/>
      <c r="AK50" s="26"/>
      <c r="AL50" s="26" t="str">
        <f t="shared" si="15"/>
        <v/>
      </c>
      <c r="AM50" s="26" t="str">
        <f t="shared" si="16"/>
        <v/>
      </c>
      <c r="AN50" s="26">
        <v>47</v>
      </c>
      <c r="AO50" s="67" t="str">
        <f t="shared" si="17"/>
        <v/>
      </c>
      <c r="AP50" s="26" t="str">
        <f>_xlfn.IFNA(VLOOKUP(AM50,Kopā!$A$4:$Q$203,2,),"")</f>
        <v/>
      </c>
      <c r="AQ50" s="68" t="str">
        <f>_xlfn.IFNA(VLOOKUP(AM50,Kopā!$A$4:$Q$203,3,),"")</f>
        <v/>
      </c>
      <c r="AR50" s="79" t="str">
        <f>_xlfn.IFNA(VLOOKUP(AM50,Kopā!$A$4:$Q$203,8,),"")</f>
        <v/>
      </c>
      <c r="AS50" s="80" t="str">
        <f>_xlfn.IFNA(VLOOKUP(AM50,Kopā!$A$4:$Q$203,9,),"")</f>
        <v/>
      </c>
      <c r="AT50" s="79" t="str">
        <f>_xlfn.IFNA(VLOOKUP(AM50,Kopā!$A$4:$Q$203,10,),"")</f>
        <v/>
      </c>
      <c r="AU50" s="80" t="str">
        <f>_xlfn.IFNA(VLOOKUP(AM50,Kopā!$A$4:$Q$203,11,),"")</f>
        <v/>
      </c>
      <c r="AV50" s="79" t="str">
        <f>_xlfn.IFNA(VLOOKUP(AM50,Kopā!$A$4:$Q$203,12,),"")</f>
        <v/>
      </c>
      <c r="AW50" s="80" t="str">
        <f>_xlfn.IFNA(VLOOKUP(AM50,Kopā!$A$4:$Q$203,13,),"")</f>
        <v/>
      </c>
      <c r="AX50" s="79" t="str">
        <f>_xlfn.IFNA(VLOOKUP(AM50,Kopā!$A$4:$Q$203,14,),"")</f>
        <v/>
      </c>
      <c r="AY50" s="80" t="str">
        <f>_xlfn.IFNA(VLOOKUP(AM50,Kopā!$A$4:$Q$203,15,),"")</f>
        <v/>
      </c>
      <c r="AZ50" s="81" t="str">
        <f>_xlfn.IFNA(VLOOKUP(AM50,Kopā!$A$4:$Q$203,16,),"")</f>
        <v/>
      </c>
      <c r="BA50" s="80" t="str">
        <f>_xlfn.IFNA(VLOOKUP(AM50,Kopā!$A$4:$Q$203,17,),"")</f>
        <v/>
      </c>
      <c r="BB50" s="26" t="str">
        <f t="shared" si="18"/>
        <v/>
      </c>
      <c r="BC50" s="26" t="str">
        <f t="shared" si="19"/>
        <v/>
      </c>
      <c r="BD50" s="69" t="str">
        <f t="shared" si="20"/>
        <v/>
      </c>
      <c r="BE50" s="26" t="e">
        <f>_xlfn.RANK.EQ(BB50,$BB$4:$BB$93,)+COUNTIF($BB$4:BB50,BB50)-1</f>
        <v>#VALUE!</v>
      </c>
    </row>
    <row r="51" spans="1:57" x14ac:dyDescent="0.25">
      <c r="A51" s="26">
        <v>48</v>
      </c>
      <c r="B51" s="82" t="str">
        <f t="shared" si="2"/>
        <v/>
      </c>
      <c r="C51" s="102" t="str">
        <f t="shared" si="0"/>
        <v/>
      </c>
      <c r="D51" s="83" t="str">
        <f t="shared" si="21"/>
        <v/>
      </c>
      <c r="E51" s="84" t="str">
        <f t="shared" si="4"/>
        <v/>
      </c>
      <c r="F51" s="85" t="str">
        <f t="shared" si="5"/>
        <v/>
      </c>
      <c r="G51" s="86" t="str">
        <f t="shared" si="6"/>
        <v/>
      </c>
      <c r="H51" s="85" t="str">
        <f t="shared" si="7"/>
        <v/>
      </c>
      <c r="I51" s="84" t="str">
        <f t="shared" si="8"/>
        <v/>
      </c>
      <c r="J51" s="85" t="str">
        <f t="shared" si="9"/>
        <v/>
      </c>
      <c r="K51" s="84" t="str">
        <f t="shared" si="10"/>
        <v/>
      </c>
      <c r="L51" s="85" t="str">
        <f t="shared" si="11"/>
        <v/>
      </c>
      <c r="M51" s="87" t="str">
        <f t="shared" si="12"/>
        <v/>
      </c>
      <c r="N51" s="88" t="str">
        <f t="shared" si="13"/>
        <v/>
      </c>
      <c r="O51" s="89" t="str">
        <f t="shared" si="14"/>
        <v/>
      </c>
      <c r="P51" s="90"/>
      <c r="Q51" s="74"/>
      <c r="AD51" s="26">
        <v>50</v>
      </c>
      <c r="AE51" s="26"/>
      <c r="AF51" s="26" t="str">
        <f>IF(Kopā!F51=$R$3,Kopā!A51,"")</f>
        <v/>
      </c>
      <c r="AG51" s="26" t="str">
        <f>_xlfn.IFNA(VLOOKUP(AF51,Kopā!$A$4:$G$203,7,),"")</f>
        <v/>
      </c>
      <c r="AH51" s="26" t="str">
        <f t="shared" si="22"/>
        <v/>
      </c>
      <c r="AI51" s="26" t="e" cm="1">
        <f t="array" ref="AI51">IFERROR(SMALL(IF((COUNTIF($AI$3:AI50, $AH$4:$AH$203)=0)*ISNUMBER($AH$4:$AH$203), $AH$4:$AH$203, "A"), 1),INDEX($AH$4:$AH$203, MATCH(SMALL(IF(ISTEXT($AH$4:$AH$203)*(COUNTIF(AI$3:$AI50,$AH$4:$AH$203)=0), COUNTIF($AH$4:$AH$203, "&lt;"&amp;$AH$4:$AH$203), ""),1),IF(ISTEXT($AH$4:$AH$203), COUNTIF($AH$4:$AH$203, "&lt;"&amp;$AH$4:$AH$203), ""), 0)))</f>
        <v>#NUM!</v>
      </c>
      <c r="AJ51" s="26"/>
      <c r="AK51" s="26"/>
      <c r="AL51" s="26" t="str">
        <f t="shared" si="15"/>
        <v/>
      </c>
      <c r="AM51" s="26" t="str">
        <f t="shared" si="16"/>
        <v/>
      </c>
      <c r="AN51" s="26">
        <v>48</v>
      </c>
      <c r="AO51" s="67" t="str">
        <f t="shared" si="17"/>
        <v/>
      </c>
      <c r="AP51" s="26" t="str">
        <f>_xlfn.IFNA(VLOOKUP(AM51,Kopā!$A$4:$Q$203,2,),"")</f>
        <v/>
      </c>
      <c r="AQ51" s="68" t="str">
        <f>_xlfn.IFNA(VLOOKUP(AM51,Kopā!$A$4:$Q$203,3,),"")</f>
        <v/>
      </c>
      <c r="AR51" s="79" t="str">
        <f>_xlfn.IFNA(VLOOKUP(AM51,Kopā!$A$4:$Q$203,8,),"")</f>
        <v/>
      </c>
      <c r="AS51" s="80" t="str">
        <f>_xlfn.IFNA(VLOOKUP(AM51,Kopā!$A$4:$Q$203,9,),"")</f>
        <v/>
      </c>
      <c r="AT51" s="79" t="str">
        <f>_xlfn.IFNA(VLOOKUP(AM51,Kopā!$A$4:$Q$203,10,),"")</f>
        <v/>
      </c>
      <c r="AU51" s="80" t="str">
        <f>_xlfn.IFNA(VLOOKUP(AM51,Kopā!$A$4:$Q$203,11,),"")</f>
        <v/>
      </c>
      <c r="AV51" s="79" t="str">
        <f>_xlfn.IFNA(VLOOKUP(AM51,Kopā!$A$4:$Q$203,12,),"")</f>
        <v/>
      </c>
      <c r="AW51" s="80" t="str">
        <f>_xlfn.IFNA(VLOOKUP(AM51,Kopā!$A$4:$Q$203,13,),"")</f>
        <v/>
      </c>
      <c r="AX51" s="79" t="str">
        <f>_xlfn.IFNA(VLOOKUP(AM51,Kopā!$A$4:$Q$203,14,),"")</f>
        <v/>
      </c>
      <c r="AY51" s="80" t="str">
        <f>_xlfn.IFNA(VLOOKUP(AM51,Kopā!$A$4:$Q$203,15,),"")</f>
        <v/>
      </c>
      <c r="AZ51" s="81" t="str">
        <f>_xlfn.IFNA(VLOOKUP(AM51,Kopā!$A$4:$Q$203,16,),"")</f>
        <v/>
      </c>
      <c r="BA51" s="80" t="str">
        <f>_xlfn.IFNA(VLOOKUP(AM51,Kopā!$A$4:$Q$203,17,),"")</f>
        <v/>
      </c>
      <c r="BB51" s="26" t="str">
        <f t="shared" si="18"/>
        <v/>
      </c>
      <c r="BC51" s="26" t="str">
        <f t="shared" si="19"/>
        <v/>
      </c>
      <c r="BD51" s="69" t="str">
        <f t="shared" si="20"/>
        <v/>
      </c>
      <c r="BE51" s="26" t="e">
        <f>_xlfn.RANK.EQ(BB51,$BB$4:$BB$93,)+COUNTIF($BB$4:BB51,BB51)-1</f>
        <v>#VALUE!</v>
      </c>
    </row>
    <row r="52" spans="1:57" x14ac:dyDescent="0.25">
      <c r="A52" s="26">
        <v>49</v>
      </c>
      <c r="B52" s="17" t="str">
        <f t="shared" si="2"/>
        <v/>
      </c>
      <c r="C52" s="101" t="str">
        <f t="shared" si="0"/>
        <v/>
      </c>
      <c r="D52" s="28" t="str">
        <f t="shared" si="21"/>
        <v/>
      </c>
      <c r="E52" s="60" t="str">
        <f t="shared" si="4"/>
        <v/>
      </c>
      <c r="F52" s="61" t="str">
        <f t="shared" si="5"/>
        <v/>
      </c>
      <c r="G52" s="62" t="str">
        <f t="shared" si="6"/>
        <v/>
      </c>
      <c r="H52" s="61" t="str">
        <f t="shared" si="7"/>
        <v/>
      </c>
      <c r="I52" s="60" t="str">
        <f t="shared" si="8"/>
        <v/>
      </c>
      <c r="J52" s="61" t="str">
        <f t="shared" si="9"/>
        <v/>
      </c>
      <c r="K52" s="60" t="str">
        <f t="shared" si="10"/>
        <v/>
      </c>
      <c r="L52" s="61" t="str">
        <f t="shared" si="11"/>
        <v/>
      </c>
      <c r="M52" s="72" t="str">
        <f t="shared" si="12"/>
        <v/>
      </c>
      <c r="N52" s="73" t="str">
        <f t="shared" si="13"/>
        <v/>
      </c>
      <c r="O52" s="24" t="str">
        <f t="shared" si="14"/>
        <v/>
      </c>
      <c r="P52" s="18"/>
      <c r="Q52" s="74"/>
      <c r="AD52" s="26">
        <v>51</v>
      </c>
      <c r="AE52" s="26"/>
      <c r="AF52" s="26" t="str">
        <f>IF(Kopā!F52=$R$3,Kopā!A52,"")</f>
        <v/>
      </c>
      <c r="AG52" s="26" t="str">
        <f>_xlfn.IFNA(VLOOKUP(AF52,Kopā!$A$4:$G$203,7,),"")</f>
        <v/>
      </c>
      <c r="AH52" s="26" t="str">
        <f t="shared" si="22"/>
        <v/>
      </c>
      <c r="AI52" s="26" t="e" cm="1">
        <f t="array" ref="AI52">IFERROR(SMALL(IF((COUNTIF($AI$3:AI51, $AH$4:$AH$203)=0)*ISNUMBER($AH$4:$AH$203), $AH$4:$AH$203, "A"), 1),INDEX($AH$4:$AH$203, MATCH(SMALL(IF(ISTEXT($AH$4:$AH$203)*(COUNTIF(AI$3:$AI51,$AH$4:$AH$203)=0), COUNTIF($AH$4:$AH$203, "&lt;"&amp;$AH$4:$AH$203), ""),1),IF(ISTEXT($AH$4:$AH$203), COUNTIF($AH$4:$AH$203, "&lt;"&amp;$AH$4:$AH$203), ""), 0)))</f>
        <v>#NUM!</v>
      </c>
      <c r="AJ52" s="26"/>
      <c r="AK52" s="26"/>
      <c r="AL52" s="26" t="str">
        <f t="shared" si="15"/>
        <v/>
      </c>
      <c r="AM52" s="26" t="str">
        <f t="shared" si="16"/>
        <v/>
      </c>
      <c r="AN52" s="26">
        <v>49</v>
      </c>
      <c r="AO52" s="67" t="str">
        <f t="shared" si="17"/>
        <v/>
      </c>
      <c r="AP52" s="26" t="str">
        <f>_xlfn.IFNA(VLOOKUP(AM52,Kopā!$A$4:$Q$203,2,),"")</f>
        <v/>
      </c>
      <c r="AQ52" s="68" t="str">
        <f>_xlfn.IFNA(VLOOKUP(AM52,Kopā!$A$4:$Q$203,3,),"")</f>
        <v/>
      </c>
      <c r="AR52" s="79" t="str">
        <f>_xlfn.IFNA(VLOOKUP(AM52,Kopā!$A$4:$Q$203,8,),"")</f>
        <v/>
      </c>
      <c r="AS52" s="80" t="str">
        <f>_xlfn.IFNA(VLOOKUP(AM52,Kopā!$A$4:$Q$203,9,),"")</f>
        <v/>
      </c>
      <c r="AT52" s="79" t="str">
        <f>_xlfn.IFNA(VLOOKUP(AM52,Kopā!$A$4:$Q$203,10,),"")</f>
        <v/>
      </c>
      <c r="AU52" s="80" t="str">
        <f>_xlfn.IFNA(VLOOKUP(AM52,Kopā!$A$4:$Q$203,11,),"")</f>
        <v/>
      </c>
      <c r="AV52" s="79" t="str">
        <f>_xlfn.IFNA(VLOOKUP(AM52,Kopā!$A$4:$Q$203,12,),"")</f>
        <v/>
      </c>
      <c r="AW52" s="80" t="str">
        <f>_xlfn.IFNA(VLOOKUP(AM52,Kopā!$A$4:$Q$203,13,),"")</f>
        <v/>
      </c>
      <c r="AX52" s="79" t="str">
        <f>_xlfn.IFNA(VLOOKUP(AM52,Kopā!$A$4:$Q$203,14,),"")</f>
        <v/>
      </c>
      <c r="AY52" s="80" t="str">
        <f>_xlfn.IFNA(VLOOKUP(AM52,Kopā!$A$4:$Q$203,15,),"")</f>
        <v/>
      </c>
      <c r="AZ52" s="81" t="str">
        <f>_xlfn.IFNA(VLOOKUP(AM52,Kopā!$A$4:$Q$203,16,),"")</f>
        <v/>
      </c>
      <c r="BA52" s="80" t="str">
        <f>_xlfn.IFNA(VLOOKUP(AM52,Kopā!$A$4:$Q$203,17,),"")</f>
        <v/>
      </c>
      <c r="BB52" s="26" t="str">
        <f t="shared" si="18"/>
        <v/>
      </c>
      <c r="BC52" s="26" t="str">
        <f t="shared" si="19"/>
        <v/>
      </c>
      <c r="BD52" s="69" t="str">
        <f t="shared" si="20"/>
        <v/>
      </c>
      <c r="BE52" s="26" t="e">
        <f>_xlfn.RANK.EQ(BB52,$BB$4:$BB$93,)+COUNTIF($BB$4:BB52,BB52)-1</f>
        <v>#VALUE!</v>
      </c>
    </row>
    <row r="53" spans="1:57" ht="16.5" thickBot="1" x14ac:dyDescent="0.3">
      <c r="A53" s="26">
        <v>50</v>
      </c>
      <c r="B53" s="91" t="str">
        <f t="shared" si="2"/>
        <v/>
      </c>
      <c r="C53" s="103" t="str">
        <f t="shared" si="0"/>
        <v/>
      </c>
      <c r="D53" s="92" t="str">
        <f t="shared" si="21"/>
        <v/>
      </c>
      <c r="E53" s="93" t="str">
        <f t="shared" si="4"/>
        <v/>
      </c>
      <c r="F53" s="94" t="str">
        <f t="shared" si="5"/>
        <v/>
      </c>
      <c r="G53" s="95" t="str">
        <f t="shared" si="6"/>
        <v/>
      </c>
      <c r="H53" s="96" t="str">
        <f t="shared" si="7"/>
        <v/>
      </c>
      <c r="I53" s="93" t="str">
        <f t="shared" si="8"/>
        <v/>
      </c>
      <c r="J53" s="94" t="str">
        <f t="shared" si="9"/>
        <v/>
      </c>
      <c r="K53" s="95" t="str">
        <f t="shared" si="10"/>
        <v/>
      </c>
      <c r="L53" s="96" t="str">
        <f t="shared" si="11"/>
        <v/>
      </c>
      <c r="M53" s="97" t="str">
        <f t="shared" si="12"/>
        <v/>
      </c>
      <c r="N53" s="98" t="str">
        <f t="shared" si="13"/>
        <v/>
      </c>
      <c r="O53" s="99" t="str">
        <f t="shared" si="14"/>
        <v/>
      </c>
      <c r="P53" s="100"/>
      <c r="Q53" s="74"/>
      <c r="AD53" s="26">
        <v>52</v>
      </c>
      <c r="AE53" s="26"/>
      <c r="AF53" s="26" t="str">
        <f>IF(Kopā!F53=$R$3,Kopā!A53,"")</f>
        <v/>
      </c>
      <c r="AG53" s="26" t="str">
        <f>_xlfn.IFNA(VLOOKUP(AF53,Kopā!$A$4:$G$203,7,),"")</f>
        <v/>
      </c>
      <c r="AH53" s="26" t="str">
        <f t="shared" si="22"/>
        <v/>
      </c>
      <c r="AI53" s="26" t="e" cm="1">
        <f t="array" ref="AI53">IFERROR(SMALL(IF((COUNTIF($AI$3:AI52, $AH$4:$AH$203)=0)*ISNUMBER($AH$4:$AH$203), $AH$4:$AH$203, "A"), 1),INDEX($AH$4:$AH$203, MATCH(SMALL(IF(ISTEXT($AH$4:$AH$203)*(COUNTIF(AI$3:$AI52,$AH$4:$AH$203)=0), COUNTIF($AH$4:$AH$203, "&lt;"&amp;$AH$4:$AH$203), ""),1),IF(ISTEXT($AH$4:$AH$203), COUNTIF($AH$4:$AH$203, "&lt;"&amp;$AH$4:$AH$203), ""), 0)))</f>
        <v>#NUM!</v>
      </c>
      <c r="AJ53" s="26"/>
      <c r="AK53" s="26"/>
      <c r="AL53" s="26" t="str">
        <f t="shared" si="15"/>
        <v/>
      </c>
      <c r="AM53" s="26" t="str">
        <f t="shared" si="16"/>
        <v/>
      </c>
      <c r="AN53" s="26">
        <v>50</v>
      </c>
      <c r="AO53" s="67" t="str">
        <f t="shared" si="17"/>
        <v/>
      </c>
      <c r="AP53" s="26" t="str">
        <f>_xlfn.IFNA(VLOOKUP(AM53,Kopā!$A$4:$Q$203,2,),"")</f>
        <v/>
      </c>
      <c r="AQ53" s="68" t="str">
        <f>_xlfn.IFNA(VLOOKUP(AM53,Kopā!$A$4:$Q$203,3,),"")</f>
        <v/>
      </c>
      <c r="AR53" s="79" t="str">
        <f>_xlfn.IFNA(VLOOKUP(AM53,Kopā!$A$4:$Q$203,8,),"")</f>
        <v/>
      </c>
      <c r="AS53" s="80" t="str">
        <f>_xlfn.IFNA(VLOOKUP(AM53,Kopā!$A$4:$Q$203,9,),"")</f>
        <v/>
      </c>
      <c r="AT53" s="79" t="str">
        <f>_xlfn.IFNA(VLOOKUP(AM53,Kopā!$A$4:$Q$203,10,),"")</f>
        <v/>
      </c>
      <c r="AU53" s="80" t="str">
        <f>_xlfn.IFNA(VLOOKUP(AM53,Kopā!$A$4:$Q$203,11,),"")</f>
        <v/>
      </c>
      <c r="AV53" s="79" t="str">
        <f>_xlfn.IFNA(VLOOKUP(AM53,Kopā!$A$4:$Q$203,12,),"")</f>
        <v/>
      </c>
      <c r="AW53" s="80" t="str">
        <f>_xlfn.IFNA(VLOOKUP(AM53,Kopā!$A$4:$Q$203,13,),"")</f>
        <v/>
      </c>
      <c r="AX53" s="79" t="str">
        <f>_xlfn.IFNA(VLOOKUP(AM53,Kopā!$A$4:$Q$203,14,),"")</f>
        <v/>
      </c>
      <c r="AY53" s="80" t="str">
        <f>_xlfn.IFNA(VLOOKUP(AM53,Kopā!$A$4:$Q$203,15,),"")</f>
        <v/>
      </c>
      <c r="AZ53" s="81" t="str">
        <f>_xlfn.IFNA(VLOOKUP(AM53,Kopā!$A$4:$Q$203,16,),"")</f>
        <v/>
      </c>
      <c r="BA53" s="80" t="str">
        <f>_xlfn.IFNA(VLOOKUP(AM53,Kopā!$A$4:$Q$203,17,),"")</f>
        <v/>
      </c>
      <c r="BB53" s="26" t="str">
        <f t="shared" si="18"/>
        <v/>
      </c>
      <c r="BC53" s="26" t="str">
        <f t="shared" si="19"/>
        <v/>
      </c>
      <c r="BD53" s="69" t="str">
        <f t="shared" si="20"/>
        <v/>
      </c>
      <c r="BE53" s="26" t="e">
        <f>_xlfn.RANK.EQ(BB53,$BB$4:$BB$93,)+COUNTIF($BB$4:BB53,BB53)-1</f>
        <v>#VALUE!</v>
      </c>
    </row>
    <row r="54" spans="1:57" x14ac:dyDescent="0.25">
      <c r="A54" s="26">
        <v>51</v>
      </c>
      <c r="B54" s="37" t="str">
        <f t="shared" si="2"/>
        <v/>
      </c>
      <c r="C54" s="65" t="str">
        <f t="shared" si="0"/>
        <v/>
      </c>
      <c r="D54" s="65" t="str">
        <f t="shared" si="21"/>
        <v/>
      </c>
      <c r="E54" s="70" t="str">
        <f t="shared" si="4"/>
        <v/>
      </c>
      <c r="F54" s="71" t="str">
        <f t="shared" si="5"/>
        <v/>
      </c>
      <c r="G54" s="70" t="str">
        <f t="shared" si="6"/>
        <v/>
      </c>
      <c r="H54" s="71" t="str">
        <f t="shared" si="7"/>
        <v/>
      </c>
      <c r="I54" s="70" t="str">
        <f t="shared" si="8"/>
        <v/>
      </c>
      <c r="J54" s="71" t="str">
        <f t="shared" si="9"/>
        <v/>
      </c>
      <c r="K54" s="70" t="str">
        <f t="shared" si="10"/>
        <v/>
      </c>
      <c r="L54" s="71" t="str">
        <f t="shared" si="11"/>
        <v/>
      </c>
      <c r="M54" s="75" t="str">
        <f t="shared" si="12"/>
        <v/>
      </c>
      <c r="N54" s="71" t="str">
        <f t="shared" si="13"/>
        <v/>
      </c>
      <c r="O54" s="66" t="str">
        <f t="shared" si="14"/>
        <v/>
      </c>
      <c r="P54" s="4"/>
      <c r="Q54" s="74"/>
      <c r="AD54" s="26">
        <v>53</v>
      </c>
      <c r="AE54" s="26"/>
      <c r="AF54" s="26" t="str">
        <f>IF(Kopā!F54=$R$3,Kopā!A54,"")</f>
        <v/>
      </c>
      <c r="AG54" s="26" t="str">
        <f>_xlfn.IFNA(VLOOKUP(AF54,Kopā!$A$4:$G$203,7,),"")</f>
        <v/>
      </c>
      <c r="AH54" s="26" t="str">
        <f t="shared" si="22"/>
        <v/>
      </c>
      <c r="AI54" s="26" t="e" cm="1">
        <f t="array" ref="AI54">IFERROR(SMALL(IF((COUNTIF($AI$3:AI53, $AH$4:$AH$203)=0)*ISNUMBER($AH$4:$AH$203), $AH$4:$AH$203, "A"), 1),INDEX($AH$4:$AH$203, MATCH(SMALL(IF(ISTEXT($AH$4:$AH$203)*(COUNTIF(AI$3:$AI53,$AH$4:$AH$203)=0), COUNTIF($AH$4:$AH$203, "&lt;"&amp;$AH$4:$AH$203), ""),1),IF(ISTEXT($AH$4:$AH$203), COUNTIF($AH$4:$AH$203, "&lt;"&amp;$AH$4:$AH$203), ""), 0)))</f>
        <v>#NUM!</v>
      </c>
      <c r="AJ54" s="26"/>
      <c r="AK54" s="26"/>
      <c r="AL54" s="26" t="str">
        <f t="shared" si="15"/>
        <v/>
      </c>
      <c r="AM54" s="26" t="str">
        <f t="shared" si="16"/>
        <v/>
      </c>
      <c r="AN54" s="26">
        <v>51</v>
      </c>
      <c r="AO54" s="67" t="str">
        <f t="shared" si="17"/>
        <v/>
      </c>
      <c r="AP54" s="26" t="str">
        <f>_xlfn.IFNA(VLOOKUP(AM54,Kopā!$A$4:$Q$203,2,),"")</f>
        <v/>
      </c>
      <c r="AQ54" s="68" t="str">
        <f>_xlfn.IFNA(VLOOKUP(AM54,Kopā!$A$4:$Q$203,3,),"")</f>
        <v/>
      </c>
      <c r="AR54" s="79" t="str">
        <f>_xlfn.IFNA(VLOOKUP(AM54,Kopā!$A$4:$Q$203,8,),"")</f>
        <v/>
      </c>
      <c r="AS54" s="80" t="str">
        <f>_xlfn.IFNA(VLOOKUP(AM54,Kopā!$A$4:$Q$203,9,),"")</f>
        <v/>
      </c>
      <c r="AT54" s="79" t="str">
        <f>_xlfn.IFNA(VLOOKUP(AM54,Kopā!$A$4:$Q$203,10,),"")</f>
        <v/>
      </c>
      <c r="AU54" s="80" t="str">
        <f>_xlfn.IFNA(VLOOKUP(AM54,Kopā!$A$4:$Q$203,11,),"")</f>
        <v/>
      </c>
      <c r="AV54" s="79" t="str">
        <f>_xlfn.IFNA(VLOOKUP(AM54,Kopā!$A$4:$Q$203,12,),"")</f>
        <v/>
      </c>
      <c r="AW54" s="80" t="str">
        <f>_xlfn.IFNA(VLOOKUP(AM54,Kopā!$A$4:$Q$203,13,),"")</f>
        <v/>
      </c>
      <c r="AX54" s="79" t="str">
        <f>_xlfn.IFNA(VLOOKUP(AM54,Kopā!$A$4:$Q$203,14,),"")</f>
        <v/>
      </c>
      <c r="AY54" s="80" t="str">
        <f>_xlfn.IFNA(VLOOKUP(AM54,Kopā!$A$4:$Q$203,15,),"")</f>
        <v/>
      </c>
      <c r="AZ54" s="81" t="str">
        <f>_xlfn.IFNA(VLOOKUP(AM54,Kopā!$A$4:$Q$203,16,),"")</f>
        <v/>
      </c>
      <c r="BA54" s="80" t="str">
        <f>_xlfn.IFNA(VLOOKUP(AM54,Kopā!$A$4:$Q$203,17,),"")</f>
        <v/>
      </c>
      <c r="BB54" s="26" t="str">
        <f t="shared" si="18"/>
        <v/>
      </c>
      <c r="BC54" s="26" t="str">
        <f t="shared" si="19"/>
        <v/>
      </c>
      <c r="BD54" s="69" t="str">
        <f t="shared" si="20"/>
        <v/>
      </c>
      <c r="BE54" s="26" t="e">
        <f>_xlfn.RANK.EQ(BB54,$BB$4:$BB$93,)+COUNTIF($BB$4:BB54,BB54)-1</f>
        <v>#VALUE!</v>
      </c>
    </row>
    <row r="55" spans="1:57" x14ac:dyDescent="0.25">
      <c r="A55" s="26">
        <v>52</v>
      </c>
      <c r="B55" s="37" t="str">
        <f t="shared" si="2"/>
        <v/>
      </c>
      <c r="C55" s="65" t="str">
        <f t="shared" si="0"/>
        <v/>
      </c>
      <c r="D55" s="65" t="str">
        <f t="shared" si="21"/>
        <v/>
      </c>
      <c r="E55" s="70" t="str">
        <f t="shared" si="4"/>
        <v/>
      </c>
      <c r="F55" s="71" t="str">
        <f t="shared" si="5"/>
        <v/>
      </c>
      <c r="G55" s="70" t="str">
        <f t="shared" si="6"/>
        <v/>
      </c>
      <c r="H55" s="71" t="str">
        <f t="shared" si="7"/>
        <v/>
      </c>
      <c r="I55" s="70" t="str">
        <f t="shared" si="8"/>
        <v/>
      </c>
      <c r="J55" s="71" t="str">
        <f t="shared" si="9"/>
        <v/>
      </c>
      <c r="K55" s="70" t="str">
        <f t="shared" si="10"/>
        <v/>
      </c>
      <c r="L55" s="71" t="str">
        <f t="shared" si="11"/>
        <v/>
      </c>
      <c r="M55" s="75" t="str">
        <f t="shared" si="12"/>
        <v/>
      </c>
      <c r="N55" s="71" t="str">
        <f t="shared" si="13"/>
        <v/>
      </c>
      <c r="O55" s="66" t="str">
        <f t="shared" si="14"/>
        <v/>
      </c>
      <c r="P55" s="4"/>
      <c r="Q55" s="4"/>
      <c r="AD55" s="26">
        <v>54</v>
      </c>
      <c r="AE55" s="26"/>
      <c r="AF55" s="26">
        <f>IF(Kopā!F55=$R$3,Kopā!A55,"")</f>
        <v>52</v>
      </c>
      <c r="AG55" s="26" t="str">
        <f>_xlfn.IFNA(VLOOKUP(AF55,Kopā!$A$4:$G$203,7,),"")</f>
        <v>Hm</v>
      </c>
      <c r="AH55" s="26">
        <f t="shared" si="22"/>
        <v>52</v>
      </c>
      <c r="AI55" s="26" t="e" cm="1">
        <f t="array" ref="AI55">IFERROR(SMALL(IF((COUNTIF($AI$3:AI54, $AH$4:$AH$203)=0)*ISNUMBER($AH$4:$AH$203), $AH$4:$AH$203, "A"), 1),INDEX($AH$4:$AH$203, MATCH(SMALL(IF(ISTEXT($AH$4:$AH$203)*(COUNTIF(AI$3:$AI54,$AH$4:$AH$203)=0), COUNTIF($AH$4:$AH$203, "&lt;"&amp;$AH$4:$AH$203), ""),1),IF(ISTEXT($AH$4:$AH$203), COUNTIF($AH$4:$AH$203, "&lt;"&amp;$AH$4:$AH$203), ""), 0)))</f>
        <v>#NUM!</v>
      </c>
      <c r="AJ55" s="26"/>
      <c r="AK55" s="26"/>
      <c r="AL55" s="26" t="str">
        <f t="shared" si="15"/>
        <v/>
      </c>
      <c r="AM55" s="26" t="str">
        <f t="shared" si="16"/>
        <v/>
      </c>
      <c r="AN55" s="26">
        <v>52</v>
      </c>
      <c r="AO55" s="67" t="str">
        <f t="shared" si="17"/>
        <v/>
      </c>
      <c r="AP55" s="26" t="str">
        <f>_xlfn.IFNA(VLOOKUP(AM55,Kopā!$A$4:$Q$203,2,),"")</f>
        <v/>
      </c>
      <c r="AQ55" s="68" t="str">
        <f>_xlfn.IFNA(VLOOKUP(AM55,Kopā!$A$4:$Q$203,3,),"")</f>
        <v/>
      </c>
      <c r="AR55" s="79" t="str">
        <f>_xlfn.IFNA(VLOOKUP(AM55,Kopā!$A$4:$Q$203,8,),"")</f>
        <v/>
      </c>
      <c r="AS55" s="80" t="str">
        <f>_xlfn.IFNA(VLOOKUP(AM55,Kopā!$A$4:$Q$203,9,),"")</f>
        <v/>
      </c>
      <c r="AT55" s="79" t="str">
        <f>_xlfn.IFNA(VLOOKUP(AM55,Kopā!$A$4:$Q$203,10,),"")</f>
        <v/>
      </c>
      <c r="AU55" s="80" t="str">
        <f>_xlfn.IFNA(VLOOKUP(AM55,Kopā!$A$4:$Q$203,11,),"")</f>
        <v/>
      </c>
      <c r="AV55" s="79" t="str">
        <f>_xlfn.IFNA(VLOOKUP(AM55,Kopā!$A$4:$Q$203,12,),"")</f>
        <v/>
      </c>
      <c r="AW55" s="80" t="str">
        <f>_xlfn.IFNA(VLOOKUP(AM55,Kopā!$A$4:$Q$203,13,),"")</f>
        <v/>
      </c>
      <c r="AX55" s="79" t="str">
        <f>_xlfn.IFNA(VLOOKUP(AM55,Kopā!$A$4:$Q$203,14,),"")</f>
        <v/>
      </c>
      <c r="AY55" s="80" t="str">
        <f>_xlfn.IFNA(VLOOKUP(AM55,Kopā!$A$4:$Q$203,15,),"")</f>
        <v/>
      </c>
      <c r="AZ55" s="81" t="str">
        <f>_xlfn.IFNA(VLOOKUP(AM55,Kopā!$A$4:$Q$203,16,),"")</f>
        <v/>
      </c>
      <c r="BA55" s="80" t="str">
        <f>_xlfn.IFNA(VLOOKUP(AM55,Kopā!$A$4:$Q$203,17,),"")</f>
        <v/>
      </c>
      <c r="BB55" s="26" t="str">
        <f t="shared" si="18"/>
        <v/>
      </c>
      <c r="BC55" s="26" t="str">
        <f t="shared" si="19"/>
        <v/>
      </c>
      <c r="BD55" s="69" t="str">
        <f t="shared" si="20"/>
        <v/>
      </c>
      <c r="BE55" s="26" t="e">
        <f>_xlfn.RANK.EQ(BB55,$BB$4:$BB$93,)+COUNTIF($BB$4:BB55,BB55)-1</f>
        <v>#VALUE!</v>
      </c>
    </row>
    <row r="56" spans="1:57" x14ac:dyDescent="0.25">
      <c r="A56" s="26">
        <v>53</v>
      </c>
      <c r="B56" s="37" t="str">
        <f t="shared" si="2"/>
        <v/>
      </c>
      <c r="C56" s="65" t="str">
        <f t="shared" si="0"/>
        <v/>
      </c>
      <c r="D56" s="65" t="str">
        <f t="shared" si="21"/>
        <v/>
      </c>
      <c r="E56" s="70" t="str">
        <f t="shared" si="4"/>
        <v/>
      </c>
      <c r="F56" s="71" t="str">
        <f t="shared" si="5"/>
        <v/>
      </c>
      <c r="G56" s="70" t="str">
        <f t="shared" si="6"/>
        <v/>
      </c>
      <c r="H56" s="71" t="str">
        <f t="shared" si="7"/>
        <v/>
      </c>
      <c r="I56" s="70" t="str">
        <f t="shared" si="8"/>
        <v/>
      </c>
      <c r="J56" s="71" t="str">
        <f t="shared" si="9"/>
        <v/>
      </c>
      <c r="K56" s="70" t="str">
        <f t="shared" si="10"/>
        <v/>
      </c>
      <c r="L56" s="71" t="str">
        <f t="shared" si="11"/>
        <v/>
      </c>
      <c r="M56" s="75" t="str">
        <f t="shared" si="12"/>
        <v/>
      </c>
      <c r="N56" s="71" t="str">
        <f t="shared" si="13"/>
        <v/>
      </c>
      <c r="O56" s="66" t="str">
        <f t="shared" si="14"/>
        <v/>
      </c>
      <c r="P56" s="4"/>
      <c r="Q56" s="74"/>
      <c r="AD56" s="26">
        <v>55</v>
      </c>
      <c r="AE56" s="26"/>
      <c r="AF56" s="26" t="str">
        <f>IF(Kopā!F56=$R$3,Kopā!A56,"")</f>
        <v/>
      </c>
      <c r="AG56" s="26" t="str">
        <f>_xlfn.IFNA(VLOOKUP(AF56,Kopā!$A$4:$G$203,7,),"")</f>
        <v/>
      </c>
      <c r="AH56" s="26" t="str">
        <f t="shared" si="22"/>
        <v/>
      </c>
      <c r="AI56" s="26" t="e" cm="1">
        <f t="array" ref="AI56">IFERROR(SMALL(IF((COUNTIF($AI$3:AI55, $AH$4:$AH$203)=0)*ISNUMBER($AH$4:$AH$203), $AH$4:$AH$203, "A"), 1),INDEX($AH$4:$AH$203, MATCH(SMALL(IF(ISTEXT($AH$4:$AH$203)*(COUNTIF(AI$3:$AI55,$AH$4:$AH$203)=0), COUNTIF($AH$4:$AH$203, "&lt;"&amp;$AH$4:$AH$203), ""),1),IF(ISTEXT($AH$4:$AH$203), COUNTIF($AH$4:$AH$203, "&lt;"&amp;$AH$4:$AH$203), ""), 0)))</f>
        <v>#NUM!</v>
      </c>
      <c r="AJ56" s="26"/>
      <c r="AK56" s="26"/>
      <c r="AL56" s="26" t="str">
        <f t="shared" si="15"/>
        <v/>
      </c>
      <c r="AM56" s="26" t="str">
        <f t="shared" si="16"/>
        <v/>
      </c>
      <c r="AN56" s="26">
        <v>53</v>
      </c>
      <c r="AO56" s="67" t="str">
        <f t="shared" si="17"/>
        <v/>
      </c>
      <c r="AP56" s="26" t="str">
        <f>_xlfn.IFNA(VLOOKUP(AM56,Kopā!$A$4:$Q$203,2,),"")</f>
        <v/>
      </c>
      <c r="AQ56" s="68" t="str">
        <f>_xlfn.IFNA(VLOOKUP(AM56,Kopā!$A$4:$Q$203,3,),"")</f>
        <v/>
      </c>
      <c r="AR56" s="79" t="str">
        <f>_xlfn.IFNA(VLOOKUP(AM56,Kopā!$A$4:$Q$203,8,),"")</f>
        <v/>
      </c>
      <c r="AS56" s="80" t="str">
        <f>_xlfn.IFNA(VLOOKUP(AM56,Kopā!$A$4:$Q$203,9,),"")</f>
        <v/>
      </c>
      <c r="AT56" s="79" t="str">
        <f>_xlfn.IFNA(VLOOKUP(AM56,Kopā!$A$4:$Q$203,10,),"")</f>
        <v/>
      </c>
      <c r="AU56" s="80" t="str">
        <f>_xlfn.IFNA(VLOOKUP(AM56,Kopā!$A$4:$Q$203,11,),"")</f>
        <v/>
      </c>
      <c r="AV56" s="79" t="str">
        <f>_xlfn.IFNA(VLOOKUP(AM56,Kopā!$A$4:$Q$203,12,),"")</f>
        <v/>
      </c>
      <c r="AW56" s="80" t="str">
        <f>_xlfn.IFNA(VLOOKUP(AM56,Kopā!$A$4:$Q$203,13,),"")</f>
        <v/>
      </c>
      <c r="AX56" s="79" t="str">
        <f>_xlfn.IFNA(VLOOKUP(AM56,Kopā!$A$4:$Q$203,14,),"")</f>
        <v/>
      </c>
      <c r="AY56" s="80" t="str">
        <f>_xlfn.IFNA(VLOOKUP(AM56,Kopā!$A$4:$Q$203,15,),"")</f>
        <v/>
      </c>
      <c r="AZ56" s="81" t="str">
        <f>_xlfn.IFNA(VLOOKUP(AM56,Kopā!$A$4:$Q$203,16,),"")</f>
        <v/>
      </c>
      <c r="BA56" s="80" t="str">
        <f>_xlfn.IFNA(VLOOKUP(AM56,Kopā!$A$4:$Q$203,17,),"")</f>
        <v/>
      </c>
      <c r="BB56" s="26" t="str">
        <f t="shared" si="18"/>
        <v/>
      </c>
      <c r="BC56" s="26" t="str">
        <f t="shared" si="19"/>
        <v/>
      </c>
      <c r="BD56" s="69" t="str">
        <f t="shared" si="20"/>
        <v/>
      </c>
      <c r="BE56" s="26" t="e">
        <f>_xlfn.RANK.EQ(BB56,$BB$4:$BB$93,)+COUNTIF($BB$4:BB56,BB56)-1</f>
        <v>#VALUE!</v>
      </c>
    </row>
    <row r="57" spans="1:57" x14ac:dyDescent="0.25">
      <c r="A57" s="26">
        <v>54</v>
      </c>
      <c r="B57" s="37" t="str">
        <f t="shared" si="2"/>
        <v/>
      </c>
      <c r="C57" s="65" t="str">
        <f t="shared" si="0"/>
        <v/>
      </c>
      <c r="D57" s="65" t="str">
        <f t="shared" si="21"/>
        <v/>
      </c>
      <c r="E57" s="70" t="str">
        <f t="shared" si="4"/>
        <v/>
      </c>
      <c r="F57" s="71" t="str">
        <f t="shared" si="5"/>
        <v/>
      </c>
      <c r="G57" s="70" t="str">
        <f t="shared" si="6"/>
        <v/>
      </c>
      <c r="H57" s="71" t="str">
        <f t="shared" si="7"/>
        <v/>
      </c>
      <c r="I57" s="70" t="str">
        <f t="shared" si="8"/>
        <v/>
      </c>
      <c r="J57" s="71" t="str">
        <f t="shared" si="9"/>
        <v/>
      </c>
      <c r="K57" s="70" t="str">
        <f t="shared" si="10"/>
        <v/>
      </c>
      <c r="L57" s="71" t="str">
        <f t="shared" si="11"/>
        <v/>
      </c>
      <c r="M57" s="75" t="str">
        <f t="shared" si="12"/>
        <v/>
      </c>
      <c r="N57" s="71" t="str">
        <f t="shared" si="13"/>
        <v/>
      </c>
      <c r="O57" s="66" t="str">
        <f t="shared" si="14"/>
        <v/>
      </c>
      <c r="P57" s="4"/>
      <c r="Q57" s="74"/>
      <c r="AD57" s="26">
        <v>56</v>
      </c>
      <c r="AE57" s="26"/>
      <c r="AF57" s="26" t="str">
        <f>IF(Kopā!F57=$R$3,Kopā!A57,"")</f>
        <v/>
      </c>
      <c r="AG57" s="26" t="str">
        <f>_xlfn.IFNA(VLOOKUP(AF57,Kopā!$A$4:$G$203,7,),"")</f>
        <v/>
      </c>
      <c r="AH57" s="26" t="str">
        <f t="shared" si="22"/>
        <v/>
      </c>
      <c r="AI57" s="26" t="e" cm="1">
        <f t="array" ref="AI57">IFERROR(SMALL(IF((COUNTIF($AI$3:AI56, $AH$4:$AH$203)=0)*ISNUMBER($AH$4:$AH$203), $AH$4:$AH$203, "A"), 1),INDEX($AH$4:$AH$203, MATCH(SMALL(IF(ISTEXT($AH$4:$AH$203)*(COUNTIF(AI$3:$AI56,$AH$4:$AH$203)=0), COUNTIF($AH$4:$AH$203, "&lt;"&amp;$AH$4:$AH$203), ""),1),IF(ISTEXT($AH$4:$AH$203), COUNTIF($AH$4:$AH$203, "&lt;"&amp;$AH$4:$AH$203), ""), 0)))</f>
        <v>#NUM!</v>
      </c>
      <c r="AJ57" s="26"/>
      <c r="AK57" s="26"/>
      <c r="AL57" s="26" t="str">
        <f t="shared" si="15"/>
        <v/>
      </c>
      <c r="AM57" s="26" t="str">
        <f t="shared" si="16"/>
        <v/>
      </c>
      <c r="AN57" s="26">
        <v>54</v>
      </c>
      <c r="AO57" s="67" t="str">
        <f t="shared" si="17"/>
        <v/>
      </c>
      <c r="AP57" s="26" t="str">
        <f>_xlfn.IFNA(VLOOKUP(AM57,Kopā!$A$4:$Q$203,2,),"")</f>
        <v/>
      </c>
      <c r="AQ57" s="68" t="str">
        <f>_xlfn.IFNA(VLOOKUP(AM57,Kopā!$A$4:$Q$203,3,),"")</f>
        <v/>
      </c>
      <c r="AR57" s="79" t="str">
        <f>_xlfn.IFNA(VLOOKUP(AM57,Kopā!$A$4:$Q$203,8,),"")</f>
        <v/>
      </c>
      <c r="AS57" s="80" t="str">
        <f>_xlfn.IFNA(VLOOKUP(AM57,Kopā!$A$4:$Q$203,9,),"")</f>
        <v/>
      </c>
      <c r="AT57" s="79" t="str">
        <f>_xlfn.IFNA(VLOOKUP(AM57,Kopā!$A$4:$Q$203,10,),"")</f>
        <v/>
      </c>
      <c r="AU57" s="80" t="str">
        <f>_xlfn.IFNA(VLOOKUP(AM57,Kopā!$A$4:$Q$203,11,),"")</f>
        <v/>
      </c>
      <c r="AV57" s="79" t="str">
        <f>_xlfn.IFNA(VLOOKUP(AM57,Kopā!$A$4:$Q$203,12,),"")</f>
        <v/>
      </c>
      <c r="AW57" s="80" t="str">
        <f>_xlfn.IFNA(VLOOKUP(AM57,Kopā!$A$4:$Q$203,13,),"")</f>
        <v/>
      </c>
      <c r="AX57" s="79" t="str">
        <f>_xlfn.IFNA(VLOOKUP(AM57,Kopā!$A$4:$Q$203,14,),"")</f>
        <v/>
      </c>
      <c r="AY57" s="80" t="str">
        <f>_xlfn.IFNA(VLOOKUP(AM57,Kopā!$A$4:$Q$203,15,),"")</f>
        <v/>
      </c>
      <c r="AZ57" s="81" t="str">
        <f>_xlfn.IFNA(VLOOKUP(AM57,Kopā!$A$4:$Q$203,16,),"")</f>
        <v/>
      </c>
      <c r="BA57" s="80" t="str">
        <f>_xlfn.IFNA(VLOOKUP(AM57,Kopā!$A$4:$Q$203,17,),"")</f>
        <v/>
      </c>
      <c r="BB57" s="26" t="str">
        <f t="shared" si="18"/>
        <v/>
      </c>
      <c r="BC57" s="26" t="str">
        <f t="shared" si="19"/>
        <v/>
      </c>
      <c r="BD57" s="69" t="str">
        <f t="shared" si="20"/>
        <v/>
      </c>
      <c r="BE57" s="26" t="e">
        <f>_xlfn.RANK.EQ(BB57,$BB$4:$BB$93,)+COUNTIF($BB$4:BB57,BB57)-1</f>
        <v>#VALUE!</v>
      </c>
    </row>
    <row r="58" spans="1:57" x14ac:dyDescent="0.25">
      <c r="A58" s="26">
        <v>55</v>
      </c>
      <c r="B58" s="37" t="str">
        <f t="shared" si="2"/>
        <v/>
      </c>
      <c r="C58" s="65" t="str">
        <f t="shared" si="0"/>
        <v/>
      </c>
      <c r="D58" s="65" t="str">
        <f t="shared" si="21"/>
        <v/>
      </c>
      <c r="E58" s="70" t="str">
        <f t="shared" si="4"/>
        <v/>
      </c>
      <c r="F58" s="71" t="str">
        <f t="shared" si="5"/>
        <v/>
      </c>
      <c r="G58" s="70" t="str">
        <f t="shared" si="6"/>
        <v/>
      </c>
      <c r="H58" s="71" t="str">
        <f t="shared" si="7"/>
        <v/>
      </c>
      <c r="I58" s="70" t="str">
        <f t="shared" si="8"/>
        <v/>
      </c>
      <c r="J58" s="71" t="str">
        <f t="shared" si="9"/>
        <v/>
      </c>
      <c r="K58" s="70" t="str">
        <f t="shared" si="10"/>
        <v/>
      </c>
      <c r="L58" s="71" t="str">
        <f t="shared" si="11"/>
        <v/>
      </c>
      <c r="M58" s="75" t="str">
        <f t="shared" si="12"/>
        <v/>
      </c>
      <c r="N58" s="71" t="str">
        <f t="shared" si="13"/>
        <v/>
      </c>
      <c r="O58" s="66" t="str">
        <f t="shared" si="14"/>
        <v/>
      </c>
      <c r="P58" s="4"/>
      <c r="Q58" s="74"/>
      <c r="AD58" s="26">
        <v>57</v>
      </c>
      <c r="AE58" s="26"/>
      <c r="AF58" s="26">
        <f>IF(Kopā!F58=$R$3,Kopā!A58,"")</f>
        <v>55</v>
      </c>
      <c r="AG58" s="26" t="str">
        <f>_xlfn.IFNA(VLOOKUP(AF58,Kopā!$A$4:$G$203,7,),"")</f>
        <v>E</v>
      </c>
      <c r="AH58" s="26" t="str">
        <f t="shared" si="22"/>
        <v/>
      </c>
      <c r="AI58" s="26" t="e" cm="1">
        <f t="array" ref="AI58">IFERROR(SMALL(IF((COUNTIF($AI$3:AI57, $AH$4:$AH$203)=0)*ISNUMBER($AH$4:$AH$203), $AH$4:$AH$203, "A"), 1),INDEX($AH$4:$AH$203, MATCH(SMALL(IF(ISTEXT($AH$4:$AH$203)*(COUNTIF(AI$3:$AI57,$AH$4:$AH$203)=0), COUNTIF($AH$4:$AH$203, "&lt;"&amp;$AH$4:$AH$203), ""),1),IF(ISTEXT($AH$4:$AH$203), COUNTIF($AH$4:$AH$203, "&lt;"&amp;$AH$4:$AH$203), ""), 0)))</f>
        <v>#NUM!</v>
      </c>
      <c r="AJ58" s="26"/>
      <c r="AK58" s="26"/>
      <c r="AL58" s="26" t="str">
        <f t="shared" si="15"/>
        <v/>
      </c>
      <c r="AM58" s="26" t="str">
        <f t="shared" si="16"/>
        <v/>
      </c>
      <c r="AN58" s="26">
        <v>55</v>
      </c>
      <c r="AO58" s="67" t="str">
        <f t="shared" si="17"/>
        <v/>
      </c>
      <c r="AP58" s="26" t="str">
        <f>_xlfn.IFNA(VLOOKUP(AM58,Kopā!$A$4:$Q$203,2,),"")</f>
        <v/>
      </c>
      <c r="AQ58" s="68" t="str">
        <f>_xlfn.IFNA(VLOOKUP(AM58,Kopā!$A$4:$Q$203,3,),"")</f>
        <v/>
      </c>
      <c r="AR58" s="79" t="str">
        <f>_xlfn.IFNA(VLOOKUP(AM58,Kopā!$A$4:$Q$203,8,),"")</f>
        <v/>
      </c>
      <c r="AS58" s="80" t="str">
        <f>_xlfn.IFNA(VLOOKUP(AM58,Kopā!$A$4:$Q$203,9,),"")</f>
        <v/>
      </c>
      <c r="AT58" s="79" t="str">
        <f>_xlfn.IFNA(VLOOKUP(AM58,Kopā!$A$4:$Q$203,10,),"")</f>
        <v/>
      </c>
      <c r="AU58" s="80" t="str">
        <f>_xlfn.IFNA(VLOOKUP(AM58,Kopā!$A$4:$Q$203,11,),"")</f>
        <v/>
      </c>
      <c r="AV58" s="79" t="str">
        <f>_xlfn.IFNA(VLOOKUP(AM58,Kopā!$A$4:$Q$203,12,),"")</f>
        <v/>
      </c>
      <c r="AW58" s="80" t="str">
        <f>_xlfn.IFNA(VLOOKUP(AM58,Kopā!$A$4:$Q$203,13,),"")</f>
        <v/>
      </c>
      <c r="AX58" s="79" t="str">
        <f>_xlfn.IFNA(VLOOKUP(AM58,Kopā!$A$4:$Q$203,14,),"")</f>
        <v/>
      </c>
      <c r="AY58" s="80" t="str">
        <f>_xlfn.IFNA(VLOOKUP(AM58,Kopā!$A$4:$Q$203,15,),"")</f>
        <v/>
      </c>
      <c r="AZ58" s="81" t="str">
        <f>_xlfn.IFNA(VLOOKUP(AM58,Kopā!$A$4:$Q$203,16,),"")</f>
        <v/>
      </c>
      <c r="BA58" s="80" t="str">
        <f>_xlfn.IFNA(VLOOKUP(AM58,Kopā!$A$4:$Q$203,17,),"")</f>
        <v/>
      </c>
      <c r="BB58" s="26" t="str">
        <f t="shared" si="18"/>
        <v/>
      </c>
      <c r="BC58" s="26" t="str">
        <f t="shared" si="19"/>
        <v/>
      </c>
      <c r="BD58" s="69" t="str">
        <f t="shared" si="20"/>
        <v/>
      </c>
      <c r="BE58" s="26" t="e">
        <f>_xlfn.RANK.EQ(BB58,$BB$4:$BB$93,)+COUNTIF($BB$4:BB58,BB58)-1</f>
        <v>#VALUE!</v>
      </c>
    </row>
    <row r="59" spans="1:57" x14ac:dyDescent="0.25">
      <c r="A59" s="26">
        <v>56</v>
      </c>
      <c r="B59" s="37" t="str">
        <f t="shared" si="2"/>
        <v/>
      </c>
      <c r="C59" s="65" t="str">
        <f t="shared" si="0"/>
        <v/>
      </c>
      <c r="D59" s="65" t="str">
        <f t="shared" si="21"/>
        <v/>
      </c>
      <c r="E59" s="70" t="str">
        <f t="shared" si="4"/>
        <v/>
      </c>
      <c r="F59" s="71" t="str">
        <f t="shared" si="5"/>
        <v/>
      </c>
      <c r="G59" s="70" t="str">
        <f t="shared" si="6"/>
        <v/>
      </c>
      <c r="H59" s="71" t="str">
        <f t="shared" si="7"/>
        <v/>
      </c>
      <c r="I59" s="70" t="str">
        <f t="shared" si="8"/>
        <v/>
      </c>
      <c r="J59" s="71" t="str">
        <f t="shared" si="9"/>
        <v/>
      </c>
      <c r="K59" s="70" t="str">
        <f t="shared" si="10"/>
        <v/>
      </c>
      <c r="L59" s="71" t="str">
        <f t="shared" si="11"/>
        <v/>
      </c>
      <c r="M59" s="75" t="str">
        <f t="shared" si="12"/>
        <v/>
      </c>
      <c r="N59" s="71" t="str">
        <f t="shared" si="13"/>
        <v/>
      </c>
      <c r="O59" s="66" t="str">
        <f t="shared" si="14"/>
        <v/>
      </c>
      <c r="P59" s="4"/>
      <c r="Q59" s="74"/>
      <c r="AD59" s="26">
        <v>58</v>
      </c>
      <c r="AE59" s="26"/>
      <c r="AF59" s="26">
        <f>IF(Kopā!F59=$R$3,Kopā!A59,"")</f>
        <v>56</v>
      </c>
      <c r="AG59" s="26" t="str">
        <f>_xlfn.IFNA(VLOOKUP(AF59,Kopā!$A$4:$G$203,7,),"")</f>
        <v>E</v>
      </c>
      <c r="AH59" s="26" t="str">
        <f t="shared" si="22"/>
        <v/>
      </c>
      <c r="AI59" s="26" t="e" cm="1">
        <f t="array" ref="AI59">IFERROR(SMALL(IF((COUNTIF($AI$3:AI58, $AH$4:$AH$203)=0)*ISNUMBER($AH$4:$AH$203), $AH$4:$AH$203, "A"), 1),INDEX($AH$4:$AH$203, MATCH(SMALL(IF(ISTEXT($AH$4:$AH$203)*(COUNTIF(AI$3:$AI58,$AH$4:$AH$203)=0), COUNTIF($AH$4:$AH$203, "&lt;"&amp;$AH$4:$AH$203), ""),1),IF(ISTEXT($AH$4:$AH$203), COUNTIF($AH$4:$AH$203, "&lt;"&amp;$AH$4:$AH$203), ""), 0)))</f>
        <v>#NUM!</v>
      </c>
      <c r="AJ59" s="26"/>
      <c r="AK59" s="26"/>
      <c r="AL59" s="26" t="str">
        <f t="shared" si="15"/>
        <v/>
      </c>
      <c r="AM59" s="26" t="str">
        <f t="shared" si="16"/>
        <v/>
      </c>
      <c r="AN59" s="26">
        <v>56</v>
      </c>
      <c r="AO59" s="67" t="str">
        <f t="shared" si="17"/>
        <v/>
      </c>
      <c r="AP59" s="26" t="str">
        <f>_xlfn.IFNA(VLOOKUP(AM59,Kopā!$A$4:$Q$203,2,),"")</f>
        <v/>
      </c>
      <c r="AQ59" s="68" t="str">
        <f>_xlfn.IFNA(VLOOKUP(AM59,Kopā!$A$4:$Q$203,3,),"")</f>
        <v/>
      </c>
      <c r="AR59" s="79" t="str">
        <f>_xlfn.IFNA(VLOOKUP(AM59,Kopā!$A$4:$Q$203,8,),"")</f>
        <v/>
      </c>
      <c r="AS59" s="80" t="str">
        <f>_xlfn.IFNA(VLOOKUP(AM59,Kopā!$A$4:$Q$203,9,),"")</f>
        <v/>
      </c>
      <c r="AT59" s="79" t="str">
        <f>_xlfn.IFNA(VLOOKUP(AM59,Kopā!$A$4:$Q$203,10,),"")</f>
        <v/>
      </c>
      <c r="AU59" s="80" t="str">
        <f>_xlfn.IFNA(VLOOKUP(AM59,Kopā!$A$4:$Q$203,11,),"")</f>
        <v/>
      </c>
      <c r="AV59" s="79" t="str">
        <f>_xlfn.IFNA(VLOOKUP(AM59,Kopā!$A$4:$Q$203,12,),"")</f>
        <v/>
      </c>
      <c r="AW59" s="80" t="str">
        <f>_xlfn.IFNA(VLOOKUP(AM59,Kopā!$A$4:$Q$203,13,),"")</f>
        <v/>
      </c>
      <c r="AX59" s="79" t="str">
        <f>_xlfn.IFNA(VLOOKUP(AM59,Kopā!$A$4:$Q$203,14,),"")</f>
        <v/>
      </c>
      <c r="AY59" s="80" t="str">
        <f>_xlfn.IFNA(VLOOKUP(AM59,Kopā!$A$4:$Q$203,15,),"")</f>
        <v/>
      </c>
      <c r="AZ59" s="81" t="str">
        <f>_xlfn.IFNA(VLOOKUP(AM59,Kopā!$A$4:$Q$203,16,),"")</f>
        <v/>
      </c>
      <c r="BA59" s="80" t="str">
        <f>_xlfn.IFNA(VLOOKUP(AM59,Kopā!$A$4:$Q$203,17,),"")</f>
        <v/>
      </c>
      <c r="BB59" s="26" t="str">
        <f t="shared" si="18"/>
        <v/>
      </c>
      <c r="BC59" s="26" t="str">
        <f t="shared" si="19"/>
        <v/>
      </c>
      <c r="BD59" s="69" t="str">
        <f t="shared" si="20"/>
        <v/>
      </c>
      <c r="BE59" s="26" t="e">
        <f>_xlfn.RANK.EQ(BB59,$BB$4:$BB$93,)+COUNTIF($BB$4:BB59,BB59)-1</f>
        <v>#VALUE!</v>
      </c>
    </row>
    <row r="60" spans="1:57" x14ac:dyDescent="0.25">
      <c r="A60" s="26">
        <v>57</v>
      </c>
      <c r="B60" s="37" t="str">
        <f t="shared" si="2"/>
        <v/>
      </c>
      <c r="C60" s="65" t="str">
        <f t="shared" si="0"/>
        <v/>
      </c>
      <c r="D60" s="65" t="str">
        <f t="shared" si="21"/>
        <v/>
      </c>
      <c r="E60" s="70" t="str">
        <f t="shared" si="4"/>
        <v/>
      </c>
      <c r="F60" s="71" t="str">
        <f t="shared" si="5"/>
        <v/>
      </c>
      <c r="G60" s="70" t="str">
        <f t="shared" si="6"/>
        <v/>
      </c>
      <c r="H60" s="71" t="str">
        <f t="shared" si="7"/>
        <v/>
      </c>
      <c r="I60" s="70" t="str">
        <f t="shared" si="8"/>
        <v/>
      </c>
      <c r="J60" s="71" t="str">
        <f t="shared" si="9"/>
        <v/>
      </c>
      <c r="K60" s="70" t="str">
        <f t="shared" si="10"/>
        <v/>
      </c>
      <c r="L60" s="71" t="str">
        <f t="shared" si="11"/>
        <v/>
      </c>
      <c r="M60" s="75" t="str">
        <f t="shared" si="12"/>
        <v/>
      </c>
      <c r="N60" s="71" t="str">
        <f t="shared" si="13"/>
        <v/>
      </c>
      <c r="O60" s="66" t="str">
        <f t="shared" si="14"/>
        <v/>
      </c>
      <c r="P60" s="4"/>
      <c r="Q60" s="74"/>
      <c r="AD60" s="26">
        <v>59</v>
      </c>
      <c r="AE60" s="26"/>
      <c r="AF60" s="26">
        <f>IF(Kopā!F60=$R$3,Kopā!A60,"")</f>
        <v>57</v>
      </c>
      <c r="AG60" s="26" t="str">
        <f>_xlfn.IFNA(VLOOKUP(AF60,Kopā!$A$4:$G$203,7,),"")</f>
        <v>Hm</v>
      </c>
      <c r="AH60" s="26">
        <f t="shared" si="22"/>
        <v>57</v>
      </c>
      <c r="AI60" s="26" t="e" cm="1">
        <f t="array" ref="AI60">IFERROR(SMALL(IF((COUNTIF($AI$3:AI59, $AH$4:$AH$203)=0)*ISNUMBER($AH$4:$AH$203), $AH$4:$AH$203, "A"), 1),INDEX($AH$4:$AH$203, MATCH(SMALL(IF(ISTEXT($AH$4:$AH$203)*(COUNTIF(AI$3:$AI59,$AH$4:$AH$203)=0), COUNTIF($AH$4:$AH$203, "&lt;"&amp;$AH$4:$AH$203), ""),1),IF(ISTEXT($AH$4:$AH$203), COUNTIF($AH$4:$AH$203, "&lt;"&amp;$AH$4:$AH$203), ""), 0)))</f>
        <v>#NUM!</v>
      </c>
      <c r="AJ60" s="26"/>
      <c r="AK60" s="26"/>
      <c r="AL60" s="26" t="str">
        <f t="shared" si="15"/>
        <v/>
      </c>
      <c r="AM60" s="26" t="str">
        <f t="shared" si="16"/>
        <v/>
      </c>
      <c r="AN60" s="26">
        <v>57</v>
      </c>
      <c r="AO60" s="67" t="str">
        <f t="shared" si="17"/>
        <v/>
      </c>
      <c r="AP60" s="26" t="str">
        <f>_xlfn.IFNA(VLOOKUP(AM60,Kopā!$A$4:$Q$203,2,),"")</f>
        <v/>
      </c>
      <c r="AQ60" s="68" t="str">
        <f>_xlfn.IFNA(VLOOKUP(AM60,Kopā!$A$4:$Q$203,3,),"")</f>
        <v/>
      </c>
      <c r="AR60" s="79" t="str">
        <f>_xlfn.IFNA(VLOOKUP(AM60,Kopā!$A$4:$Q$203,8,),"")</f>
        <v/>
      </c>
      <c r="AS60" s="80" t="str">
        <f>_xlfn.IFNA(VLOOKUP(AM60,Kopā!$A$4:$Q$203,9,),"")</f>
        <v/>
      </c>
      <c r="AT60" s="79" t="str">
        <f>_xlfn.IFNA(VLOOKUP(AM60,Kopā!$A$4:$Q$203,10,),"")</f>
        <v/>
      </c>
      <c r="AU60" s="80" t="str">
        <f>_xlfn.IFNA(VLOOKUP(AM60,Kopā!$A$4:$Q$203,11,),"")</f>
        <v/>
      </c>
      <c r="AV60" s="79" t="str">
        <f>_xlfn.IFNA(VLOOKUP(AM60,Kopā!$A$4:$Q$203,12,),"")</f>
        <v/>
      </c>
      <c r="AW60" s="80" t="str">
        <f>_xlfn.IFNA(VLOOKUP(AM60,Kopā!$A$4:$Q$203,13,),"")</f>
        <v/>
      </c>
      <c r="AX60" s="79" t="str">
        <f>_xlfn.IFNA(VLOOKUP(AM60,Kopā!$A$4:$Q$203,14,),"")</f>
        <v/>
      </c>
      <c r="AY60" s="80" t="str">
        <f>_xlfn.IFNA(VLOOKUP(AM60,Kopā!$A$4:$Q$203,15,),"")</f>
        <v/>
      </c>
      <c r="AZ60" s="81" t="str">
        <f>_xlfn.IFNA(VLOOKUP(AM60,Kopā!$A$4:$Q$203,16,),"")</f>
        <v/>
      </c>
      <c r="BA60" s="80" t="str">
        <f>_xlfn.IFNA(VLOOKUP(AM60,Kopā!$A$4:$Q$203,17,),"")</f>
        <v/>
      </c>
      <c r="BB60" s="26" t="str">
        <f t="shared" si="18"/>
        <v/>
      </c>
      <c r="BC60" s="26" t="str">
        <f t="shared" si="19"/>
        <v/>
      </c>
      <c r="BD60" s="69" t="str">
        <f t="shared" si="20"/>
        <v/>
      </c>
      <c r="BE60" s="26" t="e">
        <f>_xlfn.RANK.EQ(BB60,$BB$4:$BB$93,)+COUNTIF($BB$4:BB60,BB60)-1</f>
        <v>#VALUE!</v>
      </c>
    </row>
    <row r="61" spans="1:57" x14ac:dyDescent="0.25">
      <c r="A61" s="26">
        <v>58</v>
      </c>
      <c r="B61" s="37" t="str">
        <f t="shared" si="2"/>
        <v/>
      </c>
      <c r="C61" s="65" t="str">
        <f t="shared" si="0"/>
        <v/>
      </c>
      <c r="D61" s="65" t="str">
        <f t="shared" si="21"/>
        <v/>
      </c>
      <c r="E61" s="70" t="str">
        <f t="shared" si="4"/>
        <v/>
      </c>
      <c r="F61" s="71" t="str">
        <f t="shared" si="5"/>
        <v/>
      </c>
      <c r="G61" s="70" t="str">
        <f t="shared" si="6"/>
        <v/>
      </c>
      <c r="H61" s="71" t="str">
        <f t="shared" si="7"/>
        <v/>
      </c>
      <c r="I61" s="70" t="str">
        <f t="shared" si="8"/>
        <v/>
      </c>
      <c r="J61" s="71" t="str">
        <f t="shared" si="9"/>
        <v/>
      </c>
      <c r="K61" s="70" t="str">
        <f t="shared" si="10"/>
        <v/>
      </c>
      <c r="L61" s="71" t="str">
        <f t="shared" si="11"/>
        <v/>
      </c>
      <c r="M61" s="75" t="str">
        <f t="shared" si="12"/>
        <v/>
      </c>
      <c r="N61" s="71" t="str">
        <f t="shared" si="13"/>
        <v/>
      </c>
      <c r="O61" s="66" t="str">
        <f t="shared" si="14"/>
        <v/>
      </c>
      <c r="P61" s="4"/>
      <c r="Q61" s="74"/>
      <c r="AD61" s="26">
        <v>60</v>
      </c>
      <c r="AE61" s="26"/>
      <c r="AF61" s="26">
        <f>IF(Kopā!F61=$R$3,Kopā!A61,"")</f>
        <v>58</v>
      </c>
      <c r="AG61" s="26" t="str">
        <f>_xlfn.IFNA(VLOOKUP(AF61,Kopā!$A$4:$G$203,7,),"")</f>
        <v>H</v>
      </c>
      <c r="AH61" s="26" t="str">
        <f t="shared" si="22"/>
        <v/>
      </c>
      <c r="AI61" s="26" t="e" cm="1">
        <f t="array" ref="AI61">IFERROR(SMALL(IF((COUNTIF($AI$3:AI60, $AH$4:$AH$203)=0)*ISNUMBER($AH$4:$AH$203), $AH$4:$AH$203, "A"), 1),INDEX($AH$4:$AH$203, MATCH(SMALL(IF(ISTEXT($AH$4:$AH$203)*(COUNTIF(AI$3:$AI60,$AH$4:$AH$203)=0), COUNTIF($AH$4:$AH$203, "&lt;"&amp;$AH$4:$AH$203), ""),1),IF(ISTEXT($AH$4:$AH$203), COUNTIF($AH$4:$AH$203, "&lt;"&amp;$AH$4:$AH$203), ""), 0)))</f>
        <v>#NUM!</v>
      </c>
      <c r="AJ61" s="26"/>
      <c r="AK61" s="26"/>
      <c r="AL61" s="26" t="str">
        <f t="shared" si="15"/>
        <v/>
      </c>
      <c r="AM61" s="26" t="str">
        <f t="shared" si="16"/>
        <v/>
      </c>
      <c r="AN61" s="26">
        <v>58</v>
      </c>
      <c r="AO61" s="67" t="str">
        <f t="shared" si="17"/>
        <v/>
      </c>
      <c r="AP61" s="26" t="str">
        <f>_xlfn.IFNA(VLOOKUP(AM61,Kopā!$A$4:$Q$203,2,),"")</f>
        <v/>
      </c>
      <c r="AQ61" s="68" t="str">
        <f>_xlfn.IFNA(VLOOKUP(AM61,Kopā!$A$4:$Q$203,3,),"")</f>
        <v/>
      </c>
      <c r="AR61" s="79" t="str">
        <f>_xlfn.IFNA(VLOOKUP(AM61,Kopā!$A$4:$Q$203,8,),"")</f>
        <v/>
      </c>
      <c r="AS61" s="80" t="str">
        <f>_xlfn.IFNA(VLOOKUP(AM61,Kopā!$A$4:$Q$203,9,),"")</f>
        <v/>
      </c>
      <c r="AT61" s="79" t="str">
        <f>_xlfn.IFNA(VLOOKUP(AM61,Kopā!$A$4:$Q$203,10,),"")</f>
        <v/>
      </c>
      <c r="AU61" s="80" t="str">
        <f>_xlfn.IFNA(VLOOKUP(AM61,Kopā!$A$4:$Q$203,11,),"")</f>
        <v/>
      </c>
      <c r="AV61" s="79" t="str">
        <f>_xlfn.IFNA(VLOOKUP(AM61,Kopā!$A$4:$Q$203,12,),"")</f>
        <v/>
      </c>
      <c r="AW61" s="80" t="str">
        <f>_xlfn.IFNA(VLOOKUP(AM61,Kopā!$A$4:$Q$203,13,),"")</f>
        <v/>
      </c>
      <c r="AX61" s="79" t="str">
        <f>_xlfn.IFNA(VLOOKUP(AM61,Kopā!$A$4:$Q$203,14,),"")</f>
        <v/>
      </c>
      <c r="AY61" s="80" t="str">
        <f>_xlfn.IFNA(VLOOKUP(AM61,Kopā!$A$4:$Q$203,15,),"")</f>
        <v/>
      </c>
      <c r="AZ61" s="81" t="str">
        <f>_xlfn.IFNA(VLOOKUP(AM61,Kopā!$A$4:$Q$203,16,),"")</f>
        <v/>
      </c>
      <c r="BA61" s="80" t="str">
        <f>_xlfn.IFNA(VLOOKUP(AM61,Kopā!$A$4:$Q$203,17,),"")</f>
        <v/>
      </c>
      <c r="BB61" s="26" t="str">
        <f t="shared" si="18"/>
        <v/>
      </c>
      <c r="BC61" s="26" t="str">
        <f t="shared" si="19"/>
        <v/>
      </c>
      <c r="BD61" s="69" t="str">
        <f t="shared" si="20"/>
        <v/>
      </c>
      <c r="BE61" s="26" t="e">
        <f>_xlfn.RANK.EQ(BB61,$BB$4:$BB$93,)+COUNTIF($BB$4:BB61,BB61)-1</f>
        <v>#VALUE!</v>
      </c>
    </row>
    <row r="62" spans="1:57" x14ac:dyDescent="0.25">
      <c r="A62" s="26">
        <v>59</v>
      </c>
      <c r="B62" s="37" t="str">
        <f t="shared" si="2"/>
        <v/>
      </c>
      <c r="C62" s="65" t="str">
        <f t="shared" si="0"/>
        <v/>
      </c>
      <c r="D62" s="65" t="str">
        <f t="shared" si="21"/>
        <v/>
      </c>
      <c r="E62" s="70" t="str">
        <f t="shared" si="4"/>
        <v/>
      </c>
      <c r="F62" s="71" t="str">
        <f t="shared" si="5"/>
        <v/>
      </c>
      <c r="G62" s="70" t="str">
        <f t="shared" si="6"/>
        <v/>
      </c>
      <c r="H62" s="71" t="str">
        <f t="shared" si="7"/>
        <v/>
      </c>
      <c r="I62" s="70" t="str">
        <f t="shared" si="8"/>
        <v/>
      </c>
      <c r="J62" s="71" t="str">
        <f t="shared" si="9"/>
        <v/>
      </c>
      <c r="K62" s="70" t="str">
        <f t="shared" si="10"/>
        <v/>
      </c>
      <c r="L62" s="71" t="str">
        <f t="shared" si="11"/>
        <v/>
      </c>
      <c r="M62" s="75" t="str">
        <f t="shared" si="12"/>
        <v/>
      </c>
      <c r="N62" s="71" t="str">
        <f t="shared" si="13"/>
        <v/>
      </c>
      <c r="O62" s="66" t="str">
        <f t="shared" si="14"/>
        <v/>
      </c>
      <c r="P62" s="4"/>
      <c r="Q62" s="74"/>
      <c r="AD62" s="26">
        <v>61</v>
      </c>
      <c r="AE62" s="26"/>
      <c r="AF62" s="26" t="str">
        <f>IF(Kopā!F62=$R$3,Kopā!A62,"")</f>
        <v/>
      </c>
      <c r="AG62" s="26" t="str">
        <f>_xlfn.IFNA(VLOOKUP(AF62,Kopā!$A$4:$G$203,7,),"")</f>
        <v/>
      </c>
      <c r="AH62" s="26" t="str">
        <f t="shared" si="22"/>
        <v/>
      </c>
      <c r="AI62" s="26" t="e" cm="1">
        <f t="array" ref="AI62">IFERROR(SMALL(IF((COUNTIF($AI$3:AI61, $AH$4:$AH$203)=0)*ISNUMBER($AH$4:$AH$203), $AH$4:$AH$203, "A"), 1),INDEX($AH$4:$AH$203, MATCH(SMALL(IF(ISTEXT($AH$4:$AH$203)*(COUNTIF(AI$3:$AI61,$AH$4:$AH$203)=0), COUNTIF($AH$4:$AH$203, "&lt;"&amp;$AH$4:$AH$203), ""),1),IF(ISTEXT($AH$4:$AH$203), COUNTIF($AH$4:$AH$203, "&lt;"&amp;$AH$4:$AH$203), ""), 0)))</f>
        <v>#NUM!</v>
      </c>
      <c r="AJ62" s="26"/>
      <c r="AK62" s="26"/>
      <c r="AL62" s="26" t="str">
        <f t="shared" si="15"/>
        <v/>
      </c>
      <c r="AM62" s="26" t="str">
        <f t="shared" si="16"/>
        <v/>
      </c>
      <c r="AN62" s="26">
        <v>59</v>
      </c>
      <c r="AO62" s="67" t="str">
        <f t="shared" si="17"/>
        <v/>
      </c>
      <c r="AP62" s="26" t="str">
        <f>_xlfn.IFNA(VLOOKUP(AM62,Kopā!$A$4:$Q$203,2,),"")</f>
        <v/>
      </c>
      <c r="AQ62" s="68" t="str">
        <f>_xlfn.IFNA(VLOOKUP(AM62,Kopā!$A$4:$Q$203,3,),"")</f>
        <v/>
      </c>
      <c r="AR62" s="79" t="str">
        <f>_xlfn.IFNA(VLOOKUP(AM62,Kopā!$A$4:$Q$203,8,),"")</f>
        <v/>
      </c>
      <c r="AS62" s="80" t="str">
        <f>_xlfn.IFNA(VLOOKUP(AM62,Kopā!$A$4:$Q$203,9,),"")</f>
        <v/>
      </c>
      <c r="AT62" s="79" t="str">
        <f>_xlfn.IFNA(VLOOKUP(AM62,Kopā!$A$4:$Q$203,10,),"")</f>
        <v/>
      </c>
      <c r="AU62" s="80" t="str">
        <f>_xlfn.IFNA(VLOOKUP(AM62,Kopā!$A$4:$Q$203,11,),"")</f>
        <v/>
      </c>
      <c r="AV62" s="79" t="str">
        <f>_xlfn.IFNA(VLOOKUP(AM62,Kopā!$A$4:$Q$203,12,),"")</f>
        <v/>
      </c>
      <c r="AW62" s="80" t="str">
        <f>_xlfn.IFNA(VLOOKUP(AM62,Kopā!$A$4:$Q$203,13,),"")</f>
        <v/>
      </c>
      <c r="AX62" s="79" t="str">
        <f>_xlfn.IFNA(VLOOKUP(AM62,Kopā!$A$4:$Q$203,14,),"")</f>
        <v/>
      </c>
      <c r="AY62" s="80" t="str">
        <f>_xlfn.IFNA(VLOOKUP(AM62,Kopā!$A$4:$Q$203,15,),"")</f>
        <v/>
      </c>
      <c r="AZ62" s="81" t="str">
        <f>_xlfn.IFNA(VLOOKUP(AM62,Kopā!$A$4:$Q$203,16,),"")</f>
        <v/>
      </c>
      <c r="BA62" s="80" t="str">
        <f>_xlfn.IFNA(VLOOKUP(AM62,Kopā!$A$4:$Q$203,17,),"")</f>
        <v/>
      </c>
      <c r="BB62" s="26" t="str">
        <f t="shared" si="18"/>
        <v/>
      </c>
      <c r="BC62" s="26" t="str">
        <f t="shared" si="19"/>
        <v/>
      </c>
      <c r="BD62" s="69" t="str">
        <f t="shared" si="20"/>
        <v/>
      </c>
      <c r="BE62" s="26" t="e">
        <f>_xlfn.RANK.EQ(BB62,$BB$4:$BB$93,)+COUNTIF($BB$4:BB62,BB62)-1</f>
        <v>#VALUE!</v>
      </c>
    </row>
    <row r="63" spans="1:57" x14ac:dyDescent="0.25">
      <c r="A63" s="26">
        <v>60</v>
      </c>
      <c r="B63" s="37" t="str">
        <f t="shared" si="2"/>
        <v/>
      </c>
      <c r="C63" s="65" t="str">
        <f t="shared" si="0"/>
        <v/>
      </c>
      <c r="D63" s="65" t="str">
        <f t="shared" si="21"/>
        <v/>
      </c>
      <c r="E63" s="70" t="str">
        <f t="shared" si="4"/>
        <v/>
      </c>
      <c r="F63" s="71" t="str">
        <f t="shared" si="5"/>
        <v/>
      </c>
      <c r="G63" s="70" t="str">
        <f t="shared" si="6"/>
        <v/>
      </c>
      <c r="H63" s="71" t="str">
        <f t="shared" si="7"/>
        <v/>
      </c>
      <c r="I63" s="70" t="str">
        <f t="shared" si="8"/>
        <v/>
      </c>
      <c r="J63" s="71" t="str">
        <f t="shared" si="9"/>
        <v/>
      </c>
      <c r="K63" s="70" t="str">
        <f t="shared" si="10"/>
        <v/>
      </c>
      <c r="L63" s="71" t="str">
        <f t="shared" si="11"/>
        <v/>
      </c>
      <c r="M63" s="75" t="str">
        <f t="shared" si="12"/>
        <v/>
      </c>
      <c r="N63" s="71" t="str">
        <f t="shared" si="13"/>
        <v/>
      </c>
      <c r="O63" s="66" t="str">
        <f t="shared" si="14"/>
        <v/>
      </c>
      <c r="P63" s="4"/>
      <c r="Q63" s="74"/>
      <c r="AD63" s="26">
        <v>62</v>
      </c>
      <c r="AE63" s="26"/>
      <c r="AF63" s="26">
        <f>IF(Kopā!F63=$R$3,Kopā!A63,"")</f>
        <v>60</v>
      </c>
      <c r="AG63" s="26" t="str">
        <f>_xlfn.IFNA(VLOOKUP(AF63,Kopā!$A$4:$G$203,7,),"")</f>
        <v>Hm</v>
      </c>
      <c r="AH63" s="26">
        <f t="shared" si="22"/>
        <v>60</v>
      </c>
      <c r="AI63" s="26" t="e" cm="1">
        <f t="array" ref="AI63">IFERROR(SMALL(IF((COUNTIF($AI$3:AI62, $AH$4:$AH$203)=0)*ISNUMBER($AH$4:$AH$203), $AH$4:$AH$203, "A"), 1),INDEX($AH$4:$AH$203, MATCH(SMALL(IF(ISTEXT($AH$4:$AH$203)*(COUNTIF(AI$3:$AI62,$AH$4:$AH$203)=0), COUNTIF($AH$4:$AH$203, "&lt;"&amp;$AH$4:$AH$203), ""),1),IF(ISTEXT($AH$4:$AH$203), COUNTIF($AH$4:$AH$203, "&lt;"&amp;$AH$4:$AH$203), ""), 0)))</f>
        <v>#NUM!</v>
      </c>
      <c r="AJ63" s="26"/>
      <c r="AK63" s="26"/>
      <c r="AL63" s="26" t="str">
        <f t="shared" si="15"/>
        <v/>
      </c>
      <c r="AM63" s="26" t="str">
        <f t="shared" si="16"/>
        <v/>
      </c>
      <c r="AN63" s="26">
        <v>60</v>
      </c>
      <c r="AO63" s="67" t="str">
        <f t="shared" si="17"/>
        <v/>
      </c>
      <c r="AP63" s="26" t="str">
        <f>_xlfn.IFNA(VLOOKUP(AM63,Kopā!$A$4:$Q$203,2,),"")</f>
        <v/>
      </c>
      <c r="AQ63" s="68" t="str">
        <f>_xlfn.IFNA(VLOOKUP(AM63,Kopā!$A$4:$Q$203,3,),"")</f>
        <v/>
      </c>
      <c r="AR63" s="79" t="str">
        <f>_xlfn.IFNA(VLOOKUP(AM63,Kopā!$A$4:$Q$203,8,),"")</f>
        <v/>
      </c>
      <c r="AS63" s="80" t="str">
        <f>_xlfn.IFNA(VLOOKUP(AM63,Kopā!$A$4:$Q$203,9,),"")</f>
        <v/>
      </c>
      <c r="AT63" s="79" t="str">
        <f>_xlfn.IFNA(VLOOKUP(AM63,Kopā!$A$4:$Q$203,10,),"")</f>
        <v/>
      </c>
      <c r="AU63" s="80" t="str">
        <f>_xlfn.IFNA(VLOOKUP(AM63,Kopā!$A$4:$Q$203,11,),"")</f>
        <v/>
      </c>
      <c r="AV63" s="79" t="str">
        <f>_xlfn.IFNA(VLOOKUP(AM63,Kopā!$A$4:$Q$203,12,),"")</f>
        <v/>
      </c>
      <c r="AW63" s="80" t="str">
        <f>_xlfn.IFNA(VLOOKUP(AM63,Kopā!$A$4:$Q$203,13,),"")</f>
        <v/>
      </c>
      <c r="AX63" s="79" t="str">
        <f>_xlfn.IFNA(VLOOKUP(AM63,Kopā!$A$4:$Q$203,14,),"")</f>
        <v/>
      </c>
      <c r="AY63" s="80" t="str">
        <f>_xlfn.IFNA(VLOOKUP(AM63,Kopā!$A$4:$Q$203,15,),"")</f>
        <v/>
      </c>
      <c r="AZ63" s="81" t="str">
        <f>_xlfn.IFNA(VLOOKUP(AM63,Kopā!$A$4:$Q$203,16,),"")</f>
        <v/>
      </c>
      <c r="BA63" s="80" t="str">
        <f>_xlfn.IFNA(VLOOKUP(AM63,Kopā!$A$4:$Q$203,17,),"")</f>
        <v/>
      </c>
      <c r="BB63" s="26" t="str">
        <f t="shared" si="18"/>
        <v/>
      </c>
      <c r="BC63" s="26" t="str">
        <f t="shared" si="19"/>
        <v/>
      </c>
      <c r="BD63" s="69" t="str">
        <f t="shared" si="20"/>
        <v/>
      </c>
      <c r="BE63" s="26" t="e">
        <f>_xlfn.RANK.EQ(BB63,$BB$4:$BB$93,)+COUNTIF($BB$4:BB63,BB63)-1</f>
        <v>#VALUE!</v>
      </c>
    </row>
    <row r="64" spans="1:57" x14ac:dyDescent="0.25">
      <c r="A64" s="26">
        <v>61</v>
      </c>
      <c r="B64" s="37" t="str">
        <f t="shared" si="2"/>
        <v/>
      </c>
      <c r="C64" s="65" t="str">
        <f t="shared" si="0"/>
        <v/>
      </c>
      <c r="D64" s="65" t="str">
        <f t="shared" si="21"/>
        <v/>
      </c>
      <c r="E64" s="70" t="str">
        <f t="shared" si="4"/>
        <v/>
      </c>
      <c r="F64" s="71" t="str">
        <f t="shared" si="5"/>
        <v/>
      </c>
      <c r="G64" s="70" t="str">
        <f t="shared" si="6"/>
        <v/>
      </c>
      <c r="H64" s="71" t="str">
        <f t="shared" si="7"/>
        <v/>
      </c>
      <c r="I64" s="70" t="str">
        <f t="shared" si="8"/>
        <v/>
      </c>
      <c r="J64" s="71" t="str">
        <f t="shared" si="9"/>
        <v/>
      </c>
      <c r="K64" s="70" t="str">
        <f t="shared" si="10"/>
        <v/>
      </c>
      <c r="L64" s="71" t="str">
        <f t="shared" si="11"/>
        <v/>
      </c>
      <c r="M64" s="75" t="str">
        <f t="shared" si="12"/>
        <v/>
      </c>
      <c r="N64" s="71" t="str">
        <f t="shared" si="13"/>
        <v/>
      </c>
      <c r="O64" s="66" t="str">
        <f t="shared" si="14"/>
        <v/>
      </c>
      <c r="P64" s="4"/>
      <c r="Q64" s="74"/>
      <c r="AD64" s="26">
        <v>63</v>
      </c>
      <c r="AE64" s="26"/>
      <c r="AF64" s="26" t="str">
        <f>IF(Kopā!F64=$R$3,Kopā!A64,"")</f>
        <v/>
      </c>
      <c r="AG64" s="26" t="str">
        <f>_xlfn.IFNA(VLOOKUP(AF64,Kopā!$A$4:$G$203,7,),"")</f>
        <v/>
      </c>
      <c r="AH64" s="26" t="str">
        <f t="shared" si="22"/>
        <v/>
      </c>
      <c r="AI64" s="26" t="e" cm="1">
        <f t="array" ref="AI64">IFERROR(SMALL(IF((COUNTIF($AI$3:AI63, $AH$4:$AH$203)=0)*ISNUMBER($AH$4:$AH$203), $AH$4:$AH$203, "A"), 1),INDEX($AH$4:$AH$203, MATCH(SMALL(IF(ISTEXT($AH$4:$AH$203)*(COUNTIF(AI$3:$AI63,$AH$4:$AH$203)=0), COUNTIF($AH$4:$AH$203, "&lt;"&amp;$AH$4:$AH$203), ""),1),IF(ISTEXT($AH$4:$AH$203), COUNTIF($AH$4:$AH$203, "&lt;"&amp;$AH$4:$AH$203), ""), 0)))</f>
        <v>#NUM!</v>
      </c>
      <c r="AJ64" s="26"/>
      <c r="AK64" s="26"/>
      <c r="AL64" s="26" t="str">
        <f t="shared" si="15"/>
        <v/>
      </c>
      <c r="AM64" s="26" t="str">
        <f t="shared" si="16"/>
        <v/>
      </c>
      <c r="AN64" s="26">
        <v>61</v>
      </c>
      <c r="AO64" s="67" t="str">
        <f t="shared" si="17"/>
        <v/>
      </c>
      <c r="AP64" s="26" t="str">
        <f>_xlfn.IFNA(VLOOKUP(AM64,Kopā!$A$4:$Q$203,2,),"")</f>
        <v/>
      </c>
      <c r="AQ64" s="68" t="str">
        <f>_xlfn.IFNA(VLOOKUP(AM64,Kopā!$A$4:$Q$203,3,),"")</f>
        <v/>
      </c>
      <c r="AR64" s="79" t="str">
        <f>_xlfn.IFNA(VLOOKUP(AM64,Kopā!$A$4:$Q$203,8,),"")</f>
        <v/>
      </c>
      <c r="AS64" s="80" t="str">
        <f>_xlfn.IFNA(VLOOKUP(AM64,Kopā!$A$4:$Q$203,9,),"")</f>
        <v/>
      </c>
      <c r="AT64" s="79" t="str">
        <f>_xlfn.IFNA(VLOOKUP(AM64,Kopā!$A$4:$Q$203,10,),"")</f>
        <v/>
      </c>
      <c r="AU64" s="80" t="str">
        <f>_xlfn.IFNA(VLOOKUP(AM64,Kopā!$A$4:$Q$203,11,),"")</f>
        <v/>
      </c>
      <c r="AV64" s="79" t="str">
        <f>_xlfn.IFNA(VLOOKUP(AM64,Kopā!$A$4:$Q$203,12,),"")</f>
        <v/>
      </c>
      <c r="AW64" s="80" t="str">
        <f>_xlfn.IFNA(VLOOKUP(AM64,Kopā!$A$4:$Q$203,13,),"")</f>
        <v/>
      </c>
      <c r="AX64" s="79" t="str">
        <f>_xlfn.IFNA(VLOOKUP(AM64,Kopā!$A$4:$Q$203,14,),"")</f>
        <v/>
      </c>
      <c r="AY64" s="80" t="str">
        <f>_xlfn.IFNA(VLOOKUP(AM64,Kopā!$A$4:$Q$203,15,),"")</f>
        <v/>
      </c>
      <c r="AZ64" s="81" t="str">
        <f>_xlfn.IFNA(VLOOKUP(AM64,Kopā!$A$4:$Q$203,16,),"")</f>
        <v/>
      </c>
      <c r="BA64" s="80" t="str">
        <f>_xlfn.IFNA(VLOOKUP(AM64,Kopā!$A$4:$Q$203,17,),"")</f>
        <v/>
      </c>
      <c r="BB64" s="26" t="str">
        <f t="shared" si="18"/>
        <v/>
      </c>
      <c r="BC64" s="26" t="str">
        <f t="shared" si="19"/>
        <v/>
      </c>
      <c r="BD64" s="69" t="str">
        <f t="shared" si="20"/>
        <v/>
      </c>
      <c r="BE64" s="26" t="e">
        <f>_xlfn.RANK.EQ(BB64,$BB$4:$BB$93,)+COUNTIF($BB$4:BB64,BB64)-1</f>
        <v>#VALUE!</v>
      </c>
    </row>
    <row r="65" spans="1:57" x14ac:dyDescent="0.25">
      <c r="A65" s="26">
        <v>62</v>
      </c>
      <c r="B65" s="37" t="str">
        <f t="shared" si="2"/>
        <v/>
      </c>
      <c r="C65" s="65" t="str">
        <f t="shared" si="0"/>
        <v/>
      </c>
      <c r="D65" s="65" t="str">
        <f t="shared" si="21"/>
        <v/>
      </c>
      <c r="E65" s="70" t="str">
        <f t="shared" si="4"/>
        <v/>
      </c>
      <c r="F65" s="71" t="str">
        <f t="shared" si="5"/>
        <v/>
      </c>
      <c r="G65" s="70" t="str">
        <f t="shared" si="6"/>
        <v/>
      </c>
      <c r="H65" s="71" t="str">
        <f t="shared" si="7"/>
        <v/>
      </c>
      <c r="I65" s="70" t="str">
        <f t="shared" si="8"/>
        <v/>
      </c>
      <c r="J65" s="71" t="str">
        <f t="shared" si="9"/>
        <v/>
      </c>
      <c r="K65" s="70" t="str">
        <f t="shared" si="10"/>
        <v/>
      </c>
      <c r="L65" s="71" t="str">
        <f t="shared" si="11"/>
        <v/>
      </c>
      <c r="M65" s="75" t="str">
        <f t="shared" si="12"/>
        <v/>
      </c>
      <c r="N65" s="71" t="str">
        <f t="shared" si="13"/>
        <v/>
      </c>
      <c r="O65" s="66" t="str">
        <f t="shared" si="14"/>
        <v/>
      </c>
      <c r="P65" s="4"/>
      <c r="Q65" s="74"/>
      <c r="AD65" s="26">
        <v>64</v>
      </c>
      <c r="AE65" s="26"/>
      <c r="AF65" s="26">
        <f>IF(Kopā!F65=$R$3,Kopā!A65,"")</f>
        <v>62</v>
      </c>
      <c r="AG65" s="26" t="str">
        <f>_xlfn.IFNA(VLOOKUP(AF65,Kopā!$A$4:$G$203,7,),"")</f>
        <v>E</v>
      </c>
      <c r="AH65" s="26" t="str">
        <f t="shared" si="22"/>
        <v/>
      </c>
      <c r="AI65" s="26" t="e" cm="1">
        <f t="array" ref="AI65">IFERROR(SMALL(IF((COUNTIF($AI$3:AI64, $AH$4:$AH$203)=0)*ISNUMBER($AH$4:$AH$203), $AH$4:$AH$203, "A"), 1),INDEX($AH$4:$AH$203, MATCH(SMALL(IF(ISTEXT($AH$4:$AH$203)*(COUNTIF(AI$3:$AI64,$AH$4:$AH$203)=0), COUNTIF($AH$4:$AH$203, "&lt;"&amp;$AH$4:$AH$203), ""),1),IF(ISTEXT($AH$4:$AH$203), COUNTIF($AH$4:$AH$203, "&lt;"&amp;$AH$4:$AH$203), ""), 0)))</f>
        <v>#NUM!</v>
      </c>
      <c r="AJ65" s="26"/>
      <c r="AK65" s="26"/>
      <c r="AL65" s="26" t="str">
        <f t="shared" si="15"/>
        <v/>
      </c>
      <c r="AM65" s="26" t="str">
        <f t="shared" si="16"/>
        <v/>
      </c>
      <c r="AN65" s="26">
        <v>62</v>
      </c>
      <c r="AO65" s="67" t="str">
        <f t="shared" si="17"/>
        <v/>
      </c>
      <c r="AP65" s="26" t="str">
        <f>_xlfn.IFNA(VLOOKUP(AM65,Kopā!$A$4:$Q$203,2,),"")</f>
        <v/>
      </c>
      <c r="AQ65" s="68" t="str">
        <f>_xlfn.IFNA(VLOOKUP(AM65,Kopā!$A$4:$Q$203,3,),"")</f>
        <v/>
      </c>
      <c r="AR65" s="79" t="str">
        <f>_xlfn.IFNA(VLOOKUP(AM65,Kopā!$A$4:$Q$203,8,),"")</f>
        <v/>
      </c>
      <c r="AS65" s="80" t="str">
        <f>_xlfn.IFNA(VLOOKUP(AM65,Kopā!$A$4:$Q$203,9,),"")</f>
        <v/>
      </c>
      <c r="AT65" s="79" t="str">
        <f>_xlfn.IFNA(VLOOKUP(AM65,Kopā!$A$4:$Q$203,10,),"")</f>
        <v/>
      </c>
      <c r="AU65" s="80" t="str">
        <f>_xlfn.IFNA(VLOOKUP(AM65,Kopā!$A$4:$Q$203,11,),"")</f>
        <v/>
      </c>
      <c r="AV65" s="79" t="str">
        <f>_xlfn.IFNA(VLOOKUP(AM65,Kopā!$A$4:$Q$203,12,),"")</f>
        <v/>
      </c>
      <c r="AW65" s="80" t="str">
        <f>_xlfn.IFNA(VLOOKUP(AM65,Kopā!$A$4:$Q$203,13,),"")</f>
        <v/>
      </c>
      <c r="AX65" s="79" t="str">
        <f>_xlfn.IFNA(VLOOKUP(AM65,Kopā!$A$4:$Q$203,14,),"")</f>
        <v/>
      </c>
      <c r="AY65" s="80" t="str">
        <f>_xlfn.IFNA(VLOOKUP(AM65,Kopā!$A$4:$Q$203,15,),"")</f>
        <v/>
      </c>
      <c r="AZ65" s="81" t="str">
        <f>_xlfn.IFNA(VLOOKUP(AM65,Kopā!$A$4:$Q$203,16,),"")</f>
        <v/>
      </c>
      <c r="BA65" s="80" t="str">
        <f>_xlfn.IFNA(VLOOKUP(AM65,Kopā!$A$4:$Q$203,17,),"")</f>
        <v/>
      </c>
      <c r="BB65" s="26" t="str">
        <f t="shared" si="18"/>
        <v/>
      </c>
      <c r="BC65" s="26" t="str">
        <f t="shared" si="19"/>
        <v/>
      </c>
      <c r="BD65" s="69" t="str">
        <f t="shared" si="20"/>
        <v/>
      </c>
      <c r="BE65" s="26" t="e">
        <f>_xlfn.RANK.EQ(BB65,$BB$4:$BB$93,)+COUNTIF($BB$4:BB65,BB65)-1</f>
        <v>#VALUE!</v>
      </c>
    </row>
    <row r="66" spans="1:57" x14ac:dyDescent="0.25">
      <c r="A66" s="26">
        <v>63</v>
      </c>
      <c r="B66" s="37" t="str">
        <f t="shared" si="2"/>
        <v/>
      </c>
      <c r="C66" s="65" t="str">
        <f t="shared" si="0"/>
        <v/>
      </c>
      <c r="D66" s="65" t="str">
        <f t="shared" si="21"/>
        <v/>
      </c>
      <c r="E66" s="70" t="str">
        <f t="shared" si="4"/>
        <v/>
      </c>
      <c r="F66" s="71" t="str">
        <f t="shared" si="5"/>
        <v/>
      </c>
      <c r="G66" s="70" t="str">
        <f t="shared" si="6"/>
        <v/>
      </c>
      <c r="H66" s="71" t="str">
        <f t="shared" si="7"/>
        <v/>
      </c>
      <c r="I66" s="70" t="str">
        <f t="shared" si="8"/>
        <v/>
      </c>
      <c r="J66" s="71" t="str">
        <f t="shared" si="9"/>
        <v/>
      </c>
      <c r="K66" s="70" t="str">
        <f t="shared" si="10"/>
        <v/>
      </c>
      <c r="L66" s="71" t="str">
        <f t="shared" si="11"/>
        <v/>
      </c>
      <c r="M66" s="75" t="str">
        <f t="shared" si="12"/>
        <v/>
      </c>
      <c r="N66" s="71" t="str">
        <f t="shared" si="13"/>
        <v/>
      </c>
      <c r="O66" s="66" t="str">
        <f t="shared" si="14"/>
        <v/>
      </c>
      <c r="P66" s="4"/>
      <c r="Q66" s="74"/>
      <c r="AD66" s="26">
        <v>65</v>
      </c>
      <c r="AE66" s="26"/>
      <c r="AF66" s="26">
        <f>IF(Kopā!F66=$R$3,Kopā!A66,"")</f>
        <v>63</v>
      </c>
      <c r="AG66" s="26" t="str">
        <f>_xlfn.IFNA(VLOOKUP(AF66,Kopā!$A$4:$G$203,7,),"")</f>
        <v>Hm</v>
      </c>
      <c r="AH66" s="26">
        <f t="shared" si="22"/>
        <v>63</v>
      </c>
      <c r="AI66" s="26" t="e" cm="1">
        <f t="array" ref="AI66">IFERROR(SMALL(IF((COUNTIF($AI$3:AI65, $AH$4:$AH$203)=0)*ISNUMBER($AH$4:$AH$203), $AH$4:$AH$203, "A"), 1),INDEX($AH$4:$AH$203, MATCH(SMALL(IF(ISTEXT($AH$4:$AH$203)*(COUNTIF(AI$3:$AI65,$AH$4:$AH$203)=0), COUNTIF($AH$4:$AH$203, "&lt;"&amp;$AH$4:$AH$203), ""),1),IF(ISTEXT($AH$4:$AH$203), COUNTIF($AH$4:$AH$203, "&lt;"&amp;$AH$4:$AH$203), ""), 0)))</f>
        <v>#NUM!</v>
      </c>
      <c r="AJ66" s="26"/>
      <c r="AK66" s="26"/>
      <c r="AL66" s="26" t="str">
        <f t="shared" si="15"/>
        <v/>
      </c>
      <c r="AM66" s="26" t="str">
        <f t="shared" si="16"/>
        <v/>
      </c>
      <c r="AN66" s="26">
        <v>63</v>
      </c>
      <c r="AO66" s="67" t="str">
        <f t="shared" si="17"/>
        <v/>
      </c>
      <c r="AP66" s="26" t="str">
        <f>_xlfn.IFNA(VLOOKUP(AM66,Kopā!$A$4:$Q$203,2,),"")</f>
        <v/>
      </c>
      <c r="AQ66" s="68" t="str">
        <f>_xlfn.IFNA(VLOOKUP(AM66,Kopā!$A$4:$Q$203,3,),"")</f>
        <v/>
      </c>
      <c r="AR66" s="79" t="str">
        <f>_xlfn.IFNA(VLOOKUP(AM66,Kopā!$A$4:$Q$203,8,),"")</f>
        <v/>
      </c>
      <c r="AS66" s="80" t="str">
        <f>_xlfn.IFNA(VLOOKUP(AM66,Kopā!$A$4:$Q$203,9,),"")</f>
        <v/>
      </c>
      <c r="AT66" s="79" t="str">
        <f>_xlfn.IFNA(VLOOKUP(AM66,Kopā!$A$4:$Q$203,10,),"")</f>
        <v/>
      </c>
      <c r="AU66" s="80" t="str">
        <f>_xlfn.IFNA(VLOOKUP(AM66,Kopā!$A$4:$Q$203,11,),"")</f>
        <v/>
      </c>
      <c r="AV66" s="79" t="str">
        <f>_xlfn.IFNA(VLOOKUP(AM66,Kopā!$A$4:$Q$203,12,),"")</f>
        <v/>
      </c>
      <c r="AW66" s="80" t="str">
        <f>_xlfn.IFNA(VLOOKUP(AM66,Kopā!$A$4:$Q$203,13,),"")</f>
        <v/>
      </c>
      <c r="AX66" s="79" t="str">
        <f>_xlfn.IFNA(VLOOKUP(AM66,Kopā!$A$4:$Q$203,14,),"")</f>
        <v/>
      </c>
      <c r="AY66" s="80" t="str">
        <f>_xlfn.IFNA(VLOOKUP(AM66,Kopā!$A$4:$Q$203,15,),"")</f>
        <v/>
      </c>
      <c r="AZ66" s="81" t="str">
        <f>_xlfn.IFNA(VLOOKUP(AM66,Kopā!$A$4:$Q$203,16,),"")</f>
        <v/>
      </c>
      <c r="BA66" s="80" t="str">
        <f>_xlfn.IFNA(VLOOKUP(AM66,Kopā!$A$4:$Q$203,17,),"")</f>
        <v/>
      </c>
      <c r="BB66" s="26" t="str">
        <f t="shared" si="18"/>
        <v/>
      </c>
      <c r="BC66" s="26" t="str">
        <f t="shared" si="19"/>
        <v/>
      </c>
      <c r="BD66" s="69" t="str">
        <f t="shared" si="20"/>
        <v/>
      </c>
      <c r="BE66" s="26" t="e">
        <f>_xlfn.RANK.EQ(BB66,$BB$4:$BB$93,)+COUNTIF($BB$4:BB66,BB66)-1</f>
        <v>#VALUE!</v>
      </c>
    </row>
    <row r="67" spans="1:57" x14ac:dyDescent="0.25">
      <c r="A67" s="26">
        <v>64</v>
      </c>
      <c r="B67" s="37" t="str">
        <f t="shared" si="2"/>
        <v/>
      </c>
      <c r="C67" s="65" t="str">
        <f t="shared" si="0"/>
        <v/>
      </c>
      <c r="D67" s="65" t="str">
        <f t="shared" si="21"/>
        <v/>
      </c>
      <c r="E67" s="70" t="str">
        <f t="shared" si="4"/>
        <v/>
      </c>
      <c r="F67" s="71" t="str">
        <f t="shared" si="5"/>
        <v/>
      </c>
      <c r="G67" s="70" t="str">
        <f t="shared" si="6"/>
        <v/>
      </c>
      <c r="H67" s="71" t="str">
        <f t="shared" si="7"/>
        <v/>
      </c>
      <c r="I67" s="70" t="str">
        <f t="shared" si="8"/>
        <v/>
      </c>
      <c r="J67" s="71" t="str">
        <f t="shared" si="9"/>
        <v/>
      </c>
      <c r="K67" s="70" t="str">
        <f t="shared" si="10"/>
        <v/>
      </c>
      <c r="L67" s="71" t="str">
        <f t="shared" si="11"/>
        <v/>
      </c>
      <c r="M67" s="75" t="str">
        <f t="shared" si="12"/>
        <v/>
      </c>
      <c r="N67" s="71" t="str">
        <f t="shared" si="13"/>
        <v/>
      </c>
      <c r="O67" s="66" t="str">
        <f t="shared" si="14"/>
        <v/>
      </c>
      <c r="P67" s="4"/>
      <c r="Q67" s="74"/>
      <c r="AD67" s="26">
        <v>66</v>
      </c>
      <c r="AE67" s="26"/>
      <c r="AF67" s="26" t="str">
        <f>IF(Kopā!F67=$R$3,Kopā!A67,"")</f>
        <v/>
      </c>
      <c r="AG67" s="26" t="str">
        <f>_xlfn.IFNA(VLOOKUP(AF67,Kopā!$A$4:$G$203,7,),"")</f>
        <v/>
      </c>
      <c r="AH67" s="26" t="str">
        <f t="shared" si="22"/>
        <v/>
      </c>
      <c r="AI67" s="26" t="e" cm="1">
        <f t="array" ref="AI67">IFERROR(SMALL(IF((COUNTIF($AI$3:AI66, $AH$4:$AH$203)=0)*ISNUMBER($AH$4:$AH$203), $AH$4:$AH$203, "A"), 1),INDEX($AH$4:$AH$203, MATCH(SMALL(IF(ISTEXT($AH$4:$AH$203)*(COUNTIF(AI$3:$AI66,$AH$4:$AH$203)=0), COUNTIF($AH$4:$AH$203, "&lt;"&amp;$AH$4:$AH$203), ""),1),IF(ISTEXT($AH$4:$AH$203), COUNTIF($AH$4:$AH$203, "&lt;"&amp;$AH$4:$AH$203), ""), 0)))</f>
        <v>#NUM!</v>
      </c>
      <c r="AJ67" s="26"/>
      <c r="AK67" s="26"/>
      <c r="AL67" s="26" t="str">
        <f t="shared" si="15"/>
        <v/>
      </c>
      <c r="AM67" s="26" t="str">
        <f t="shared" si="16"/>
        <v/>
      </c>
      <c r="AN67" s="26">
        <v>64</v>
      </c>
      <c r="AO67" s="67" t="str">
        <f t="shared" si="17"/>
        <v/>
      </c>
      <c r="AP67" s="26" t="str">
        <f>_xlfn.IFNA(VLOOKUP(AM67,Kopā!$A$4:$Q$203,2,),"")</f>
        <v/>
      </c>
      <c r="AQ67" s="68" t="str">
        <f>_xlfn.IFNA(VLOOKUP(AM67,Kopā!$A$4:$Q$203,3,),"")</f>
        <v/>
      </c>
      <c r="AR67" s="79" t="str">
        <f>_xlfn.IFNA(VLOOKUP(AM67,Kopā!$A$4:$Q$203,8,),"")</f>
        <v/>
      </c>
      <c r="AS67" s="80" t="str">
        <f>_xlfn.IFNA(VLOOKUP(AM67,Kopā!$A$4:$Q$203,9,),"")</f>
        <v/>
      </c>
      <c r="AT67" s="79" t="str">
        <f>_xlfn.IFNA(VLOOKUP(AM67,Kopā!$A$4:$Q$203,10,),"")</f>
        <v/>
      </c>
      <c r="AU67" s="80" t="str">
        <f>_xlfn.IFNA(VLOOKUP(AM67,Kopā!$A$4:$Q$203,11,),"")</f>
        <v/>
      </c>
      <c r="AV67" s="79" t="str">
        <f>_xlfn.IFNA(VLOOKUP(AM67,Kopā!$A$4:$Q$203,12,),"")</f>
        <v/>
      </c>
      <c r="AW67" s="80" t="str">
        <f>_xlfn.IFNA(VLOOKUP(AM67,Kopā!$A$4:$Q$203,13,),"")</f>
        <v/>
      </c>
      <c r="AX67" s="79" t="str">
        <f>_xlfn.IFNA(VLOOKUP(AM67,Kopā!$A$4:$Q$203,14,),"")</f>
        <v/>
      </c>
      <c r="AY67" s="80" t="str">
        <f>_xlfn.IFNA(VLOOKUP(AM67,Kopā!$A$4:$Q$203,15,),"")</f>
        <v/>
      </c>
      <c r="AZ67" s="81" t="str">
        <f>_xlfn.IFNA(VLOOKUP(AM67,Kopā!$A$4:$Q$203,16,),"")</f>
        <v/>
      </c>
      <c r="BA67" s="80" t="str">
        <f>_xlfn.IFNA(VLOOKUP(AM67,Kopā!$A$4:$Q$203,17,),"")</f>
        <v/>
      </c>
      <c r="BB67" s="26" t="str">
        <f t="shared" si="18"/>
        <v/>
      </c>
      <c r="BC67" s="26" t="str">
        <f t="shared" si="19"/>
        <v/>
      </c>
      <c r="BD67" s="69" t="str">
        <f t="shared" si="20"/>
        <v/>
      </c>
      <c r="BE67" s="26" t="e">
        <f>_xlfn.RANK.EQ(BB67,$BB$4:$BB$93,)+COUNTIF($BB$4:BB67,BB67)-1</f>
        <v>#VALUE!</v>
      </c>
    </row>
    <row r="68" spans="1:57" x14ac:dyDescent="0.25">
      <c r="A68" s="26">
        <v>65</v>
      </c>
      <c r="B68" s="37" t="str">
        <f t="shared" si="2"/>
        <v/>
      </c>
      <c r="C68" s="65" t="str">
        <f t="shared" ref="C68:C93" si="23">_xlfn.IFNA(VLOOKUP(O68,$AL$4:$BA$93,5,0),"")</f>
        <v/>
      </c>
      <c r="D68" s="65" t="str">
        <f t="shared" si="21"/>
        <v/>
      </c>
      <c r="E68" s="70" t="str">
        <f t="shared" si="4"/>
        <v/>
      </c>
      <c r="F68" s="71" t="str">
        <f t="shared" si="5"/>
        <v/>
      </c>
      <c r="G68" s="70" t="str">
        <f t="shared" si="6"/>
        <v/>
      </c>
      <c r="H68" s="71" t="str">
        <f t="shared" si="7"/>
        <v/>
      </c>
      <c r="I68" s="70" t="str">
        <f t="shared" si="8"/>
        <v/>
      </c>
      <c r="J68" s="71" t="str">
        <f t="shared" si="9"/>
        <v/>
      </c>
      <c r="K68" s="70" t="str">
        <f t="shared" si="10"/>
        <v/>
      </c>
      <c r="L68" s="71" t="str">
        <f t="shared" si="11"/>
        <v/>
      </c>
      <c r="M68" s="75" t="str">
        <f t="shared" si="12"/>
        <v/>
      </c>
      <c r="N68" s="71" t="str">
        <f t="shared" si="13"/>
        <v/>
      </c>
      <c r="O68" s="66" t="str">
        <f t="shared" si="14"/>
        <v/>
      </c>
      <c r="P68" s="4"/>
      <c r="Q68" s="74"/>
      <c r="AD68" s="26">
        <v>67</v>
      </c>
      <c r="AE68" s="26"/>
      <c r="AF68" s="26" t="str">
        <f>IF(Kopā!F68=$R$3,Kopā!A68,"")</f>
        <v/>
      </c>
      <c r="AG68" s="26" t="str">
        <f>_xlfn.IFNA(VLOOKUP(AF68,Kopā!$A$4:$G$203,7,),"")</f>
        <v/>
      </c>
      <c r="AH68" s="26" t="str">
        <f t="shared" ref="AH68:AH99" si="24">IF(AG68=$S$3,AF68,"")</f>
        <v/>
      </c>
      <c r="AI68" s="26" t="e" cm="1">
        <f t="array" ref="AI68">IFERROR(SMALL(IF((COUNTIF($AI$3:AI67, $AH$4:$AH$203)=0)*ISNUMBER($AH$4:$AH$203), $AH$4:$AH$203, "A"), 1),INDEX($AH$4:$AH$203, MATCH(SMALL(IF(ISTEXT($AH$4:$AH$203)*(COUNTIF(AI$3:$AI67,$AH$4:$AH$203)=0), COUNTIF($AH$4:$AH$203, "&lt;"&amp;$AH$4:$AH$203), ""),1),IF(ISTEXT($AH$4:$AH$203), COUNTIF($AH$4:$AH$203, "&lt;"&amp;$AH$4:$AH$203), ""), 0)))</f>
        <v>#NUM!</v>
      </c>
      <c r="AJ68" s="26"/>
      <c r="AK68" s="26"/>
      <c r="AL68" s="26" t="str">
        <f t="shared" si="15"/>
        <v/>
      </c>
      <c r="AM68" s="26" t="str">
        <f t="shared" si="16"/>
        <v/>
      </c>
      <c r="AN68" s="26">
        <v>65</v>
      </c>
      <c r="AO68" s="67" t="str">
        <f t="shared" si="17"/>
        <v/>
      </c>
      <c r="AP68" s="26" t="str">
        <f>_xlfn.IFNA(VLOOKUP(AM68,Kopā!$A$4:$Q$203,2,),"")</f>
        <v/>
      </c>
      <c r="AQ68" s="68" t="str">
        <f>_xlfn.IFNA(VLOOKUP(AM68,Kopā!$A$4:$Q$203,3,),"")</f>
        <v/>
      </c>
      <c r="AR68" s="79" t="str">
        <f>_xlfn.IFNA(VLOOKUP(AM68,Kopā!$A$4:$Q$203,8,),"")</f>
        <v/>
      </c>
      <c r="AS68" s="80" t="str">
        <f>_xlfn.IFNA(VLOOKUP(AM68,Kopā!$A$4:$Q$203,9,),"")</f>
        <v/>
      </c>
      <c r="AT68" s="79" t="str">
        <f>_xlfn.IFNA(VLOOKUP(AM68,Kopā!$A$4:$Q$203,10,),"")</f>
        <v/>
      </c>
      <c r="AU68" s="80" t="str">
        <f>_xlfn.IFNA(VLOOKUP(AM68,Kopā!$A$4:$Q$203,11,),"")</f>
        <v/>
      </c>
      <c r="AV68" s="79" t="str">
        <f>_xlfn.IFNA(VLOOKUP(AM68,Kopā!$A$4:$Q$203,12,),"")</f>
        <v/>
      </c>
      <c r="AW68" s="80" t="str">
        <f>_xlfn.IFNA(VLOOKUP(AM68,Kopā!$A$4:$Q$203,13,),"")</f>
        <v/>
      </c>
      <c r="AX68" s="79" t="str">
        <f>_xlfn.IFNA(VLOOKUP(AM68,Kopā!$A$4:$Q$203,14,),"")</f>
        <v/>
      </c>
      <c r="AY68" s="80" t="str">
        <f>_xlfn.IFNA(VLOOKUP(AM68,Kopā!$A$4:$Q$203,15,),"")</f>
        <v/>
      </c>
      <c r="AZ68" s="81" t="str">
        <f>_xlfn.IFNA(VLOOKUP(AM68,Kopā!$A$4:$Q$203,16,),"")</f>
        <v/>
      </c>
      <c r="BA68" s="80" t="str">
        <f>_xlfn.IFNA(VLOOKUP(AM68,Kopā!$A$4:$Q$203,17,),"")</f>
        <v/>
      </c>
      <c r="BB68" s="26" t="str">
        <f t="shared" si="18"/>
        <v/>
      </c>
      <c r="BC68" s="26" t="str">
        <f t="shared" si="19"/>
        <v/>
      </c>
      <c r="BD68" s="69" t="str">
        <f t="shared" si="20"/>
        <v/>
      </c>
      <c r="BE68" s="26" t="e">
        <f>_xlfn.RANK.EQ(BB68,$BB$4:$BB$93,)+COUNTIF($BB$4:BB68,BB68)-1</f>
        <v>#VALUE!</v>
      </c>
    </row>
    <row r="69" spans="1:57" x14ac:dyDescent="0.25">
      <c r="A69" s="26">
        <v>66</v>
      </c>
      <c r="B69" s="37" t="str">
        <f t="shared" ref="B69:B93" si="25">IF(C69=$C$2,"",A69)</f>
        <v/>
      </c>
      <c r="C69" s="65" t="str">
        <f t="shared" si="23"/>
        <v/>
      </c>
      <c r="D69" s="65" t="str">
        <f t="shared" si="21"/>
        <v/>
      </c>
      <c r="E69" s="70" t="str">
        <f t="shared" ref="E69:E93" si="26">_xlfn.IFNA(VLOOKUP(O69,$AL$4:$BA$93,7,0),"")</f>
        <v/>
      </c>
      <c r="F69" s="71" t="str">
        <f t="shared" ref="F69:F93" si="27">_xlfn.IFNA(VLOOKUP(O69,$AL$4:$BA$93,8,0),"")</f>
        <v/>
      </c>
      <c r="G69" s="70" t="str">
        <f t="shared" ref="G69:G93" si="28">_xlfn.IFNA(VLOOKUP(O69,$AL$4:$BA$93,9,0),"")</f>
        <v/>
      </c>
      <c r="H69" s="71" t="str">
        <f t="shared" ref="H69:H93" si="29">_xlfn.IFNA(VLOOKUP(O69,$AL$4:$BA$93,10,0),"")</f>
        <v/>
      </c>
      <c r="I69" s="70" t="str">
        <f t="shared" ref="I69:I93" si="30">_xlfn.IFNA(VLOOKUP(O69,$AL$4:$BA$93,11,0),"")</f>
        <v/>
      </c>
      <c r="J69" s="71" t="str">
        <f t="shared" ref="J69:J93" si="31">_xlfn.IFNA(VLOOKUP(O69,$AL$4:$BA$93,12,0),"")</f>
        <v/>
      </c>
      <c r="K69" s="70" t="str">
        <f t="shared" ref="K69:K93" si="32">_xlfn.IFNA(VLOOKUP(O69,$AL$4:$BA$93,13,0),"")</f>
        <v/>
      </c>
      <c r="L69" s="71" t="str">
        <f t="shared" ref="L69:L93" si="33">_xlfn.IFNA(VLOOKUP(O69,$AL$4:$BA$93,14,0),"")</f>
        <v/>
      </c>
      <c r="M69" s="75" t="str">
        <f t="shared" ref="M69:M93" si="34">IFERROR(IF((E69+G69+I69+K69)=VLOOKUP(O69,$AL$4:$BA$93,15,0),VLOOKUP(O69,$AL$4:$BA$93,15,0),""),"")</f>
        <v/>
      </c>
      <c r="N69" s="71" t="str">
        <f t="shared" ref="N69:N93" si="35">_xlfn.IFNA(VLOOKUP(O69,$AL$4:$BA$93,16,0),"")</f>
        <v/>
      </c>
      <c r="O69" s="66" t="str">
        <f t="shared" ref="O69:O93" si="36">IF(AP69=$AP$2,"",A69)</f>
        <v/>
      </c>
      <c r="P69" s="4"/>
      <c r="Q69" s="74"/>
      <c r="AD69" s="26">
        <v>68</v>
      </c>
      <c r="AE69" s="26"/>
      <c r="AF69" s="26" t="str">
        <f>IF(Kopā!F69=$R$3,Kopā!A69,"")</f>
        <v/>
      </c>
      <c r="AG69" s="26" t="str">
        <f>_xlfn.IFNA(VLOOKUP(AF69,Kopā!$A$4:$G$203,7,),"")</f>
        <v/>
      </c>
      <c r="AH69" s="26" t="str">
        <f t="shared" si="24"/>
        <v/>
      </c>
      <c r="AI69" s="26" t="e" cm="1">
        <f t="array" ref="AI69">IFERROR(SMALL(IF((COUNTIF($AI$3:AI68, $AH$4:$AH$203)=0)*ISNUMBER($AH$4:$AH$203), $AH$4:$AH$203, "A"), 1),INDEX($AH$4:$AH$203, MATCH(SMALL(IF(ISTEXT($AH$4:$AH$203)*(COUNTIF(AI$3:$AI68,$AH$4:$AH$203)=0), COUNTIF($AH$4:$AH$203, "&lt;"&amp;$AH$4:$AH$203), ""),1),IF(ISTEXT($AH$4:$AH$203), COUNTIF($AH$4:$AH$203, "&lt;"&amp;$AH$4:$AH$203), ""), 0)))</f>
        <v>#NUM!</v>
      </c>
      <c r="AJ69" s="26"/>
      <c r="AK69" s="26"/>
      <c r="AL69" s="26" t="str">
        <f t="shared" ref="AL69:AL93" si="37">BD69</f>
        <v/>
      </c>
      <c r="AM69" s="26" t="str">
        <f t="shared" ref="AM69:AM93" si="38">IFERROR(AI69,"")</f>
        <v/>
      </c>
      <c r="AN69" s="26">
        <v>66</v>
      </c>
      <c r="AO69" s="67" t="str">
        <f t="shared" ref="AO69:AO93" si="39">IF(AP69=$C$2,"",AN69)</f>
        <v/>
      </c>
      <c r="AP69" s="26" t="str">
        <f>_xlfn.IFNA(VLOOKUP(AM69,Kopā!$A$4:$Q$203,2,),"")</f>
        <v/>
      </c>
      <c r="AQ69" s="68" t="str">
        <f>_xlfn.IFNA(VLOOKUP(AM69,Kopā!$A$4:$Q$203,3,),"")</f>
        <v/>
      </c>
      <c r="AR69" s="79" t="str">
        <f>_xlfn.IFNA(VLOOKUP(AM69,Kopā!$A$4:$Q$203,8,),"")</f>
        <v/>
      </c>
      <c r="AS69" s="80" t="str">
        <f>_xlfn.IFNA(VLOOKUP(AM69,Kopā!$A$4:$Q$203,9,),"")</f>
        <v/>
      </c>
      <c r="AT69" s="79" t="str">
        <f>_xlfn.IFNA(VLOOKUP(AM69,Kopā!$A$4:$Q$203,10,),"")</f>
        <v/>
      </c>
      <c r="AU69" s="80" t="str">
        <f>_xlfn.IFNA(VLOOKUP(AM69,Kopā!$A$4:$Q$203,11,),"")</f>
        <v/>
      </c>
      <c r="AV69" s="79" t="str">
        <f>_xlfn.IFNA(VLOOKUP(AM69,Kopā!$A$4:$Q$203,12,),"")</f>
        <v/>
      </c>
      <c r="AW69" s="80" t="str">
        <f>_xlfn.IFNA(VLOOKUP(AM69,Kopā!$A$4:$Q$203,13,),"")</f>
        <v/>
      </c>
      <c r="AX69" s="79" t="str">
        <f>_xlfn.IFNA(VLOOKUP(AM69,Kopā!$A$4:$Q$203,14,),"")</f>
        <v/>
      </c>
      <c r="AY69" s="80" t="str">
        <f>_xlfn.IFNA(VLOOKUP(AM69,Kopā!$A$4:$Q$203,15,),"")</f>
        <v/>
      </c>
      <c r="AZ69" s="81" t="str">
        <f>_xlfn.IFNA(VLOOKUP(AM69,Kopā!$A$4:$Q$203,16,),"")</f>
        <v/>
      </c>
      <c r="BA69" s="80" t="str">
        <f>_xlfn.IFNA(VLOOKUP(AM69,Kopā!$A$4:$Q$203,17,),"")</f>
        <v/>
      </c>
      <c r="BB69" s="26" t="str">
        <f t="shared" ref="BB69:BB93" si="40">IFERROR(_xlfn.RANK.EQ(AZ69,$AZ$4:$AZ$93,1),"")</f>
        <v/>
      </c>
      <c r="BC69" s="26" t="str">
        <f t="shared" ref="BC69:BC93" si="41">IFERROR(_xlfn.RANK.EQ(BA69,$BA$4:$BA$93),"")</f>
        <v/>
      </c>
      <c r="BD69" s="69" t="str">
        <f t="shared" ref="BD69:BD93" si="42">IFERROR(IF(BA69=AZ69,BE69,_xlfn.RANK.EQ($BB69,$BB$4:$BB$93)+COUNTIFS($BB$4:$BB$93,$BB69,$BC$4:$BC$93,"&gt;"&amp;$BC69)),"")</f>
        <v/>
      </c>
      <c r="BE69" s="26" t="e">
        <f>_xlfn.RANK.EQ(BB69,$BB$4:$BB$93,)+COUNTIF($BB$4:BB69,BB69)-1</f>
        <v>#VALUE!</v>
      </c>
    </row>
    <row r="70" spans="1:57" x14ac:dyDescent="0.25">
      <c r="A70" s="26">
        <v>67</v>
      </c>
      <c r="B70" s="37" t="str">
        <f t="shared" si="25"/>
        <v/>
      </c>
      <c r="C70" s="65" t="str">
        <f t="shared" si="23"/>
        <v/>
      </c>
      <c r="D70" s="65" t="str">
        <f t="shared" si="21"/>
        <v/>
      </c>
      <c r="E70" s="70" t="str">
        <f t="shared" si="26"/>
        <v/>
      </c>
      <c r="F70" s="71" t="str">
        <f t="shared" si="27"/>
        <v/>
      </c>
      <c r="G70" s="70" t="str">
        <f t="shared" si="28"/>
        <v/>
      </c>
      <c r="H70" s="71" t="str">
        <f t="shared" si="29"/>
        <v/>
      </c>
      <c r="I70" s="70" t="str">
        <f t="shared" si="30"/>
        <v/>
      </c>
      <c r="J70" s="71" t="str">
        <f t="shared" si="31"/>
        <v/>
      </c>
      <c r="K70" s="70" t="str">
        <f t="shared" si="32"/>
        <v/>
      </c>
      <c r="L70" s="71" t="str">
        <f t="shared" si="33"/>
        <v/>
      </c>
      <c r="M70" s="75" t="str">
        <f t="shared" si="34"/>
        <v/>
      </c>
      <c r="N70" s="71" t="str">
        <f t="shared" si="35"/>
        <v/>
      </c>
      <c r="O70" s="66" t="str">
        <f t="shared" si="36"/>
        <v/>
      </c>
      <c r="P70" s="4"/>
      <c r="Q70" s="74"/>
      <c r="AD70" s="26">
        <v>69</v>
      </c>
      <c r="AE70" s="26"/>
      <c r="AF70" s="26" t="str">
        <f>IF(Kopā!F70=$R$3,Kopā!A70,"")</f>
        <v/>
      </c>
      <c r="AG70" s="26" t="str">
        <f>_xlfn.IFNA(VLOOKUP(AF70,Kopā!$A$4:$G$203,7,),"")</f>
        <v/>
      </c>
      <c r="AH70" s="26" t="str">
        <f t="shared" si="24"/>
        <v/>
      </c>
      <c r="AI70" s="26" t="e" cm="1">
        <f t="array" ref="AI70">IFERROR(SMALL(IF((COUNTIF($AI$3:AI69, $AH$4:$AH$203)=0)*ISNUMBER($AH$4:$AH$203), $AH$4:$AH$203, "A"), 1),INDEX($AH$4:$AH$203, MATCH(SMALL(IF(ISTEXT($AH$4:$AH$203)*(COUNTIF(AI$3:$AI69,$AH$4:$AH$203)=0), COUNTIF($AH$4:$AH$203, "&lt;"&amp;$AH$4:$AH$203), ""),1),IF(ISTEXT($AH$4:$AH$203), COUNTIF($AH$4:$AH$203, "&lt;"&amp;$AH$4:$AH$203), ""), 0)))</f>
        <v>#NUM!</v>
      </c>
      <c r="AJ70" s="26"/>
      <c r="AK70" s="26"/>
      <c r="AL70" s="26" t="str">
        <f t="shared" si="37"/>
        <v/>
      </c>
      <c r="AM70" s="26" t="str">
        <f t="shared" si="38"/>
        <v/>
      </c>
      <c r="AN70" s="26">
        <v>67</v>
      </c>
      <c r="AO70" s="67" t="str">
        <f t="shared" si="39"/>
        <v/>
      </c>
      <c r="AP70" s="26" t="str">
        <f>_xlfn.IFNA(VLOOKUP(AM70,Kopā!$A$4:$Q$203,2,),"")</f>
        <v/>
      </c>
      <c r="AQ70" s="68" t="str">
        <f>_xlfn.IFNA(VLOOKUP(AM70,Kopā!$A$4:$Q$203,3,),"")</f>
        <v/>
      </c>
      <c r="AR70" s="79" t="str">
        <f>_xlfn.IFNA(VLOOKUP(AM70,Kopā!$A$4:$Q$203,8,),"")</f>
        <v/>
      </c>
      <c r="AS70" s="80" t="str">
        <f>_xlfn.IFNA(VLOOKUP(AM70,Kopā!$A$4:$Q$203,9,),"")</f>
        <v/>
      </c>
      <c r="AT70" s="79" t="str">
        <f>_xlfn.IFNA(VLOOKUP(AM70,Kopā!$A$4:$Q$203,10,),"")</f>
        <v/>
      </c>
      <c r="AU70" s="80" t="str">
        <f>_xlfn.IFNA(VLOOKUP(AM70,Kopā!$A$4:$Q$203,11,),"")</f>
        <v/>
      </c>
      <c r="AV70" s="79" t="str">
        <f>_xlfn.IFNA(VLOOKUP(AM70,Kopā!$A$4:$Q$203,12,),"")</f>
        <v/>
      </c>
      <c r="AW70" s="80" t="str">
        <f>_xlfn.IFNA(VLOOKUP(AM70,Kopā!$A$4:$Q$203,13,),"")</f>
        <v/>
      </c>
      <c r="AX70" s="79" t="str">
        <f>_xlfn.IFNA(VLOOKUP(AM70,Kopā!$A$4:$Q$203,14,),"")</f>
        <v/>
      </c>
      <c r="AY70" s="80" t="str">
        <f>_xlfn.IFNA(VLOOKUP(AM70,Kopā!$A$4:$Q$203,15,),"")</f>
        <v/>
      </c>
      <c r="AZ70" s="81" t="str">
        <f>_xlfn.IFNA(VLOOKUP(AM70,Kopā!$A$4:$Q$203,16,),"")</f>
        <v/>
      </c>
      <c r="BA70" s="80" t="str">
        <f>_xlfn.IFNA(VLOOKUP(AM70,Kopā!$A$4:$Q$203,17,),"")</f>
        <v/>
      </c>
      <c r="BB70" s="26" t="str">
        <f t="shared" si="40"/>
        <v/>
      </c>
      <c r="BC70" s="26" t="str">
        <f t="shared" si="41"/>
        <v/>
      </c>
      <c r="BD70" s="69" t="str">
        <f t="shared" si="42"/>
        <v/>
      </c>
      <c r="BE70" s="26" t="e">
        <f>_xlfn.RANK.EQ(BB70,$BB$4:$BB$93,)+COUNTIF($BB$4:BB70,BB70)-1</f>
        <v>#VALUE!</v>
      </c>
    </row>
    <row r="71" spans="1:57" x14ac:dyDescent="0.25">
      <c r="A71" s="26">
        <v>68</v>
      </c>
      <c r="B71" s="37" t="str">
        <f t="shared" si="25"/>
        <v/>
      </c>
      <c r="C71" s="65" t="str">
        <f t="shared" si="23"/>
        <v/>
      </c>
      <c r="D71" s="65" t="str">
        <f t="shared" si="21"/>
        <v/>
      </c>
      <c r="E71" s="70" t="str">
        <f t="shared" si="26"/>
        <v/>
      </c>
      <c r="F71" s="71" t="str">
        <f t="shared" si="27"/>
        <v/>
      </c>
      <c r="G71" s="70" t="str">
        <f t="shared" si="28"/>
        <v/>
      </c>
      <c r="H71" s="71" t="str">
        <f t="shared" si="29"/>
        <v/>
      </c>
      <c r="I71" s="70" t="str">
        <f t="shared" si="30"/>
        <v/>
      </c>
      <c r="J71" s="71" t="str">
        <f t="shared" si="31"/>
        <v/>
      </c>
      <c r="K71" s="70" t="str">
        <f t="shared" si="32"/>
        <v/>
      </c>
      <c r="L71" s="71" t="str">
        <f t="shared" si="33"/>
        <v/>
      </c>
      <c r="M71" s="75" t="str">
        <f t="shared" si="34"/>
        <v/>
      </c>
      <c r="N71" s="71" t="str">
        <f t="shared" si="35"/>
        <v/>
      </c>
      <c r="O71" s="66" t="str">
        <f t="shared" si="36"/>
        <v/>
      </c>
      <c r="P71" s="4"/>
      <c r="Q71" s="74"/>
      <c r="AD71" s="26">
        <v>70</v>
      </c>
      <c r="AE71" s="26"/>
      <c r="AF71" s="26" t="str">
        <f>IF(Kopā!F71=$R$3,Kopā!A71,"")</f>
        <v/>
      </c>
      <c r="AG71" s="26" t="str">
        <f>_xlfn.IFNA(VLOOKUP(AF71,Kopā!$A$4:$G$203,7,),"")</f>
        <v/>
      </c>
      <c r="AH71" s="26" t="str">
        <f t="shared" si="24"/>
        <v/>
      </c>
      <c r="AI71" s="26" t="e" cm="1">
        <f t="array" ref="AI71">IFERROR(SMALL(IF((COUNTIF($AI$3:AI70, $AH$4:$AH$203)=0)*ISNUMBER($AH$4:$AH$203), $AH$4:$AH$203, "A"), 1),INDEX($AH$4:$AH$203, MATCH(SMALL(IF(ISTEXT($AH$4:$AH$203)*(COUNTIF(AI$3:$AI70,$AH$4:$AH$203)=0), COUNTIF($AH$4:$AH$203, "&lt;"&amp;$AH$4:$AH$203), ""),1),IF(ISTEXT($AH$4:$AH$203), COUNTIF($AH$4:$AH$203, "&lt;"&amp;$AH$4:$AH$203), ""), 0)))</f>
        <v>#NUM!</v>
      </c>
      <c r="AJ71" s="26"/>
      <c r="AK71" s="26"/>
      <c r="AL71" s="26" t="str">
        <f t="shared" si="37"/>
        <v/>
      </c>
      <c r="AM71" s="26" t="str">
        <f t="shared" si="38"/>
        <v/>
      </c>
      <c r="AN71" s="26">
        <v>68</v>
      </c>
      <c r="AO71" s="67" t="str">
        <f t="shared" si="39"/>
        <v/>
      </c>
      <c r="AP71" s="26" t="str">
        <f>_xlfn.IFNA(VLOOKUP(AM71,Kopā!$A$4:$Q$203,2,),"")</f>
        <v/>
      </c>
      <c r="AQ71" s="68" t="str">
        <f>_xlfn.IFNA(VLOOKUP(AM71,Kopā!$A$4:$Q$203,3,),"")</f>
        <v/>
      </c>
      <c r="AR71" s="79" t="str">
        <f>_xlfn.IFNA(VLOOKUP(AM71,Kopā!$A$4:$Q$203,8,),"")</f>
        <v/>
      </c>
      <c r="AS71" s="80" t="str">
        <f>_xlfn.IFNA(VLOOKUP(AM71,Kopā!$A$4:$Q$203,9,),"")</f>
        <v/>
      </c>
      <c r="AT71" s="79" t="str">
        <f>_xlfn.IFNA(VLOOKUP(AM71,Kopā!$A$4:$Q$203,10,),"")</f>
        <v/>
      </c>
      <c r="AU71" s="80" t="str">
        <f>_xlfn.IFNA(VLOOKUP(AM71,Kopā!$A$4:$Q$203,11,),"")</f>
        <v/>
      </c>
      <c r="AV71" s="79" t="str">
        <f>_xlfn.IFNA(VLOOKUP(AM71,Kopā!$A$4:$Q$203,12,),"")</f>
        <v/>
      </c>
      <c r="AW71" s="80" t="str">
        <f>_xlfn.IFNA(VLOOKUP(AM71,Kopā!$A$4:$Q$203,13,),"")</f>
        <v/>
      </c>
      <c r="AX71" s="79" t="str">
        <f>_xlfn.IFNA(VLOOKUP(AM71,Kopā!$A$4:$Q$203,14,),"")</f>
        <v/>
      </c>
      <c r="AY71" s="80" t="str">
        <f>_xlfn.IFNA(VLOOKUP(AM71,Kopā!$A$4:$Q$203,15,),"")</f>
        <v/>
      </c>
      <c r="AZ71" s="81" t="str">
        <f>_xlfn.IFNA(VLOOKUP(AM71,Kopā!$A$4:$Q$203,16,),"")</f>
        <v/>
      </c>
      <c r="BA71" s="80" t="str">
        <f>_xlfn.IFNA(VLOOKUP(AM71,Kopā!$A$4:$Q$203,17,),"")</f>
        <v/>
      </c>
      <c r="BB71" s="26" t="str">
        <f t="shared" si="40"/>
        <v/>
      </c>
      <c r="BC71" s="26" t="str">
        <f t="shared" si="41"/>
        <v/>
      </c>
      <c r="BD71" s="69" t="str">
        <f t="shared" si="42"/>
        <v/>
      </c>
      <c r="BE71" s="26" t="e">
        <f>_xlfn.RANK.EQ(BB71,$BB$4:$BB$93,)+COUNTIF($BB$4:BB71,BB71)-1</f>
        <v>#VALUE!</v>
      </c>
    </row>
    <row r="72" spans="1:57" x14ac:dyDescent="0.25">
      <c r="A72" s="26">
        <v>69</v>
      </c>
      <c r="B72" s="37" t="str">
        <f t="shared" si="25"/>
        <v/>
      </c>
      <c r="C72" s="65" t="str">
        <f t="shared" si="23"/>
        <v/>
      </c>
      <c r="D72" s="65" t="str">
        <f t="shared" ref="D72:D93" si="43">_xlfn.IFNA(VLOOKUP(O72,$AL$4:$BA$93,6,0),"")</f>
        <v/>
      </c>
      <c r="E72" s="70" t="str">
        <f t="shared" si="26"/>
        <v/>
      </c>
      <c r="F72" s="71" t="str">
        <f t="shared" si="27"/>
        <v/>
      </c>
      <c r="G72" s="70" t="str">
        <f t="shared" si="28"/>
        <v/>
      </c>
      <c r="H72" s="71" t="str">
        <f t="shared" si="29"/>
        <v/>
      </c>
      <c r="I72" s="70" t="str">
        <f t="shared" si="30"/>
        <v/>
      </c>
      <c r="J72" s="71" t="str">
        <f t="shared" si="31"/>
        <v/>
      </c>
      <c r="K72" s="70" t="str">
        <f t="shared" si="32"/>
        <v/>
      </c>
      <c r="L72" s="71" t="str">
        <f t="shared" si="33"/>
        <v/>
      </c>
      <c r="M72" s="75" t="str">
        <f t="shared" si="34"/>
        <v/>
      </c>
      <c r="N72" s="71" t="str">
        <f t="shared" si="35"/>
        <v/>
      </c>
      <c r="O72" s="66" t="str">
        <f t="shared" si="36"/>
        <v/>
      </c>
      <c r="P72" s="4"/>
      <c r="Q72" s="74"/>
      <c r="AD72" s="26">
        <v>71</v>
      </c>
      <c r="AE72" s="26"/>
      <c r="AF72" s="26" t="str">
        <f>IF(Kopā!F72=$R$3,Kopā!A72,"")</f>
        <v/>
      </c>
      <c r="AG72" s="26" t="str">
        <f>_xlfn.IFNA(VLOOKUP(AF72,Kopā!$A$4:$G$203,7,),"")</f>
        <v/>
      </c>
      <c r="AH72" s="26" t="str">
        <f t="shared" si="24"/>
        <v/>
      </c>
      <c r="AI72" s="26" t="e" cm="1">
        <f t="array" ref="AI72">IFERROR(SMALL(IF((COUNTIF($AI$3:AI71, $AH$4:$AH$203)=0)*ISNUMBER($AH$4:$AH$203), $AH$4:$AH$203, "A"), 1),INDEX($AH$4:$AH$203, MATCH(SMALL(IF(ISTEXT($AH$4:$AH$203)*(COUNTIF(AI$3:$AI71,$AH$4:$AH$203)=0), COUNTIF($AH$4:$AH$203, "&lt;"&amp;$AH$4:$AH$203), ""),1),IF(ISTEXT($AH$4:$AH$203), COUNTIF($AH$4:$AH$203, "&lt;"&amp;$AH$4:$AH$203), ""), 0)))</f>
        <v>#NUM!</v>
      </c>
      <c r="AJ72" s="26"/>
      <c r="AK72" s="26"/>
      <c r="AL72" s="26" t="str">
        <f t="shared" si="37"/>
        <v/>
      </c>
      <c r="AM72" s="26" t="str">
        <f t="shared" si="38"/>
        <v/>
      </c>
      <c r="AN72" s="26">
        <v>69</v>
      </c>
      <c r="AO72" s="67" t="str">
        <f t="shared" si="39"/>
        <v/>
      </c>
      <c r="AP72" s="26" t="str">
        <f>_xlfn.IFNA(VLOOKUP(AM72,Kopā!$A$4:$Q$203,2,),"")</f>
        <v/>
      </c>
      <c r="AQ72" s="68" t="str">
        <f>_xlfn.IFNA(VLOOKUP(AM72,Kopā!$A$4:$Q$203,3,),"")</f>
        <v/>
      </c>
      <c r="AR72" s="79" t="str">
        <f>_xlfn.IFNA(VLOOKUP(AM72,Kopā!$A$4:$Q$203,8,),"")</f>
        <v/>
      </c>
      <c r="AS72" s="80" t="str">
        <f>_xlfn.IFNA(VLOOKUP(AM72,Kopā!$A$4:$Q$203,9,),"")</f>
        <v/>
      </c>
      <c r="AT72" s="79" t="str">
        <f>_xlfn.IFNA(VLOOKUP(AM72,Kopā!$A$4:$Q$203,10,),"")</f>
        <v/>
      </c>
      <c r="AU72" s="80" t="str">
        <f>_xlfn.IFNA(VLOOKUP(AM72,Kopā!$A$4:$Q$203,11,),"")</f>
        <v/>
      </c>
      <c r="AV72" s="79" t="str">
        <f>_xlfn.IFNA(VLOOKUP(AM72,Kopā!$A$4:$Q$203,12,),"")</f>
        <v/>
      </c>
      <c r="AW72" s="80" t="str">
        <f>_xlfn.IFNA(VLOOKUP(AM72,Kopā!$A$4:$Q$203,13,),"")</f>
        <v/>
      </c>
      <c r="AX72" s="79" t="str">
        <f>_xlfn.IFNA(VLOOKUP(AM72,Kopā!$A$4:$Q$203,14,),"")</f>
        <v/>
      </c>
      <c r="AY72" s="80" t="str">
        <f>_xlfn.IFNA(VLOOKUP(AM72,Kopā!$A$4:$Q$203,15,),"")</f>
        <v/>
      </c>
      <c r="AZ72" s="81" t="str">
        <f>_xlfn.IFNA(VLOOKUP(AM72,Kopā!$A$4:$Q$203,16,),"")</f>
        <v/>
      </c>
      <c r="BA72" s="80" t="str">
        <f>_xlfn.IFNA(VLOOKUP(AM72,Kopā!$A$4:$Q$203,17,),"")</f>
        <v/>
      </c>
      <c r="BB72" s="26" t="str">
        <f t="shared" si="40"/>
        <v/>
      </c>
      <c r="BC72" s="26" t="str">
        <f t="shared" si="41"/>
        <v/>
      </c>
      <c r="BD72" s="69" t="str">
        <f t="shared" si="42"/>
        <v/>
      </c>
      <c r="BE72" s="26" t="e">
        <f>_xlfn.RANK.EQ(BB72,$BB$4:$BB$93,)+COUNTIF($BB$4:BB72,BB72)-1</f>
        <v>#VALUE!</v>
      </c>
    </row>
    <row r="73" spans="1:57" x14ac:dyDescent="0.25">
      <c r="A73" s="26">
        <v>70</v>
      </c>
      <c r="B73" s="37" t="str">
        <f t="shared" si="25"/>
        <v/>
      </c>
      <c r="C73" s="65" t="str">
        <f t="shared" si="23"/>
        <v/>
      </c>
      <c r="D73" s="65" t="str">
        <f t="shared" si="43"/>
        <v/>
      </c>
      <c r="E73" s="70" t="str">
        <f t="shared" si="26"/>
        <v/>
      </c>
      <c r="F73" s="71" t="str">
        <f t="shared" si="27"/>
        <v/>
      </c>
      <c r="G73" s="70" t="str">
        <f t="shared" si="28"/>
        <v/>
      </c>
      <c r="H73" s="71" t="str">
        <f t="shared" si="29"/>
        <v/>
      </c>
      <c r="I73" s="70" t="str">
        <f t="shared" si="30"/>
        <v/>
      </c>
      <c r="J73" s="71" t="str">
        <f t="shared" si="31"/>
        <v/>
      </c>
      <c r="K73" s="70" t="str">
        <f t="shared" si="32"/>
        <v/>
      </c>
      <c r="L73" s="71" t="str">
        <f t="shared" si="33"/>
        <v/>
      </c>
      <c r="M73" s="75" t="str">
        <f t="shared" si="34"/>
        <v/>
      </c>
      <c r="N73" s="71" t="str">
        <f t="shared" si="35"/>
        <v/>
      </c>
      <c r="O73" s="66" t="str">
        <f t="shared" si="36"/>
        <v/>
      </c>
      <c r="P73" s="4"/>
      <c r="Q73" s="74"/>
      <c r="AD73" s="26">
        <v>72</v>
      </c>
      <c r="AE73" s="26"/>
      <c r="AF73" s="26">
        <f>IF(Kopā!F73=$R$3,Kopā!A73,"")</f>
        <v>70</v>
      </c>
      <c r="AG73" s="26" t="str">
        <f>_xlfn.IFNA(VLOOKUP(AF73,Kopā!$A$4:$G$203,7,),"")</f>
        <v>E</v>
      </c>
      <c r="AH73" s="26" t="str">
        <f t="shared" si="24"/>
        <v/>
      </c>
      <c r="AI73" s="26" t="e" cm="1">
        <f t="array" ref="AI73">IFERROR(SMALL(IF((COUNTIF($AI$3:AI72, $AH$4:$AH$203)=0)*ISNUMBER($AH$4:$AH$203), $AH$4:$AH$203, "A"), 1),INDEX($AH$4:$AH$203, MATCH(SMALL(IF(ISTEXT($AH$4:$AH$203)*(COUNTIF(AI$3:$AI72,$AH$4:$AH$203)=0), COUNTIF($AH$4:$AH$203, "&lt;"&amp;$AH$4:$AH$203), ""),1),IF(ISTEXT($AH$4:$AH$203), COUNTIF($AH$4:$AH$203, "&lt;"&amp;$AH$4:$AH$203), ""), 0)))</f>
        <v>#NUM!</v>
      </c>
      <c r="AJ73" s="26"/>
      <c r="AK73" s="26"/>
      <c r="AL73" s="26" t="str">
        <f t="shared" si="37"/>
        <v/>
      </c>
      <c r="AM73" s="26" t="str">
        <f t="shared" si="38"/>
        <v/>
      </c>
      <c r="AN73" s="26">
        <v>70</v>
      </c>
      <c r="AO73" s="67" t="str">
        <f t="shared" si="39"/>
        <v/>
      </c>
      <c r="AP73" s="26" t="str">
        <f>_xlfn.IFNA(VLOOKUP(AM73,Kopā!$A$4:$Q$203,2,),"")</f>
        <v/>
      </c>
      <c r="AQ73" s="68" t="str">
        <f>_xlfn.IFNA(VLOOKUP(AM73,Kopā!$A$4:$Q$203,3,),"")</f>
        <v/>
      </c>
      <c r="AR73" s="79" t="str">
        <f>_xlfn.IFNA(VLOOKUP(AM73,Kopā!$A$4:$Q$203,8,),"")</f>
        <v/>
      </c>
      <c r="AS73" s="80" t="str">
        <f>_xlfn.IFNA(VLOOKUP(AM73,Kopā!$A$4:$Q$203,9,),"")</f>
        <v/>
      </c>
      <c r="AT73" s="79" t="str">
        <f>_xlfn.IFNA(VLOOKUP(AM73,Kopā!$A$4:$Q$203,10,),"")</f>
        <v/>
      </c>
      <c r="AU73" s="80" t="str">
        <f>_xlfn.IFNA(VLOOKUP(AM73,Kopā!$A$4:$Q$203,11,),"")</f>
        <v/>
      </c>
      <c r="AV73" s="79" t="str">
        <f>_xlfn.IFNA(VLOOKUP(AM73,Kopā!$A$4:$Q$203,12,),"")</f>
        <v/>
      </c>
      <c r="AW73" s="80" t="str">
        <f>_xlfn.IFNA(VLOOKUP(AM73,Kopā!$A$4:$Q$203,13,),"")</f>
        <v/>
      </c>
      <c r="AX73" s="79" t="str">
        <f>_xlfn.IFNA(VLOOKUP(AM73,Kopā!$A$4:$Q$203,14,),"")</f>
        <v/>
      </c>
      <c r="AY73" s="80" t="str">
        <f>_xlfn.IFNA(VLOOKUP(AM73,Kopā!$A$4:$Q$203,15,),"")</f>
        <v/>
      </c>
      <c r="AZ73" s="81" t="str">
        <f>_xlfn.IFNA(VLOOKUP(AM73,Kopā!$A$4:$Q$203,16,),"")</f>
        <v/>
      </c>
      <c r="BA73" s="80" t="str">
        <f>_xlfn.IFNA(VLOOKUP(AM73,Kopā!$A$4:$Q$203,17,),"")</f>
        <v/>
      </c>
      <c r="BB73" s="26" t="str">
        <f t="shared" si="40"/>
        <v/>
      </c>
      <c r="BC73" s="26" t="str">
        <f t="shared" si="41"/>
        <v/>
      </c>
      <c r="BD73" s="69" t="str">
        <f t="shared" si="42"/>
        <v/>
      </c>
      <c r="BE73" s="26" t="e">
        <f>_xlfn.RANK.EQ(BB73,$BB$4:$BB$93,)+COUNTIF($BB$4:BB73,BB73)-1</f>
        <v>#VALUE!</v>
      </c>
    </row>
    <row r="74" spans="1:57" x14ac:dyDescent="0.25">
      <c r="A74" s="26">
        <v>71</v>
      </c>
      <c r="B74" s="37" t="str">
        <f t="shared" si="25"/>
        <v/>
      </c>
      <c r="C74" s="65" t="str">
        <f t="shared" si="23"/>
        <v/>
      </c>
      <c r="D74" s="65" t="str">
        <f t="shared" si="43"/>
        <v/>
      </c>
      <c r="E74" s="70" t="str">
        <f t="shared" si="26"/>
        <v/>
      </c>
      <c r="F74" s="71" t="str">
        <f t="shared" si="27"/>
        <v/>
      </c>
      <c r="G74" s="70" t="str">
        <f t="shared" si="28"/>
        <v/>
      </c>
      <c r="H74" s="71" t="str">
        <f t="shared" si="29"/>
        <v/>
      </c>
      <c r="I74" s="70" t="str">
        <f t="shared" si="30"/>
        <v/>
      </c>
      <c r="J74" s="71" t="str">
        <f t="shared" si="31"/>
        <v/>
      </c>
      <c r="K74" s="70" t="str">
        <f t="shared" si="32"/>
        <v/>
      </c>
      <c r="L74" s="71" t="str">
        <f t="shared" si="33"/>
        <v/>
      </c>
      <c r="M74" s="75" t="str">
        <f t="shared" si="34"/>
        <v/>
      </c>
      <c r="N74" s="71" t="str">
        <f t="shared" si="35"/>
        <v/>
      </c>
      <c r="O74" s="66" t="str">
        <f t="shared" si="36"/>
        <v/>
      </c>
      <c r="P74" s="4"/>
      <c r="Q74" s="74"/>
      <c r="AD74" s="26">
        <v>73</v>
      </c>
      <c r="AE74" s="26"/>
      <c r="AF74" s="26" t="str">
        <f>IF(Kopā!F74=$R$3,Kopā!A74,"")</f>
        <v/>
      </c>
      <c r="AG74" s="26" t="str">
        <f>_xlfn.IFNA(VLOOKUP(AF74,Kopā!$A$4:$G$203,7,),"")</f>
        <v/>
      </c>
      <c r="AH74" s="26" t="str">
        <f t="shared" si="24"/>
        <v/>
      </c>
      <c r="AI74" s="26" t="e" cm="1">
        <f t="array" ref="AI74">IFERROR(SMALL(IF((COUNTIF($AI$3:AI73, $AH$4:$AH$203)=0)*ISNUMBER($AH$4:$AH$203), $AH$4:$AH$203, "A"), 1),INDEX($AH$4:$AH$203, MATCH(SMALL(IF(ISTEXT($AH$4:$AH$203)*(COUNTIF(AI$3:$AI73,$AH$4:$AH$203)=0), COUNTIF($AH$4:$AH$203, "&lt;"&amp;$AH$4:$AH$203), ""),1),IF(ISTEXT($AH$4:$AH$203), COUNTIF($AH$4:$AH$203, "&lt;"&amp;$AH$4:$AH$203), ""), 0)))</f>
        <v>#NUM!</v>
      </c>
      <c r="AJ74" s="26"/>
      <c r="AK74" s="26"/>
      <c r="AL74" s="26" t="str">
        <f t="shared" si="37"/>
        <v/>
      </c>
      <c r="AM74" s="26" t="str">
        <f t="shared" si="38"/>
        <v/>
      </c>
      <c r="AN74" s="26">
        <v>71</v>
      </c>
      <c r="AO74" s="67" t="str">
        <f t="shared" si="39"/>
        <v/>
      </c>
      <c r="AP74" s="26" t="str">
        <f>_xlfn.IFNA(VLOOKUP(AM74,Kopā!$A$4:$Q$203,2,),"")</f>
        <v/>
      </c>
      <c r="AQ74" s="68" t="str">
        <f>_xlfn.IFNA(VLOOKUP(AM74,Kopā!$A$4:$Q$203,3,),"")</f>
        <v/>
      </c>
      <c r="AR74" s="79" t="str">
        <f>_xlfn.IFNA(VLOOKUP(AM74,Kopā!$A$4:$Q$203,8,),"")</f>
        <v/>
      </c>
      <c r="AS74" s="80" t="str">
        <f>_xlfn.IFNA(VLOOKUP(AM74,Kopā!$A$4:$Q$203,9,),"")</f>
        <v/>
      </c>
      <c r="AT74" s="79" t="str">
        <f>_xlfn.IFNA(VLOOKUP(AM74,Kopā!$A$4:$Q$203,10,),"")</f>
        <v/>
      </c>
      <c r="AU74" s="80" t="str">
        <f>_xlfn.IFNA(VLOOKUP(AM74,Kopā!$A$4:$Q$203,11,),"")</f>
        <v/>
      </c>
      <c r="AV74" s="79" t="str">
        <f>_xlfn.IFNA(VLOOKUP(AM74,Kopā!$A$4:$Q$203,12,),"")</f>
        <v/>
      </c>
      <c r="AW74" s="80" t="str">
        <f>_xlfn.IFNA(VLOOKUP(AM74,Kopā!$A$4:$Q$203,13,),"")</f>
        <v/>
      </c>
      <c r="AX74" s="79" t="str">
        <f>_xlfn.IFNA(VLOOKUP(AM74,Kopā!$A$4:$Q$203,14,),"")</f>
        <v/>
      </c>
      <c r="AY74" s="80" t="str">
        <f>_xlfn.IFNA(VLOOKUP(AM74,Kopā!$A$4:$Q$203,15,),"")</f>
        <v/>
      </c>
      <c r="AZ74" s="81" t="str">
        <f>_xlfn.IFNA(VLOOKUP(AM74,Kopā!$A$4:$Q$203,16,),"")</f>
        <v/>
      </c>
      <c r="BA74" s="80" t="str">
        <f>_xlfn.IFNA(VLOOKUP(AM74,Kopā!$A$4:$Q$203,17,),"")</f>
        <v/>
      </c>
      <c r="BB74" s="26" t="str">
        <f t="shared" si="40"/>
        <v/>
      </c>
      <c r="BC74" s="26" t="str">
        <f t="shared" si="41"/>
        <v/>
      </c>
      <c r="BD74" s="69" t="str">
        <f t="shared" si="42"/>
        <v/>
      </c>
      <c r="BE74" s="26" t="e">
        <f>_xlfn.RANK.EQ(BB74,$BB$4:$BB$93,)+COUNTIF($BB$4:BB74,BB74)-1</f>
        <v>#VALUE!</v>
      </c>
    </row>
    <row r="75" spans="1:57" x14ac:dyDescent="0.25">
      <c r="A75" s="26">
        <v>72</v>
      </c>
      <c r="B75" s="37" t="str">
        <f t="shared" si="25"/>
        <v/>
      </c>
      <c r="C75" s="65" t="str">
        <f t="shared" si="23"/>
        <v/>
      </c>
      <c r="D75" s="65" t="str">
        <f t="shared" si="43"/>
        <v/>
      </c>
      <c r="E75" s="70" t="str">
        <f t="shared" si="26"/>
        <v/>
      </c>
      <c r="F75" s="71" t="str">
        <f t="shared" si="27"/>
        <v/>
      </c>
      <c r="G75" s="70" t="str">
        <f t="shared" si="28"/>
        <v/>
      </c>
      <c r="H75" s="71" t="str">
        <f t="shared" si="29"/>
        <v/>
      </c>
      <c r="I75" s="70" t="str">
        <f t="shared" si="30"/>
        <v/>
      </c>
      <c r="J75" s="71" t="str">
        <f t="shared" si="31"/>
        <v/>
      </c>
      <c r="K75" s="70" t="str">
        <f t="shared" si="32"/>
        <v/>
      </c>
      <c r="L75" s="71" t="str">
        <f t="shared" si="33"/>
        <v/>
      </c>
      <c r="M75" s="75" t="str">
        <f t="shared" si="34"/>
        <v/>
      </c>
      <c r="N75" s="71" t="str">
        <f t="shared" si="35"/>
        <v/>
      </c>
      <c r="O75" s="66" t="str">
        <f t="shared" si="36"/>
        <v/>
      </c>
      <c r="P75" s="4"/>
      <c r="Q75" s="74"/>
      <c r="AD75" s="26">
        <v>74</v>
      </c>
      <c r="AE75" s="26"/>
      <c r="AF75" s="26" t="str">
        <f>IF(Kopā!F75=$R$3,Kopā!A75,"")</f>
        <v/>
      </c>
      <c r="AG75" s="26" t="str">
        <f>_xlfn.IFNA(VLOOKUP(AF75,Kopā!$A$4:$G$203,7,),"")</f>
        <v/>
      </c>
      <c r="AH75" s="26" t="str">
        <f t="shared" si="24"/>
        <v/>
      </c>
      <c r="AI75" s="26" t="e" cm="1">
        <f t="array" ref="AI75">IFERROR(SMALL(IF((COUNTIF($AI$3:AI74, $AH$4:$AH$203)=0)*ISNUMBER($AH$4:$AH$203), $AH$4:$AH$203, "A"), 1),INDEX($AH$4:$AH$203, MATCH(SMALL(IF(ISTEXT($AH$4:$AH$203)*(COUNTIF(AI$3:$AI74,$AH$4:$AH$203)=0), COUNTIF($AH$4:$AH$203, "&lt;"&amp;$AH$4:$AH$203), ""),1),IF(ISTEXT($AH$4:$AH$203), COUNTIF($AH$4:$AH$203, "&lt;"&amp;$AH$4:$AH$203), ""), 0)))</f>
        <v>#NUM!</v>
      </c>
      <c r="AJ75" s="26"/>
      <c r="AK75" s="26"/>
      <c r="AL75" s="26" t="str">
        <f t="shared" si="37"/>
        <v/>
      </c>
      <c r="AM75" s="26" t="str">
        <f t="shared" si="38"/>
        <v/>
      </c>
      <c r="AN75" s="26">
        <v>72</v>
      </c>
      <c r="AO75" s="67" t="str">
        <f t="shared" si="39"/>
        <v/>
      </c>
      <c r="AP75" s="26" t="str">
        <f>_xlfn.IFNA(VLOOKUP(AM75,Kopā!$A$4:$Q$203,2,),"")</f>
        <v/>
      </c>
      <c r="AQ75" s="68" t="str">
        <f>_xlfn.IFNA(VLOOKUP(AM75,Kopā!$A$4:$Q$203,3,),"")</f>
        <v/>
      </c>
      <c r="AR75" s="79" t="str">
        <f>_xlfn.IFNA(VLOOKUP(AM75,Kopā!$A$4:$Q$203,8,),"")</f>
        <v/>
      </c>
      <c r="AS75" s="80" t="str">
        <f>_xlfn.IFNA(VLOOKUP(AM75,Kopā!$A$4:$Q$203,9,),"")</f>
        <v/>
      </c>
      <c r="AT75" s="79" t="str">
        <f>_xlfn.IFNA(VLOOKUP(AM75,Kopā!$A$4:$Q$203,10,),"")</f>
        <v/>
      </c>
      <c r="AU75" s="80" t="str">
        <f>_xlfn.IFNA(VLOOKUP(AM75,Kopā!$A$4:$Q$203,11,),"")</f>
        <v/>
      </c>
      <c r="AV75" s="79" t="str">
        <f>_xlfn.IFNA(VLOOKUP(AM75,Kopā!$A$4:$Q$203,12,),"")</f>
        <v/>
      </c>
      <c r="AW75" s="80" t="str">
        <f>_xlfn.IFNA(VLOOKUP(AM75,Kopā!$A$4:$Q$203,13,),"")</f>
        <v/>
      </c>
      <c r="AX75" s="79" t="str">
        <f>_xlfn.IFNA(VLOOKUP(AM75,Kopā!$A$4:$Q$203,14,),"")</f>
        <v/>
      </c>
      <c r="AY75" s="80" t="str">
        <f>_xlfn.IFNA(VLOOKUP(AM75,Kopā!$A$4:$Q$203,15,),"")</f>
        <v/>
      </c>
      <c r="AZ75" s="81" t="str">
        <f>_xlfn.IFNA(VLOOKUP(AM75,Kopā!$A$4:$Q$203,16,),"")</f>
        <v/>
      </c>
      <c r="BA75" s="80" t="str">
        <f>_xlfn.IFNA(VLOOKUP(AM75,Kopā!$A$4:$Q$203,17,),"")</f>
        <v/>
      </c>
      <c r="BB75" s="26" t="str">
        <f t="shared" si="40"/>
        <v/>
      </c>
      <c r="BC75" s="26" t="str">
        <f t="shared" si="41"/>
        <v/>
      </c>
      <c r="BD75" s="69" t="str">
        <f t="shared" si="42"/>
        <v/>
      </c>
      <c r="BE75" s="26" t="e">
        <f>_xlfn.RANK.EQ(BB75,$BB$4:$BB$93,)+COUNTIF($BB$4:BB75,BB75)-1</f>
        <v>#VALUE!</v>
      </c>
    </row>
    <row r="76" spans="1:57" x14ac:dyDescent="0.25">
      <c r="A76" s="26">
        <v>73</v>
      </c>
      <c r="B76" s="37" t="str">
        <f t="shared" si="25"/>
        <v/>
      </c>
      <c r="C76" s="65" t="str">
        <f t="shared" si="23"/>
        <v/>
      </c>
      <c r="D76" s="65" t="str">
        <f t="shared" si="43"/>
        <v/>
      </c>
      <c r="E76" s="70" t="str">
        <f t="shared" si="26"/>
        <v/>
      </c>
      <c r="F76" s="71" t="str">
        <f t="shared" si="27"/>
        <v/>
      </c>
      <c r="G76" s="70" t="str">
        <f t="shared" si="28"/>
        <v/>
      </c>
      <c r="H76" s="71" t="str">
        <f t="shared" si="29"/>
        <v/>
      </c>
      <c r="I76" s="70" t="str">
        <f t="shared" si="30"/>
        <v/>
      </c>
      <c r="J76" s="71" t="str">
        <f t="shared" si="31"/>
        <v/>
      </c>
      <c r="K76" s="70" t="str">
        <f t="shared" si="32"/>
        <v/>
      </c>
      <c r="L76" s="71" t="str">
        <f t="shared" si="33"/>
        <v/>
      </c>
      <c r="M76" s="75" t="str">
        <f t="shared" si="34"/>
        <v/>
      </c>
      <c r="N76" s="71" t="str">
        <f t="shared" si="35"/>
        <v/>
      </c>
      <c r="O76" s="66" t="str">
        <f t="shared" si="36"/>
        <v/>
      </c>
      <c r="P76" s="4"/>
      <c r="Q76" s="74"/>
      <c r="AD76" s="26">
        <v>75</v>
      </c>
      <c r="AE76" s="26"/>
      <c r="AF76" s="26" t="str">
        <f>IF(Kopā!F76=$R$3,Kopā!A76,"")</f>
        <v/>
      </c>
      <c r="AG76" s="26" t="str">
        <f>_xlfn.IFNA(VLOOKUP(AF76,Kopā!$A$4:$G$203,7,),"")</f>
        <v/>
      </c>
      <c r="AH76" s="26" t="str">
        <f t="shared" si="24"/>
        <v/>
      </c>
      <c r="AI76" s="26" t="e" cm="1">
        <f t="array" ref="AI76">IFERROR(SMALL(IF((COUNTIF($AI$3:AI75, $AH$4:$AH$203)=0)*ISNUMBER($AH$4:$AH$203), $AH$4:$AH$203, "A"), 1),INDEX($AH$4:$AH$203, MATCH(SMALL(IF(ISTEXT($AH$4:$AH$203)*(COUNTIF(AI$3:$AI75,$AH$4:$AH$203)=0), COUNTIF($AH$4:$AH$203, "&lt;"&amp;$AH$4:$AH$203), ""),1),IF(ISTEXT($AH$4:$AH$203), COUNTIF($AH$4:$AH$203, "&lt;"&amp;$AH$4:$AH$203), ""), 0)))</f>
        <v>#NUM!</v>
      </c>
      <c r="AJ76" s="26"/>
      <c r="AK76" s="26"/>
      <c r="AL76" s="26" t="str">
        <f t="shared" si="37"/>
        <v/>
      </c>
      <c r="AM76" s="26" t="str">
        <f t="shared" si="38"/>
        <v/>
      </c>
      <c r="AN76" s="26">
        <v>73</v>
      </c>
      <c r="AO76" s="67" t="str">
        <f t="shared" si="39"/>
        <v/>
      </c>
      <c r="AP76" s="26" t="str">
        <f>_xlfn.IFNA(VLOOKUP(AM76,Kopā!$A$4:$Q$203,2,),"")</f>
        <v/>
      </c>
      <c r="AQ76" s="68" t="str">
        <f>_xlfn.IFNA(VLOOKUP(AM76,Kopā!$A$4:$Q$203,3,),"")</f>
        <v/>
      </c>
      <c r="AR76" s="79" t="str">
        <f>_xlfn.IFNA(VLOOKUP(AM76,Kopā!$A$4:$Q$203,8,),"")</f>
        <v/>
      </c>
      <c r="AS76" s="80" t="str">
        <f>_xlfn.IFNA(VLOOKUP(AM76,Kopā!$A$4:$Q$203,9,),"")</f>
        <v/>
      </c>
      <c r="AT76" s="79" t="str">
        <f>_xlfn.IFNA(VLOOKUP(AM76,Kopā!$A$4:$Q$203,10,),"")</f>
        <v/>
      </c>
      <c r="AU76" s="80" t="str">
        <f>_xlfn.IFNA(VLOOKUP(AM76,Kopā!$A$4:$Q$203,11,),"")</f>
        <v/>
      </c>
      <c r="AV76" s="79" t="str">
        <f>_xlfn.IFNA(VLOOKUP(AM76,Kopā!$A$4:$Q$203,12,),"")</f>
        <v/>
      </c>
      <c r="AW76" s="80" t="str">
        <f>_xlfn.IFNA(VLOOKUP(AM76,Kopā!$A$4:$Q$203,13,),"")</f>
        <v/>
      </c>
      <c r="AX76" s="79" t="str">
        <f>_xlfn.IFNA(VLOOKUP(AM76,Kopā!$A$4:$Q$203,14,),"")</f>
        <v/>
      </c>
      <c r="AY76" s="80" t="str">
        <f>_xlfn.IFNA(VLOOKUP(AM76,Kopā!$A$4:$Q$203,15,),"")</f>
        <v/>
      </c>
      <c r="AZ76" s="81" t="str">
        <f>_xlfn.IFNA(VLOOKUP(AM76,Kopā!$A$4:$Q$203,16,),"")</f>
        <v/>
      </c>
      <c r="BA76" s="80" t="str">
        <f>_xlfn.IFNA(VLOOKUP(AM76,Kopā!$A$4:$Q$203,17,),"")</f>
        <v/>
      </c>
      <c r="BB76" s="26" t="str">
        <f t="shared" si="40"/>
        <v/>
      </c>
      <c r="BC76" s="26" t="str">
        <f t="shared" si="41"/>
        <v/>
      </c>
      <c r="BD76" s="69" t="str">
        <f t="shared" si="42"/>
        <v/>
      </c>
      <c r="BE76" s="26" t="e">
        <f>_xlfn.RANK.EQ(BB76,$BB$4:$BB$93,)+COUNTIF($BB$4:BB76,BB76)-1</f>
        <v>#VALUE!</v>
      </c>
    </row>
    <row r="77" spans="1:57" x14ac:dyDescent="0.25">
      <c r="A77" s="26">
        <v>74</v>
      </c>
      <c r="B77" s="37" t="str">
        <f t="shared" si="25"/>
        <v/>
      </c>
      <c r="C77" s="65" t="str">
        <f t="shared" si="23"/>
        <v/>
      </c>
      <c r="D77" s="65" t="str">
        <f t="shared" si="43"/>
        <v/>
      </c>
      <c r="E77" s="70" t="str">
        <f t="shared" si="26"/>
        <v/>
      </c>
      <c r="F77" s="71" t="str">
        <f t="shared" si="27"/>
        <v/>
      </c>
      <c r="G77" s="70" t="str">
        <f t="shared" si="28"/>
        <v/>
      </c>
      <c r="H77" s="71" t="str">
        <f t="shared" si="29"/>
        <v/>
      </c>
      <c r="I77" s="70" t="str">
        <f t="shared" si="30"/>
        <v/>
      </c>
      <c r="J77" s="71" t="str">
        <f t="shared" si="31"/>
        <v/>
      </c>
      <c r="K77" s="70" t="str">
        <f t="shared" si="32"/>
        <v/>
      </c>
      <c r="L77" s="71" t="str">
        <f t="shared" si="33"/>
        <v/>
      </c>
      <c r="M77" s="75" t="str">
        <f t="shared" si="34"/>
        <v/>
      </c>
      <c r="N77" s="71" t="str">
        <f t="shared" si="35"/>
        <v/>
      </c>
      <c r="O77" s="66" t="str">
        <f t="shared" si="36"/>
        <v/>
      </c>
      <c r="P77" s="4"/>
      <c r="Q77" s="74"/>
      <c r="AD77" s="26">
        <v>76</v>
      </c>
      <c r="AE77" s="26"/>
      <c r="AF77" s="26" t="str">
        <f>IF(Kopā!F77=$R$3,Kopā!A77,"")</f>
        <v/>
      </c>
      <c r="AG77" s="26" t="str">
        <f>_xlfn.IFNA(VLOOKUP(AF77,Kopā!$A$4:$G$203,7,),"")</f>
        <v/>
      </c>
      <c r="AH77" s="26" t="str">
        <f t="shared" si="24"/>
        <v/>
      </c>
      <c r="AI77" s="26" t="e" cm="1">
        <f t="array" ref="AI77">IFERROR(SMALL(IF((COUNTIF($AI$3:AI76, $AH$4:$AH$203)=0)*ISNUMBER($AH$4:$AH$203), $AH$4:$AH$203, "A"), 1),INDEX($AH$4:$AH$203, MATCH(SMALL(IF(ISTEXT($AH$4:$AH$203)*(COUNTIF(AI$3:$AI76,$AH$4:$AH$203)=0), COUNTIF($AH$4:$AH$203, "&lt;"&amp;$AH$4:$AH$203), ""),1),IF(ISTEXT($AH$4:$AH$203), COUNTIF($AH$4:$AH$203, "&lt;"&amp;$AH$4:$AH$203), ""), 0)))</f>
        <v>#NUM!</v>
      </c>
      <c r="AJ77" s="26"/>
      <c r="AK77" s="26"/>
      <c r="AL77" s="26" t="str">
        <f t="shared" si="37"/>
        <v/>
      </c>
      <c r="AM77" s="26" t="str">
        <f t="shared" si="38"/>
        <v/>
      </c>
      <c r="AN77" s="26">
        <v>74</v>
      </c>
      <c r="AO77" s="67" t="str">
        <f t="shared" si="39"/>
        <v/>
      </c>
      <c r="AP77" s="26" t="str">
        <f>_xlfn.IFNA(VLOOKUP(AM77,Kopā!$A$4:$Q$203,2,),"")</f>
        <v/>
      </c>
      <c r="AQ77" s="68" t="str">
        <f>_xlfn.IFNA(VLOOKUP(AM77,Kopā!$A$4:$Q$203,3,),"")</f>
        <v/>
      </c>
      <c r="AR77" s="79" t="str">
        <f>_xlfn.IFNA(VLOOKUP(AM77,Kopā!$A$4:$Q$203,8,),"")</f>
        <v/>
      </c>
      <c r="AS77" s="80" t="str">
        <f>_xlfn.IFNA(VLOOKUP(AM77,Kopā!$A$4:$Q$203,9,),"")</f>
        <v/>
      </c>
      <c r="AT77" s="79" t="str">
        <f>_xlfn.IFNA(VLOOKUP(AM77,Kopā!$A$4:$Q$203,10,),"")</f>
        <v/>
      </c>
      <c r="AU77" s="80" t="str">
        <f>_xlfn.IFNA(VLOOKUP(AM77,Kopā!$A$4:$Q$203,11,),"")</f>
        <v/>
      </c>
      <c r="AV77" s="79" t="str">
        <f>_xlfn.IFNA(VLOOKUP(AM77,Kopā!$A$4:$Q$203,12,),"")</f>
        <v/>
      </c>
      <c r="AW77" s="80" t="str">
        <f>_xlfn.IFNA(VLOOKUP(AM77,Kopā!$A$4:$Q$203,13,),"")</f>
        <v/>
      </c>
      <c r="AX77" s="79" t="str">
        <f>_xlfn.IFNA(VLOOKUP(AM77,Kopā!$A$4:$Q$203,14,),"")</f>
        <v/>
      </c>
      <c r="AY77" s="80" t="str">
        <f>_xlfn.IFNA(VLOOKUP(AM77,Kopā!$A$4:$Q$203,15,),"")</f>
        <v/>
      </c>
      <c r="AZ77" s="81" t="str">
        <f>_xlfn.IFNA(VLOOKUP(AM77,Kopā!$A$4:$Q$203,16,),"")</f>
        <v/>
      </c>
      <c r="BA77" s="80" t="str">
        <f>_xlfn.IFNA(VLOOKUP(AM77,Kopā!$A$4:$Q$203,17,),"")</f>
        <v/>
      </c>
      <c r="BB77" s="26" t="str">
        <f t="shared" si="40"/>
        <v/>
      </c>
      <c r="BC77" s="26" t="str">
        <f t="shared" si="41"/>
        <v/>
      </c>
      <c r="BD77" s="69" t="str">
        <f t="shared" si="42"/>
        <v/>
      </c>
      <c r="BE77" s="26" t="e">
        <f>_xlfn.RANK.EQ(BB77,$BB$4:$BB$93,)+COUNTIF($BB$4:BB77,BB77)-1</f>
        <v>#VALUE!</v>
      </c>
    </row>
    <row r="78" spans="1:57" x14ac:dyDescent="0.25">
      <c r="A78" s="26">
        <v>75</v>
      </c>
      <c r="B78" s="37" t="str">
        <f t="shared" si="25"/>
        <v/>
      </c>
      <c r="C78" s="65" t="str">
        <f t="shared" si="23"/>
        <v/>
      </c>
      <c r="D78" s="65" t="str">
        <f t="shared" si="43"/>
        <v/>
      </c>
      <c r="E78" s="70" t="str">
        <f t="shared" si="26"/>
        <v/>
      </c>
      <c r="F78" s="71" t="str">
        <f t="shared" si="27"/>
        <v/>
      </c>
      <c r="G78" s="70" t="str">
        <f t="shared" si="28"/>
        <v/>
      </c>
      <c r="H78" s="71" t="str">
        <f t="shared" si="29"/>
        <v/>
      </c>
      <c r="I78" s="70" t="str">
        <f t="shared" si="30"/>
        <v/>
      </c>
      <c r="J78" s="71" t="str">
        <f t="shared" si="31"/>
        <v/>
      </c>
      <c r="K78" s="70" t="str">
        <f t="shared" si="32"/>
        <v/>
      </c>
      <c r="L78" s="71" t="str">
        <f t="shared" si="33"/>
        <v/>
      </c>
      <c r="M78" s="75" t="str">
        <f t="shared" si="34"/>
        <v/>
      </c>
      <c r="N78" s="71" t="str">
        <f t="shared" si="35"/>
        <v/>
      </c>
      <c r="O78" s="66" t="str">
        <f t="shared" si="36"/>
        <v/>
      </c>
      <c r="P78" s="4"/>
      <c r="Q78" s="74"/>
      <c r="AD78" s="26">
        <v>77</v>
      </c>
      <c r="AE78" s="26"/>
      <c r="AF78" s="26" t="str">
        <f>IF(Kopā!F78=$R$3,Kopā!A78,"")</f>
        <v/>
      </c>
      <c r="AG78" s="26" t="str">
        <f>_xlfn.IFNA(VLOOKUP(AF78,Kopā!$A$4:$G$203,7,),"")</f>
        <v/>
      </c>
      <c r="AH78" s="26" t="str">
        <f t="shared" si="24"/>
        <v/>
      </c>
      <c r="AI78" s="26" t="e" cm="1">
        <f t="array" ref="AI78">IFERROR(SMALL(IF((COUNTIF($AI$3:AI77, $AH$4:$AH$203)=0)*ISNUMBER($AH$4:$AH$203), $AH$4:$AH$203, "A"), 1),INDEX($AH$4:$AH$203, MATCH(SMALL(IF(ISTEXT($AH$4:$AH$203)*(COUNTIF(AI$3:$AI77,$AH$4:$AH$203)=0), COUNTIF($AH$4:$AH$203, "&lt;"&amp;$AH$4:$AH$203), ""),1),IF(ISTEXT($AH$4:$AH$203), COUNTIF($AH$4:$AH$203, "&lt;"&amp;$AH$4:$AH$203), ""), 0)))</f>
        <v>#NUM!</v>
      </c>
      <c r="AJ78" s="26"/>
      <c r="AK78" s="26"/>
      <c r="AL78" s="26" t="str">
        <f t="shared" si="37"/>
        <v/>
      </c>
      <c r="AM78" s="26" t="str">
        <f t="shared" si="38"/>
        <v/>
      </c>
      <c r="AN78" s="26">
        <v>75</v>
      </c>
      <c r="AO78" s="67" t="str">
        <f t="shared" si="39"/>
        <v/>
      </c>
      <c r="AP78" s="26" t="str">
        <f>_xlfn.IFNA(VLOOKUP(AM78,Kopā!$A$4:$Q$203,2,),"")</f>
        <v/>
      </c>
      <c r="AQ78" s="68" t="str">
        <f>_xlfn.IFNA(VLOOKUP(AM78,Kopā!$A$4:$Q$203,3,),"")</f>
        <v/>
      </c>
      <c r="AR78" s="79" t="str">
        <f>_xlfn.IFNA(VLOOKUP(AM78,Kopā!$A$4:$Q$203,8,),"")</f>
        <v/>
      </c>
      <c r="AS78" s="80" t="str">
        <f>_xlfn.IFNA(VLOOKUP(AM78,Kopā!$A$4:$Q$203,9,),"")</f>
        <v/>
      </c>
      <c r="AT78" s="79" t="str">
        <f>_xlfn.IFNA(VLOOKUP(AM78,Kopā!$A$4:$Q$203,10,),"")</f>
        <v/>
      </c>
      <c r="AU78" s="80" t="str">
        <f>_xlfn.IFNA(VLOOKUP(AM78,Kopā!$A$4:$Q$203,11,),"")</f>
        <v/>
      </c>
      <c r="AV78" s="79" t="str">
        <f>_xlfn.IFNA(VLOOKUP(AM78,Kopā!$A$4:$Q$203,12,),"")</f>
        <v/>
      </c>
      <c r="AW78" s="80" t="str">
        <f>_xlfn.IFNA(VLOOKUP(AM78,Kopā!$A$4:$Q$203,13,),"")</f>
        <v/>
      </c>
      <c r="AX78" s="79" t="str">
        <f>_xlfn.IFNA(VLOOKUP(AM78,Kopā!$A$4:$Q$203,14,),"")</f>
        <v/>
      </c>
      <c r="AY78" s="80" t="str">
        <f>_xlfn.IFNA(VLOOKUP(AM78,Kopā!$A$4:$Q$203,15,),"")</f>
        <v/>
      </c>
      <c r="AZ78" s="81" t="str">
        <f>_xlfn.IFNA(VLOOKUP(AM78,Kopā!$A$4:$Q$203,16,),"")</f>
        <v/>
      </c>
      <c r="BA78" s="80" t="str">
        <f>_xlfn.IFNA(VLOOKUP(AM78,Kopā!$A$4:$Q$203,17,),"")</f>
        <v/>
      </c>
      <c r="BB78" s="26" t="str">
        <f t="shared" si="40"/>
        <v/>
      </c>
      <c r="BC78" s="26" t="str">
        <f t="shared" si="41"/>
        <v/>
      </c>
      <c r="BD78" s="69" t="str">
        <f t="shared" si="42"/>
        <v/>
      </c>
      <c r="BE78" s="26" t="e">
        <f>_xlfn.RANK.EQ(BB78,$BB$4:$BB$93,)+COUNTIF($BB$4:BB78,BB78)-1</f>
        <v>#VALUE!</v>
      </c>
    </row>
    <row r="79" spans="1:57" x14ac:dyDescent="0.25">
      <c r="A79" s="26">
        <v>76</v>
      </c>
      <c r="B79" s="37" t="str">
        <f t="shared" si="25"/>
        <v/>
      </c>
      <c r="C79" s="65" t="str">
        <f t="shared" si="23"/>
        <v/>
      </c>
      <c r="D79" s="65" t="str">
        <f t="shared" si="43"/>
        <v/>
      </c>
      <c r="E79" s="70" t="str">
        <f t="shared" si="26"/>
        <v/>
      </c>
      <c r="F79" s="71" t="str">
        <f t="shared" si="27"/>
        <v/>
      </c>
      <c r="G79" s="70" t="str">
        <f t="shared" si="28"/>
        <v/>
      </c>
      <c r="H79" s="71" t="str">
        <f t="shared" si="29"/>
        <v/>
      </c>
      <c r="I79" s="70" t="str">
        <f t="shared" si="30"/>
        <v/>
      </c>
      <c r="J79" s="71" t="str">
        <f t="shared" si="31"/>
        <v/>
      </c>
      <c r="K79" s="70" t="str">
        <f t="shared" si="32"/>
        <v/>
      </c>
      <c r="L79" s="71" t="str">
        <f t="shared" si="33"/>
        <v/>
      </c>
      <c r="M79" s="75" t="str">
        <f t="shared" si="34"/>
        <v/>
      </c>
      <c r="N79" s="71" t="str">
        <f t="shared" si="35"/>
        <v/>
      </c>
      <c r="O79" s="66" t="str">
        <f t="shared" si="36"/>
        <v/>
      </c>
      <c r="P79" s="4"/>
      <c r="Q79" s="74"/>
      <c r="AD79" s="26">
        <v>78</v>
      </c>
      <c r="AE79" s="26"/>
      <c r="AF79" s="26">
        <f>IF(Kopā!F79=$R$3,Kopā!A79,"")</f>
        <v>76</v>
      </c>
      <c r="AG79" s="26" t="str">
        <f>_xlfn.IFNA(VLOOKUP(AF79,Kopā!$A$4:$G$203,7,),"")</f>
        <v>E</v>
      </c>
      <c r="AH79" s="26" t="str">
        <f t="shared" si="24"/>
        <v/>
      </c>
      <c r="AI79" s="26" t="e" cm="1">
        <f t="array" ref="AI79">IFERROR(SMALL(IF((COUNTIF($AI$3:AI78, $AH$4:$AH$203)=0)*ISNUMBER($AH$4:$AH$203), $AH$4:$AH$203, "A"), 1),INDEX($AH$4:$AH$203, MATCH(SMALL(IF(ISTEXT($AH$4:$AH$203)*(COUNTIF(AI$3:$AI78,$AH$4:$AH$203)=0), COUNTIF($AH$4:$AH$203, "&lt;"&amp;$AH$4:$AH$203), ""),1),IF(ISTEXT($AH$4:$AH$203), COUNTIF($AH$4:$AH$203, "&lt;"&amp;$AH$4:$AH$203), ""), 0)))</f>
        <v>#NUM!</v>
      </c>
      <c r="AJ79" s="26"/>
      <c r="AK79" s="26"/>
      <c r="AL79" s="26" t="str">
        <f t="shared" si="37"/>
        <v/>
      </c>
      <c r="AM79" s="26" t="str">
        <f t="shared" si="38"/>
        <v/>
      </c>
      <c r="AN79" s="26">
        <v>76</v>
      </c>
      <c r="AO79" s="67" t="str">
        <f t="shared" si="39"/>
        <v/>
      </c>
      <c r="AP79" s="26" t="str">
        <f>_xlfn.IFNA(VLOOKUP(AM79,Kopā!$A$4:$Q$203,2,),"")</f>
        <v/>
      </c>
      <c r="AQ79" s="68" t="str">
        <f>_xlfn.IFNA(VLOOKUP(AM79,Kopā!$A$4:$Q$203,3,),"")</f>
        <v/>
      </c>
      <c r="AR79" s="79" t="str">
        <f>_xlfn.IFNA(VLOOKUP(AM79,Kopā!$A$4:$Q$203,8,),"")</f>
        <v/>
      </c>
      <c r="AS79" s="80" t="str">
        <f>_xlfn.IFNA(VLOOKUP(AM79,Kopā!$A$4:$Q$203,9,),"")</f>
        <v/>
      </c>
      <c r="AT79" s="79" t="str">
        <f>_xlfn.IFNA(VLOOKUP(AM79,Kopā!$A$4:$Q$203,10,),"")</f>
        <v/>
      </c>
      <c r="AU79" s="80" t="str">
        <f>_xlfn.IFNA(VLOOKUP(AM79,Kopā!$A$4:$Q$203,11,),"")</f>
        <v/>
      </c>
      <c r="AV79" s="79" t="str">
        <f>_xlfn.IFNA(VLOOKUP(AM79,Kopā!$A$4:$Q$203,12,),"")</f>
        <v/>
      </c>
      <c r="AW79" s="80" t="str">
        <f>_xlfn.IFNA(VLOOKUP(AM79,Kopā!$A$4:$Q$203,13,),"")</f>
        <v/>
      </c>
      <c r="AX79" s="79" t="str">
        <f>_xlfn.IFNA(VLOOKUP(AM79,Kopā!$A$4:$Q$203,14,),"")</f>
        <v/>
      </c>
      <c r="AY79" s="80" t="str">
        <f>_xlfn.IFNA(VLOOKUP(AM79,Kopā!$A$4:$Q$203,15,),"")</f>
        <v/>
      </c>
      <c r="AZ79" s="81" t="str">
        <f>_xlfn.IFNA(VLOOKUP(AM79,Kopā!$A$4:$Q$203,16,),"")</f>
        <v/>
      </c>
      <c r="BA79" s="80" t="str">
        <f>_xlfn.IFNA(VLOOKUP(AM79,Kopā!$A$4:$Q$203,17,),"")</f>
        <v/>
      </c>
      <c r="BB79" s="26" t="str">
        <f t="shared" si="40"/>
        <v/>
      </c>
      <c r="BC79" s="26" t="str">
        <f t="shared" si="41"/>
        <v/>
      </c>
      <c r="BD79" s="69" t="str">
        <f t="shared" si="42"/>
        <v/>
      </c>
      <c r="BE79" s="26" t="e">
        <f>_xlfn.RANK.EQ(BB79,$BB$4:$BB$93,)+COUNTIF($BB$4:BB79,BB79)-1</f>
        <v>#VALUE!</v>
      </c>
    </row>
    <row r="80" spans="1:57" x14ac:dyDescent="0.25">
      <c r="A80" s="26">
        <v>77</v>
      </c>
      <c r="B80" s="37" t="str">
        <f t="shared" si="25"/>
        <v/>
      </c>
      <c r="C80" s="65" t="str">
        <f t="shared" si="23"/>
        <v/>
      </c>
      <c r="D80" s="65" t="str">
        <f t="shared" si="43"/>
        <v/>
      </c>
      <c r="E80" s="70" t="str">
        <f t="shared" si="26"/>
        <v/>
      </c>
      <c r="F80" s="71" t="str">
        <f t="shared" si="27"/>
        <v/>
      </c>
      <c r="G80" s="70" t="str">
        <f t="shared" si="28"/>
        <v/>
      </c>
      <c r="H80" s="71" t="str">
        <f t="shared" si="29"/>
        <v/>
      </c>
      <c r="I80" s="70" t="str">
        <f t="shared" si="30"/>
        <v/>
      </c>
      <c r="J80" s="71" t="str">
        <f t="shared" si="31"/>
        <v/>
      </c>
      <c r="K80" s="70" t="str">
        <f t="shared" si="32"/>
        <v/>
      </c>
      <c r="L80" s="71" t="str">
        <f t="shared" si="33"/>
        <v/>
      </c>
      <c r="M80" s="75" t="str">
        <f t="shared" si="34"/>
        <v/>
      </c>
      <c r="N80" s="71" t="str">
        <f t="shared" si="35"/>
        <v/>
      </c>
      <c r="O80" s="66" t="str">
        <f t="shared" si="36"/>
        <v/>
      </c>
      <c r="P80" s="4"/>
      <c r="Q80" s="74"/>
      <c r="AD80" s="26">
        <v>79</v>
      </c>
      <c r="AE80" s="26"/>
      <c r="AF80" s="26" t="str">
        <f>IF(Kopā!F80=$R$3,Kopā!A80,"")</f>
        <v/>
      </c>
      <c r="AG80" s="26" t="str">
        <f>_xlfn.IFNA(VLOOKUP(AF80,Kopā!$A$4:$G$203,7,),"")</f>
        <v/>
      </c>
      <c r="AH80" s="26" t="str">
        <f t="shared" si="24"/>
        <v/>
      </c>
      <c r="AI80" s="26" t="e" cm="1">
        <f t="array" ref="AI80">IFERROR(SMALL(IF((COUNTIF($AI$3:AI79, $AH$4:$AH$203)=0)*ISNUMBER($AH$4:$AH$203), $AH$4:$AH$203, "A"), 1),INDEX($AH$4:$AH$203, MATCH(SMALL(IF(ISTEXT($AH$4:$AH$203)*(COUNTIF(AI$3:$AI79,$AH$4:$AH$203)=0), COUNTIF($AH$4:$AH$203, "&lt;"&amp;$AH$4:$AH$203), ""),1),IF(ISTEXT($AH$4:$AH$203), COUNTIF($AH$4:$AH$203, "&lt;"&amp;$AH$4:$AH$203), ""), 0)))</f>
        <v>#NUM!</v>
      </c>
      <c r="AJ80" s="26"/>
      <c r="AK80" s="26"/>
      <c r="AL80" s="26" t="str">
        <f t="shared" si="37"/>
        <v/>
      </c>
      <c r="AM80" s="26" t="str">
        <f t="shared" si="38"/>
        <v/>
      </c>
      <c r="AN80" s="26">
        <v>77</v>
      </c>
      <c r="AO80" s="67" t="str">
        <f t="shared" si="39"/>
        <v/>
      </c>
      <c r="AP80" s="26" t="str">
        <f>_xlfn.IFNA(VLOOKUP(AM80,Kopā!$A$4:$Q$203,2,),"")</f>
        <v/>
      </c>
      <c r="AQ80" s="68" t="str">
        <f>_xlfn.IFNA(VLOOKUP(AM80,Kopā!$A$4:$Q$203,3,),"")</f>
        <v/>
      </c>
      <c r="AR80" s="79" t="str">
        <f>_xlfn.IFNA(VLOOKUP(AM80,Kopā!$A$4:$Q$203,8,),"")</f>
        <v/>
      </c>
      <c r="AS80" s="80" t="str">
        <f>_xlfn.IFNA(VLOOKUP(AM80,Kopā!$A$4:$Q$203,9,),"")</f>
        <v/>
      </c>
      <c r="AT80" s="79" t="str">
        <f>_xlfn.IFNA(VLOOKUP(AM80,Kopā!$A$4:$Q$203,10,),"")</f>
        <v/>
      </c>
      <c r="AU80" s="80" t="str">
        <f>_xlfn.IFNA(VLOOKUP(AM80,Kopā!$A$4:$Q$203,11,),"")</f>
        <v/>
      </c>
      <c r="AV80" s="79" t="str">
        <f>_xlfn.IFNA(VLOOKUP(AM80,Kopā!$A$4:$Q$203,12,),"")</f>
        <v/>
      </c>
      <c r="AW80" s="80" t="str">
        <f>_xlfn.IFNA(VLOOKUP(AM80,Kopā!$A$4:$Q$203,13,),"")</f>
        <v/>
      </c>
      <c r="AX80" s="79" t="str">
        <f>_xlfn.IFNA(VLOOKUP(AM80,Kopā!$A$4:$Q$203,14,),"")</f>
        <v/>
      </c>
      <c r="AY80" s="80" t="str">
        <f>_xlfn.IFNA(VLOOKUP(AM80,Kopā!$A$4:$Q$203,15,),"")</f>
        <v/>
      </c>
      <c r="AZ80" s="81" t="str">
        <f>_xlfn.IFNA(VLOOKUP(AM80,Kopā!$A$4:$Q$203,16,),"")</f>
        <v/>
      </c>
      <c r="BA80" s="80" t="str">
        <f>_xlfn.IFNA(VLOOKUP(AM80,Kopā!$A$4:$Q$203,17,),"")</f>
        <v/>
      </c>
      <c r="BB80" s="26" t="str">
        <f t="shared" si="40"/>
        <v/>
      </c>
      <c r="BC80" s="26" t="str">
        <f t="shared" si="41"/>
        <v/>
      </c>
      <c r="BD80" s="69" t="str">
        <f t="shared" si="42"/>
        <v/>
      </c>
      <c r="BE80" s="26" t="e">
        <f>_xlfn.RANK.EQ(BB80,$BB$4:$BB$93,)+COUNTIF($BB$4:BB80,BB80)-1</f>
        <v>#VALUE!</v>
      </c>
    </row>
    <row r="81" spans="1:57" x14ac:dyDescent="0.25">
      <c r="A81" s="26">
        <v>78</v>
      </c>
      <c r="B81" s="37" t="str">
        <f t="shared" si="25"/>
        <v/>
      </c>
      <c r="C81" s="65" t="str">
        <f t="shared" si="23"/>
        <v/>
      </c>
      <c r="D81" s="65" t="str">
        <f t="shared" si="43"/>
        <v/>
      </c>
      <c r="E81" s="70" t="str">
        <f t="shared" si="26"/>
        <v/>
      </c>
      <c r="F81" s="71" t="str">
        <f t="shared" si="27"/>
        <v/>
      </c>
      <c r="G81" s="70" t="str">
        <f t="shared" si="28"/>
        <v/>
      </c>
      <c r="H81" s="71" t="str">
        <f t="shared" si="29"/>
        <v/>
      </c>
      <c r="I81" s="70" t="str">
        <f t="shared" si="30"/>
        <v/>
      </c>
      <c r="J81" s="71" t="str">
        <f t="shared" si="31"/>
        <v/>
      </c>
      <c r="K81" s="70" t="str">
        <f t="shared" si="32"/>
        <v/>
      </c>
      <c r="L81" s="71" t="str">
        <f t="shared" si="33"/>
        <v/>
      </c>
      <c r="M81" s="75" t="str">
        <f t="shared" si="34"/>
        <v/>
      </c>
      <c r="N81" s="71" t="str">
        <f t="shared" si="35"/>
        <v/>
      </c>
      <c r="O81" s="66" t="str">
        <f t="shared" si="36"/>
        <v/>
      </c>
      <c r="P81" s="4"/>
      <c r="Q81" s="74"/>
      <c r="AD81" s="26">
        <v>80</v>
      </c>
      <c r="AE81" s="26"/>
      <c r="AF81" s="26" t="str">
        <f>IF(Kopā!F81=$R$3,Kopā!A81,"")</f>
        <v/>
      </c>
      <c r="AG81" s="26" t="str">
        <f>_xlfn.IFNA(VLOOKUP(AF81,Kopā!$A$4:$G$203,7,),"")</f>
        <v/>
      </c>
      <c r="AH81" s="26" t="str">
        <f t="shared" si="24"/>
        <v/>
      </c>
      <c r="AI81" s="26" t="e" cm="1">
        <f t="array" ref="AI81">IFERROR(SMALL(IF((COUNTIF($AI$3:AI80, $AH$4:$AH$203)=0)*ISNUMBER($AH$4:$AH$203), $AH$4:$AH$203, "A"), 1),INDEX($AH$4:$AH$203, MATCH(SMALL(IF(ISTEXT($AH$4:$AH$203)*(COUNTIF(AI$3:$AI80,$AH$4:$AH$203)=0), COUNTIF($AH$4:$AH$203, "&lt;"&amp;$AH$4:$AH$203), ""),1),IF(ISTEXT($AH$4:$AH$203), COUNTIF($AH$4:$AH$203, "&lt;"&amp;$AH$4:$AH$203), ""), 0)))</f>
        <v>#NUM!</v>
      </c>
      <c r="AJ81" s="26"/>
      <c r="AK81" s="26"/>
      <c r="AL81" s="26" t="str">
        <f t="shared" si="37"/>
        <v/>
      </c>
      <c r="AM81" s="26" t="str">
        <f t="shared" si="38"/>
        <v/>
      </c>
      <c r="AN81" s="26">
        <v>78</v>
      </c>
      <c r="AO81" s="67" t="str">
        <f t="shared" si="39"/>
        <v/>
      </c>
      <c r="AP81" s="26" t="str">
        <f>_xlfn.IFNA(VLOOKUP(AM81,Kopā!$A$4:$Q$203,2,),"")</f>
        <v/>
      </c>
      <c r="AQ81" s="68" t="str">
        <f>_xlfn.IFNA(VLOOKUP(AM81,Kopā!$A$4:$Q$203,3,),"")</f>
        <v/>
      </c>
      <c r="AR81" s="79" t="str">
        <f>_xlfn.IFNA(VLOOKUP(AM81,Kopā!$A$4:$Q$203,8,),"")</f>
        <v/>
      </c>
      <c r="AS81" s="80" t="str">
        <f>_xlfn.IFNA(VLOOKUP(AM81,Kopā!$A$4:$Q$203,9,),"")</f>
        <v/>
      </c>
      <c r="AT81" s="79" t="str">
        <f>_xlfn.IFNA(VLOOKUP(AM81,Kopā!$A$4:$Q$203,10,),"")</f>
        <v/>
      </c>
      <c r="AU81" s="80" t="str">
        <f>_xlfn.IFNA(VLOOKUP(AM81,Kopā!$A$4:$Q$203,11,),"")</f>
        <v/>
      </c>
      <c r="AV81" s="79" t="str">
        <f>_xlfn.IFNA(VLOOKUP(AM81,Kopā!$A$4:$Q$203,12,),"")</f>
        <v/>
      </c>
      <c r="AW81" s="80" t="str">
        <f>_xlfn.IFNA(VLOOKUP(AM81,Kopā!$A$4:$Q$203,13,),"")</f>
        <v/>
      </c>
      <c r="AX81" s="79" t="str">
        <f>_xlfn.IFNA(VLOOKUP(AM81,Kopā!$A$4:$Q$203,14,),"")</f>
        <v/>
      </c>
      <c r="AY81" s="80" t="str">
        <f>_xlfn.IFNA(VLOOKUP(AM81,Kopā!$A$4:$Q$203,15,),"")</f>
        <v/>
      </c>
      <c r="AZ81" s="81" t="str">
        <f>_xlfn.IFNA(VLOOKUP(AM81,Kopā!$A$4:$Q$203,16,),"")</f>
        <v/>
      </c>
      <c r="BA81" s="80" t="str">
        <f>_xlfn.IFNA(VLOOKUP(AM81,Kopā!$A$4:$Q$203,17,),"")</f>
        <v/>
      </c>
      <c r="BB81" s="26" t="str">
        <f t="shared" si="40"/>
        <v/>
      </c>
      <c r="BC81" s="26" t="str">
        <f t="shared" si="41"/>
        <v/>
      </c>
      <c r="BD81" s="69" t="str">
        <f t="shared" si="42"/>
        <v/>
      </c>
      <c r="BE81" s="26" t="e">
        <f>_xlfn.RANK.EQ(BB81,$BB$4:$BB$93,)+COUNTIF($BB$4:BB81,BB81)-1</f>
        <v>#VALUE!</v>
      </c>
    </row>
    <row r="82" spans="1:57" x14ac:dyDescent="0.25">
      <c r="A82" s="26">
        <v>79</v>
      </c>
      <c r="B82" s="37" t="str">
        <f t="shared" si="25"/>
        <v/>
      </c>
      <c r="C82" s="65" t="str">
        <f t="shared" si="23"/>
        <v/>
      </c>
      <c r="D82" s="65" t="str">
        <f t="shared" si="43"/>
        <v/>
      </c>
      <c r="E82" s="70" t="str">
        <f t="shared" si="26"/>
        <v/>
      </c>
      <c r="F82" s="71" t="str">
        <f t="shared" si="27"/>
        <v/>
      </c>
      <c r="G82" s="70" t="str">
        <f t="shared" si="28"/>
        <v/>
      </c>
      <c r="H82" s="71" t="str">
        <f t="shared" si="29"/>
        <v/>
      </c>
      <c r="I82" s="70" t="str">
        <f t="shared" si="30"/>
        <v/>
      </c>
      <c r="J82" s="71" t="str">
        <f t="shared" si="31"/>
        <v/>
      </c>
      <c r="K82" s="70" t="str">
        <f t="shared" si="32"/>
        <v/>
      </c>
      <c r="L82" s="71" t="str">
        <f t="shared" si="33"/>
        <v/>
      </c>
      <c r="M82" s="75" t="str">
        <f t="shared" si="34"/>
        <v/>
      </c>
      <c r="N82" s="71" t="str">
        <f t="shared" si="35"/>
        <v/>
      </c>
      <c r="O82" s="66" t="str">
        <f t="shared" si="36"/>
        <v/>
      </c>
      <c r="P82" s="4"/>
      <c r="Q82" s="74"/>
      <c r="AD82" s="26">
        <v>81</v>
      </c>
      <c r="AE82" s="26"/>
      <c r="AF82" s="26">
        <f>IF(Kopā!F82=$R$3,Kopā!A82,"")</f>
        <v>79</v>
      </c>
      <c r="AG82" s="26" t="str">
        <f>_xlfn.IFNA(VLOOKUP(AF82,Kopā!$A$4:$G$203,7,),"")</f>
        <v>E</v>
      </c>
      <c r="AH82" s="26" t="str">
        <f t="shared" si="24"/>
        <v/>
      </c>
      <c r="AI82" s="26" t="e" cm="1">
        <f t="array" ref="AI82">IFERROR(SMALL(IF((COUNTIF($AI$3:AI81, $AH$4:$AH$203)=0)*ISNUMBER($AH$4:$AH$203), $AH$4:$AH$203, "A"), 1),INDEX($AH$4:$AH$203, MATCH(SMALL(IF(ISTEXT($AH$4:$AH$203)*(COUNTIF(AI$3:$AI81,$AH$4:$AH$203)=0), COUNTIF($AH$4:$AH$203, "&lt;"&amp;$AH$4:$AH$203), ""),1),IF(ISTEXT($AH$4:$AH$203), COUNTIF($AH$4:$AH$203, "&lt;"&amp;$AH$4:$AH$203), ""), 0)))</f>
        <v>#NUM!</v>
      </c>
      <c r="AJ82" s="26"/>
      <c r="AK82" s="26"/>
      <c r="AL82" s="26" t="str">
        <f t="shared" si="37"/>
        <v/>
      </c>
      <c r="AM82" s="26" t="str">
        <f t="shared" si="38"/>
        <v/>
      </c>
      <c r="AN82" s="26">
        <v>79</v>
      </c>
      <c r="AO82" s="67" t="str">
        <f t="shared" si="39"/>
        <v/>
      </c>
      <c r="AP82" s="26" t="str">
        <f>_xlfn.IFNA(VLOOKUP(AM82,Kopā!$A$4:$Q$203,2,),"")</f>
        <v/>
      </c>
      <c r="AQ82" s="68" t="str">
        <f>_xlfn.IFNA(VLOOKUP(AM82,Kopā!$A$4:$Q$203,3,),"")</f>
        <v/>
      </c>
      <c r="AR82" s="79" t="str">
        <f>_xlfn.IFNA(VLOOKUP(AM82,Kopā!$A$4:$Q$203,8,),"")</f>
        <v/>
      </c>
      <c r="AS82" s="80" t="str">
        <f>_xlfn.IFNA(VLOOKUP(AM82,Kopā!$A$4:$Q$203,9,),"")</f>
        <v/>
      </c>
      <c r="AT82" s="79" t="str">
        <f>_xlfn.IFNA(VLOOKUP(AM82,Kopā!$A$4:$Q$203,10,),"")</f>
        <v/>
      </c>
      <c r="AU82" s="80" t="str">
        <f>_xlfn.IFNA(VLOOKUP(AM82,Kopā!$A$4:$Q$203,11,),"")</f>
        <v/>
      </c>
      <c r="AV82" s="79" t="str">
        <f>_xlfn.IFNA(VLOOKUP(AM82,Kopā!$A$4:$Q$203,12,),"")</f>
        <v/>
      </c>
      <c r="AW82" s="80" t="str">
        <f>_xlfn.IFNA(VLOOKUP(AM82,Kopā!$A$4:$Q$203,13,),"")</f>
        <v/>
      </c>
      <c r="AX82" s="79" t="str">
        <f>_xlfn.IFNA(VLOOKUP(AM82,Kopā!$A$4:$Q$203,14,),"")</f>
        <v/>
      </c>
      <c r="AY82" s="80" t="str">
        <f>_xlfn.IFNA(VLOOKUP(AM82,Kopā!$A$4:$Q$203,15,),"")</f>
        <v/>
      </c>
      <c r="AZ82" s="81" t="str">
        <f>_xlfn.IFNA(VLOOKUP(AM82,Kopā!$A$4:$Q$203,16,),"")</f>
        <v/>
      </c>
      <c r="BA82" s="80" t="str">
        <f>_xlfn.IFNA(VLOOKUP(AM82,Kopā!$A$4:$Q$203,17,),"")</f>
        <v/>
      </c>
      <c r="BB82" s="26" t="str">
        <f t="shared" si="40"/>
        <v/>
      </c>
      <c r="BC82" s="26" t="str">
        <f t="shared" si="41"/>
        <v/>
      </c>
      <c r="BD82" s="69" t="str">
        <f t="shared" si="42"/>
        <v/>
      </c>
      <c r="BE82" s="26" t="e">
        <f>_xlfn.RANK.EQ(BB82,$BB$4:$BB$93,)+COUNTIF($BB$4:BB82,BB82)-1</f>
        <v>#VALUE!</v>
      </c>
    </row>
    <row r="83" spans="1:57" x14ac:dyDescent="0.25">
      <c r="A83" s="26">
        <v>80</v>
      </c>
      <c r="B83" s="37" t="str">
        <f t="shared" si="25"/>
        <v/>
      </c>
      <c r="C83" s="65" t="str">
        <f t="shared" si="23"/>
        <v/>
      </c>
      <c r="D83" s="65" t="str">
        <f t="shared" si="43"/>
        <v/>
      </c>
      <c r="E83" s="70" t="str">
        <f t="shared" si="26"/>
        <v/>
      </c>
      <c r="F83" s="71" t="str">
        <f t="shared" si="27"/>
        <v/>
      </c>
      <c r="G83" s="70" t="str">
        <f t="shared" si="28"/>
        <v/>
      </c>
      <c r="H83" s="71" t="str">
        <f t="shared" si="29"/>
        <v/>
      </c>
      <c r="I83" s="70" t="str">
        <f t="shared" si="30"/>
        <v/>
      </c>
      <c r="J83" s="71" t="str">
        <f t="shared" si="31"/>
        <v/>
      </c>
      <c r="K83" s="70" t="str">
        <f t="shared" si="32"/>
        <v/>
      </c>
      <c r="L83" s="71" t="str">
        <f t="shared" si="33"/>
        <v/>
      </c>
      <c r="M83" s="75" t="str">
        <f t="shared" si="34"/>
        <v/>
      </c>
      <c r="N83" s="71" t="str">
        <f t="shared" si="35"/>
        <v/>
      </c>
      <c r="O83" s="66" t="str">
        <f t="shared" si="36"/>
        <v/>
      </c>
      <c r="P83" s="4"/>
      <c r="Q83" s="74"/>
      <c r="AD83" s="26">
        <v>82</v>
      </c>
      <c r="AE83" s="26"/>
      <c r="AF83" s="26" t="str">
        <f>IF(Kopā!F83=$R$3,Kopā!A83,"")</f>
        <v/>
      </c>
      <c r="AG83" s="26" t="str">
        <f>_xlfn.IFNA(VLOOKUP(AF83,Kopā!$A$4:$G$203,7,),"")</f>
        <v/>
      </c>
      <c r="AH83" s="26" t="str">
        <f t="shared" si="24"/>
        <v/>
      </c>
      <c r="AI83" s="26" t="e" cm="1">
        <f t="array" ref="AI83">IFERROR(SMALL(IF((COUNTIF($AI$3:AI82, $AH$4:$AH$203)=0)*ISNUMBER($AH$4:$AH$203), $AH$4:$AH$203, "A"), 1),INDEX($AH$4:$AH$203, MATCH(SMALL(IF(ISTEXT($AH$4:$AH$203)*(COUNTIF(AI$3:$AI82,$AH$4:$AH$203)=0), COUNTIF($AH$4:$AH$203, "&lt;"&amp;$AH$4:$AH$203), ""),1),IF(ISTEXT($AH$4:$AH$203), COUNTIF($AH$4:$AH$203, "&lt;"&amp;$AH$4:$AH$203), ""), 0)))</f>
        <v>#NUM!</v>
      </c>
      <c r="AJ83" s="26"/>
      <c r="AK83" s="26"/>
      <c r="AL83" s="26" t="str">
        <f t="shared" si="37"/>
        <v/>
      </c>
      <c r="AM83" s="26" t="str">
        <f t="shared" si="38"/>
        <v/>
      </c>
      <c r="AN83" s="26">
        <v>80</v>
      </c>
      <c r="AO83" s="67" t="str">
        <f t="shared" si="39"/>
        <v/>
      </c>
      <c r="AP83" s="26" t="str">
        <f>_xlfn.IFNA(VLOOKUP(AM83,Kopā!$A$4:$Q$203,2,),"")</f>
        <v/>
      </c>
      <c r="AQ83" s="68" t="str">
        <f>_xlfn.IFNA(VLOOKUP(AM83,Kopā!$A$4:$Q$203,3,),"")</f>
        <v/>
      </c>
      <c r="AR83" s="79" t="str">
        <f>_xlfn.IFNA(VLOOKUP(AM83,Kopā!$A$4:$Q$203,8,),"")</f>
        <v/>
      </c>
      <c r="AS83" s="80" t="str">
        <f>_xlfn.IFNA(VLOOKUP(AM83,Kopā!$A$4:$Q$203,9,),"")</f>
        <v/>
      </c>
      <c r="AT83" s="79" t="str">
        <f>_xlfn.IFNA(VLOOKUP(AM83,Kopā!$A$4:$Q$203,10,),"")</f>
        <v/>
      </c>
      <c r="AU83" s="80" t="str">
        <f>_xlfn.IFNA(VLOOKUP(AM83,Kopā!$A$4:$Q$203,11,),"")</f>
        <v/>
      </c>
      <c r="AV83" s="79" t="str">
        <f>_xlfn.IFNA(VLOOKUP(AM83,Kopā!$A$4:$Q$203,12,),"")</f>
        <v/>
      </c>
      <c r="AW83" s="80" t="str">
        <f>_xlfn.IFNA(VLOOKUP(AM83,Kopā!$A$4:$Q$203,13,),"")</f>
        <v/>
      </c>
      <c r="AX83" s="79" t="str">
        <f>_xlfn.IFNA(VLOOKUP(AM83,Kopā!$A$4:$Q$203,14,),"")</f>
        <v/>
      </c>
      <c r="AY83" s="80" t="str">
        <f>_xlfn.IFNA(VLOOKUP(AM83,Kopā!$A$4:$Q$203,15,),"")</f>
        <v/>
      </c>
      <c r="AZ83" s="81" t="str">
        <f>_xlfn.IFNA(VLOOKUP(AM83,Kopā!$A$4:$Q$203,16,),"")</f>
        <v/>
      </c>
      <c r="BA83" s="80" t="str">
        <f>_xlfn.IFNA(VLOOKUP(AM83,Kopā!$A$4:$Q$203,17,),"")</f>
        <v/>
      </c>
      <c r="BB83" s="26" t="str">
        <f t="shared" si="40"/>
        <v/>
      </c>
      <c r="BC83" s="26" t="str">
        <f t="shared" si="41"/>
        <v/>
      </c>
      <c r="BD83" s="69" t="str">
        <f t="shared" si="42"/>
        <v/>
      </c>
      <c r="BE83" s="26" t="e">
        <f>_xlfn.RANK.EQ(BB83,$BB$4:$BB$93,)+COUNTIF($BB$4:BB83,BB83)-1</f>
        <v>#VALUE!</v>
      </c>
    </row>
    <row r="84" spans="1:57" x14ac:dyDescent="0.25">
      <c r="A84" s="26">
        <v>81</v>
      </c>
      <c r="B84" s="37" t="str">
        <f t="shared" si="25"/>
        <v/>
      </c>
      <c r="C84" s="65" t="str">
        <f t="shared" si="23"/>
        <v/>
      </c>
      <c r="D84" s="65" t="str">
        <f t="shared" si="43"/>
        <v/>
      </c>
      <c r="E84" s="70" t="str">
        <f t="shared" si="26"/>
        <v/>
      </c>
      <c r="F84" s="71" t="str">
        <f t="shared" si="27"/>
        <v/>
      </c>
      <c r="G84" s="70" t="str">
        <f t="shared" si="28"/>
        <v/>
      </c>
      <c r="H84" s="71" t="str">
        <f t="shared" si="29"/>
        <v/>
      </c>
      <c r="I84" s="70" t="str">
        <f t="shared" si="30"/>
        <v/>
      </c>
      <c r="J84" s="71" t="str">
        <f t="shared" si="31"/>
        <v/>
      </c>
      <c r="K84" s="70" t="str">
        <f t="shared" si="32"/>
        <v/>
      </c>
      <c r="L84" s="71" t="str">
        <f t="shared" si="33"/>
        <v/>
      </c>
      <c r="M84" s="75" t="str">
        <f t="shared" si="34"/>
        <v/>
      </c>
      <c r="N84" s="71" t="str">
        <f t="shared" si="35"/>
        <v/>
      </c>
      <c r="O84" s="66" t="str">
        <f t="shared" si="36"/>
        <v/>
      </c>
      <c r="P84" s="4"/>
      <c r="Q84" s="74"/>
      <c r="AD84" s="26">
        <v>83</v>
      </c>
      <c r="AE84" s="26"/>
      <c r="AF84" s="26" t="str">
        <f>IF(Kopā!F84=$R$3,Kopā!A84,"")</f>
        <v/>
      </c>
      <c r="AG84" s="26" t="str">
        <f>_xlfn.IFNA(VLOOKUP(AF84,Kopā!$A$4:$G$203,7,),"")</f>
        <v/>
      </c>
      <c r="AH84" s="26" t="str">
        <f t="shared" si="24"/>
        <v/>
      </c>
      <c r="AI84" s="26" t="e" cm="1">
        <f t="array" ref="AI84">IFERROR(SMALL(IF((COUNTIF($AI$3:AI83, $AH$4:$AH$203)=0)*ISNUMBER($AH$4:$AH$203), $AH$4:$AH$203, "A"), 1),INDEX($AH$4:$AH$203, MATCH(SMALL(IF(ISTEXT($AH$4:$AH$203)*(COUNTIF(AI$3:$AI83,$AH$4:$AH$203)=0), COUNTIF($AH$4:$AH$203, "&lt;"&amp;$AH$4:$AH$203), ""),1),IF(ISTEXT($AH$4:$AH$203), COUNTIF($AH$4:$AH$203, "&lt;"&amp;$AH$4:$AH$203), ""), 0)))</f>
        <v>#NUM!</v>
      </c>
      <c r="AJ84" s="26"/>
      <c r="AK84" s="26"/>
      <c r="AL84" s="26" t="str">
        <f t="shared" si="37"/>
        <v/>
      </c>
      <c r="AM84" s="26" t="str">
        <f t="shared" si="38"/>
        <v/>
      </c>
      <c r="AN84" s="26">
        <v>81</v>
      </c>
      <c r="AO84" s="67" t="str">
        <f t="shared" si="39"/>
        <v/>
      </c>
      <c r="AP84" s="26" t="str">
        <f>_xlfn.IFNA(VLOOKUP(AM84,Kopā!$A$4:$Q$203,2,),"")</f>
        <v/>
      </c>
      <c r="AQ84" s="68" t="str">
        <f>_xlfn.IFNA(VLOOKUP(AM84,Kopā!$A$4:$Q$203,3,),"")</f>
        <v/>
      </c>
      <c r="AR84" s="79" t="str">
        <f>_xlfn.IFNA(VLOOKUP(AM84,Kopā!$A$4:$Q$203,8,),"")</f>
        <v/>
      </c>
      <c r="AS84" s="80" t="str">
        <f>_xlfn.IFNA(VLOOKUP(AM84,Kopā!$A$4:$Q$203,9,),"")</f>
        <v/>
      </c>
      <c r="AT84" s="79" t="str">
        <f>_xlfn.IFNA(VLOOKUP(AM84,Kopā!$A$4:$Q$203,10,),"")</f>
        <v/>
      </c>
      <c r="AU84" s="80" t="str">
        <f>_xlfn.IFNA(VLOOKUP(AM84,Kopā!$A$4:$Q$203,11,),"")</f>
        <v/>
      </c>
      <c r="AV84" s="79" t="str">
        <f>_xlfn.IFNA(VLOOKUP(AM84,Kopā!$A$4:$Q$203,12,),"")</f>
        <v/>
      </c>
      <c r="AW84" s="80" t="str">
        <f>_xlfn.IFNA(VLOOKUP(AM84,Kopā!$A$4:$Q$203,13,),"")</f>
        <v/>
      </c>
      <c r="AX84" s="79" t="str">
        <f>_xlfn.IFNA(VLOOKUP(AM84,Kopā!$A$4:$Q$203,14,),"")</f>
        <v/>
      </c>
      <c r="AY84" s="80" t="str">
        <f>_xlfn.IFNA(VLOOKUP(AM84,Kopā!$A$4:$Q$203,15,),"")</f>
        <v/>
      </c>
      <c r="AZ84" s="81" t="str">
        <f>_xlfn.IFNA(VLOOKUP(AM84,Kopā!$A$4:$Q$203,16,),"")</f>
        <v/>
      </c>
      <c r="BA84" s="80" t="str">
        <f>_xlfn.IFNA(VLOOKUP(AM84,Kopā!$A$4:$Q$203,17,),"")</f>
        <v/>
      </c>
      <c r="BB84" s="26" t="str">
        <f t="shared" si="40"/>
        <v/>
      </c>
      <c r="BC84" s="26" t="str">
        <f t="shared" si="41"/>
        <v/>
      </c>
      <c r="BD84" s="69" t="str">
        <f t="shared" si="42"/>
        <v/>
      </c>
      <c r="BE84" s="26" t="e">
        <f>_xlfn.RANK.EQ(BB84,$BB$4:$BB$93,)+COUNTIF($BB$4:BB84,BB84)-1</f>
        <v>#VALUE!</v>
      </c>
    </row>
    <row r="85" spans="1:57" x14ac:dyDescent="0.25">
      <c r="A85" s="26">
        <v>82</v>
      </c>
      <c r="B85" s="37" t="str">
        <f t="shared" si="25"/>
        <v/>
      </c>
      <c r="C85" s="65" t="str">
        <f t="shared" si="23"/>
        <v/>
      </c>
      <c r="D85" s="65" t="str">
        <f t="shared" si="43"/>
        <v/>
      </c>
      <c r="E85" s="70" t="str">
        <f t="shared" si="26"/>
        <v/>
      </c>
      <c r="F85" s="71" t="str">
        <f t="shared" si="27"/>
        <v/>
      </c>
      <c r="G85" s="70" t="str">
        <f t="shared" si="28"/>
        <v/>
      </c>
      <c r="H85" s="71" t="str">
        <f t="shared" si="29"/>
        <v/>
      </c>
      <c r="I85" s="70" t="str">
        <f t="shared" si="30"/>
        <v/>
      </c>
      <c r="J85" s="71" t="str">
        <f t="shared" si="31"/>
        <v/>
      </c>
      <c r="K85" s="70" t="str">
        <f t="shared" si="32"/>
        <v/>
      </c>
      <c r="L85" s="71" t="str">
        <f t="shared" si="33"/>
        <v/>
      </c>
      <c r="M85" s="75" t="str">
        <f t="shared" si="34"/>
        <v/>
      </c>
      <c r="N85" s="71" t="str">
        <f t="shared" si="35"/>
        <v/>
      </c>
      <c r="O85" s="66" t="str">
        <f t="shared" si="36"/>
        <v/>
      </c>
      <c r="P85" s="4"/>
      <c r="Q85" s="74"/>
      <c r="AD85" s="26">
        <v>84</v>
      </c>
      <c r="AE85" s="26"/>
      <c r="AF85" s="26">
        <f>IF(Kopā!F85=$R$3,Kopā!A85,"")</f>
        <v>82</v>
      </c>
      <c r="AG85" s="26" t="str">
        <f>_xlfn.IFNA(VLOOKUP(AF85,Kopā!$A$4:$G$203,7,),"")</f>
        <v>Hm</v>
      </c>
      <c r="AH85" s="26">
        <f t="shared" si="24"/>
        <v>82</v>
      </c>
      <c r="AI85" s="26" t="e" cm="1">
        <f t="array" ref="AI85">IFERROR(SMALL(IF((COUNTIF($AI$3:AI84, $AH$4:$AH$203)=0)*ISNUMBER($AH$4:$AH$203), $AH$4:$AH$203, "A"), 1),INDEX($AH$4:$AH$203, MATCH(SMALL(IF(ISTEXT($AH$4:$AH$203)*(COUNTIF(AI$3:$AI84,$AH$4:$AH$203)=0), COUNTIF($AH$4:$AH$203, "&lt;"&amp;$AH$4:$AH$203), ""),1),IF(ISTEXT($AH$4:$AH$203), COUNTIF($AH$4:$AH$203, "&lt;"&amp;$AH$4:$AH$203), ""), 0)))</f>
        <v>#NUM!</v>
      </c>
      <c r="AJ85" s="26"/>
      <c r="AK85" s="26"/>
      <c r="AL85" s="26" t="str">
        <f t="shared" si="37"/>
        <v/>
      </c>
      <c r="AM85" s="26" t="str">
        <f t="shared" si="38"/>
        <v/>
      </c>
      <c r="AN85" s="26">
        <v>82</v>
      </c>
      <c r="AO85" s="67" t="str">
        <f t="shared" si="39"/>
        <v/>
      </c>
      <c r="AP85" s="26" t="str">
        <f>_xlfn.IFNA(VLOOKUP(AM85,Kopā!$A$4:$Q$203,2,),"")</f>
        <v/>
      </c>
      <c r="AQ85" s="68" t="str">
        <f>_xlfn.IFNA(VLOOKUP(AM85,Kopā!$A$4:$Q$203,3,),"")</f>
        <v/>
      </c>
      <c r="AR85" s="79" t="str">
        <f>_xlfn.IFNA(VLOOKUP(AM85,Kopā!$A$4:$Q$203,8,),"")</f>
        <v/>
      </c>
      <c r="AS85" s="80" t="str">
        <f>_xlfn.IFNA(VLOOKUP(AM85,Kopā!$A$4:$Q$203,9,),"")</f>
        <v/>
      </c>
      <c r="AT85" s="79" t="str">
        <f>_xlfn.IFNA(VLOOKUP(AM85,Kopā!$A$4:$Q$203,10,),"")</f>
        <v/>
      </c>
      <c r="AU85" s="80" t="str">
        <f>_xlfn.IFNA(VLOOKUP(AM85,Kopā!$A$4:$Q$203,11,),"")</f>
        <v/>
      </c>
      <c r="AV85" s="79" t="str">
        <f>_xlfn.IFNA(VLOOKUP(AM85,Kopā!$A$4:$Q$203,12,),"")</f>
        <v/>
      </c>
      <c r="AW85" s="80" t="str">
        <f>_xlfn.IFNA(VLOOKUP(AM85,Kopā!$A$4:$Q$203,13,),"")</f>
        <v/>
      </c>
      <c r="AX85" s="79" t="str">
        <f>_xlfn.IFNA(VLOOKUP(AM85,Kopā!$A$4:$Q$203,14,),"")</f>
        <v/>
      </c>
      <c r="AY85" s="80" t="str">
        <f>_xlfn.IFNA(VLOOKUP(AM85,Kopā!$A$4:$Q$203,15,),"")</f>
        <v/>
      </c>
      <c r="AZ85" s="81" t="str">
        <f>_xlfn.IFNA(VLOOKUP(AM85,Kopā!$A$4:$Q$203,16,),"")</f>
        <v/>
      </c>
      <c r="BA85" s="80" t="str">
        <f>_xlfn.IFNA(VLOOKUP(AM85,Kopā!$A$4:$Q$203,17,),"")</f>
        <v/>
      </c>
      <c r="BB85" s="26" t="str">
        <f t="shared" si="40"/>
        <v/>
      </c>
      <c r="BC85" s="26" t="str">
        <f t="shared" si="41"/>
        <v/>
      </c>
      <c r="BD85" s="69" t="str">
        <f t="shared" si="42"/>
        <v/>
      </c>
      <c r="BE85" s="26" t="e">
        <f>_xlfn.RANK.EQ(BB85,$BB$4:$BB$93,)+COUNTIF($BB$4:BB85,BB85)-1</f>
        <v>#VALUE!</v>
      </c>
    </row>
    <row r="86" spans="1:57" x14ac:dyDescent="0.25">
      <c r="A86" s="26">
        <v>83</v>
      </c>
      <c r="B86" s="37" t="str">
        <f t="shared" si="25"/>
        <v/>
      </c>
      <c r="C86" s="65" t="str">
        <f t="shared" si="23"/>
        <v/>
      </c>
      <c r="D86" s="65" t="str">
        <f t="shared" si="43"/>
        <v/>
      </c>
      <c r="E86" s="70" t="str">
        <f t="shared" si="26"/>
        <v/>
      </c>
      <c r="F86" s="71" t="str">
        <f t="shared" si="27"/>
        <v/>
      </c>
      <c r="G86" s="70" t="str">
        <f t="shared" si="28"/>
        <v/>
      </c>
      <c r="H86" s="71" t="str">
        <f t="shared" si="29"/>
        <v/>
      </c>
      <c r="I86" s="70" t="str">
        <f t="shared" si="30"/>
        <v/>
      </c>
      <c r="J86" s="71" t="str">
        <f t="shared" si="31"/>
        <v/>
      </c>
      <c r="K86" s="70" t="str">
        <f t="shared" si="32"/>
        <v/>
      </c>
      <c r="L86" s="71" t="str">
        <f t="shared" si="33"/>
        <v/>
      </c>
      <c r="M86" s="75" t="str">
        <f t="shared" si="34"/>
        <v/>
      </c>
      <c r="N86" s="71" t="str">
        <f t="shared" si="35"/>
        <v/>
      </c>
      <c r="O86" s="66" t="str">
        <f t="shared" si="36"/>
        <v/>
      </c>
      <c r="P86" s="4"/>
      <c r="Q86" s="74"/>
      <c r="AD86" s="26">
        <v>85</v>
      </c>
      <c r="AE86" s="26"/>
      <c r="AF86" s="26">
        <f>IF(Kopā!F86=$R$3,Kopā!A86,"")</f>
        <v>83</v>
      </c>
      <c r="AG86" s="26" t="str">
        <f>_xlfn.IFNA(VLOOKUP(AF86,Kopā!$A$4:$G$203,7,),"")</f>
        <v>Hm</v>
      </c>
      <c r="AH86" s="26">
        <f t="shared" si="24"/>
        <v>83</v>
      </c>
      <c r="AI86" s="26" t="e" cm="1">
        <f t="array" ref="AI86">IFERROR(SMALL(IF((COUNTIF($AI$3:AI85, $AH$4:$AH$203)=0)*ISNUMBER($AH$4:$AH$203), $AH$4:$AH$203, "A"), 1),INDEX($AH$4:$AH$203, MATCH(SMALL(IF(ISTEXT($AH$4:$AH$203)*(COUNTIF(AI$3:$AI85,$AH$4:$AH$203)=0), COUNTIF($AH$4:$AH$203, "&lt;"&amp;$AH$4:$AH$203), ""),1),IF(ISTEXT($AH$4:$AH$203), COUNTIF($AH$4:$AH$203, "&lt;"&amp;$AH$4:$AH$203), ""), 0)))</f>
        <v>#NUM!</v>
      </c>
      <c r="AJ86" s="26"/>
      <c r="AK86" s="26"/>
      <c r="AL86" s="26" t="str">
        <f t="shared" si="37"/>
        <v/>
      </c>
      <c r="AM86" s="26" t="str">
        <f t="shared" si="38"/>
        <v/>
      </c>
      <c r="AN86" s="26">
        <v>83</v>
      </c>
      <c r="AO86" s="67" t="str">
        <f t="shared" si="39"/>
        <v/>
      </c>
      <c r="AP86" s="26" t="str">
        <f>_xlfn.IFNA(VLOOKUP(AM86,Kopā!$A$4:$Q$203,2,),"")</f>
        <v/>
      </c>
      <c r="AQ86" s="68" t="str">
        <f>_xlfn.IFNA(VLOOKUP(AM86,Kopā!$A$4:$Q$203,3,),"")</f>
        <v/>
      </c>
      <c r="AR86" s="79" t="str">
        <f>_xlfn.IFNA(VLOOKUP(AM86,Kopā!$A$4:$Q$203,8,),"")</f>
        <v/>
      </c>
      <c r="AS86" s="80" t="str">
        <f>_xlfn.IFNA(VLOOKUP(AM86,Kopā!$A$4:$Q$203,9,),"")</f>
        <v/>
      </c>
      <c r="AT86" s="79" t="str">
        <f>_xlfn.IFNA(VLOOKUP(AM86,Kopā!$A$4:$Q$203,10,),"")</f>
        <v/>
      </c>
      <c r="AU86" s="80" t="str">
        <f>_xlfn.IFNA(VLOOKUP(AM86,Kopā!$A$4:$Q$203,11,),"")</f>
        <v/>
      </c>
      <c r="AV86" s="79" t="str">
        <f>_xlfn.IFNA(VLOOKUP(AM86,Kopā!$A$4:$Q$203,12,),"")</f>
        <v/>
      </c>
      <c r="AW86" s="80" t="str">
        <f>_xlfn.IFNA(VLOOKUP(AM86,Kopā!$A$4:$Q$203,13,),"")</f>
        <v/>
      </c>
      <c r="AX86" s="79" t="str">
        <f>_xlfn.IFNA(VLOOKUP(AM86,Kopā!$A$4:$Q$203,14,),"")</f>
        <v/>
      </c>
      <c r="AY86" s="80" t="str">
        <f>_xlfn.IFNA(VLOOKUP(AM86,Kopā!$A$4:$Q$203,15,),"")</f>
        <v/>
      </c>
      <c r="AZ86" s="81" t="str">
        <f>_xlfn.IFNA(VLOOKUP(AM86,Kopā!$A$4:$Q$203,16,),"")</f>
        <v/>
      </c>
      <c r="BA86" s="80" t="str">
        <f>_xlfn.IFNA(VLOOKUP(AM86,Kopā!$A$4:$Q$203,17,),"")</f>
        <v/>
      </c>
      <c r="BB86" s="26" t="str">
        <f t="shared" si="40"/>
        <v/>
      </c>
      <c r="BC86" s="26" t="str">
        <f t="shared" si="41"/>
        <v/>
      </c>
      <c r="BD86" s="69" t="str">
        <f t="shared" si="42"/>
        <v/>
      </c>
      <c r="BE86" s="26" t="e">
        <f>_xlfn.RANK.EQ(BB86,$BB$4:$BB$93,)+COUNTIF($BB$4:BB86,BB86)-1</f>
        <v>#VALUE!</v>
      </c>
    </row>
    <row r="87" spans="1:57" x14ac:dyDescent="0.25">
      <c r="A87" s="26">
        <v>84</v>
      </c>
      <c r="B87" s="37" t="str">
        <f t="shared" si="25"/>
        <v/>
      </c>
      <c r="C87" s="65" t="str">
        <f t="shared" si="23"/>
        <v/>
      </c>
      <c r="D87" s="65" t="str">
        <f t="shared" si="43"/>
        <v/>
      </c>
      <c r="E87" s="70" t="str">
        <f t="shared" si="26"/>
        <v/>
      </c>
      <c r="F87" s="71" t="str">
        <f t="shared" si="27"/>
        <v/>
      </c>
      <c r="G87" s="70" t="str">
        <f t="shared" si="28"/>
        <v/>
      </c>
      <c r="H87" s="71" t="str">
        <f t="shared" si="29"/>
        <v/>
      </c>
      <c r="I87" s="70" t="str">
        <f t="shared" si="30"/>
        <v/>
      </c>
      <c r="J87" s="71" t="str">
        <f t="shared" si="31"/>
        <v/>
      </c>
      <c r="K87" s="70" t="str">
        <f t="shared" si="32"/>
        <v/>
      </c>
      <c r="L87" s="71" t="str">
        <f t="shared" si="33"/>
        <v/>
      </c>
      <c r="M87" s="75" t="str">
        <f t="shared" si="34"/>
        <v/>
      </c>
      <c r="N87" s="71" t="str">
        <f t="shared" si="35"/>
        <v/>
      </c>
      <c r="O87" s="66" t="str">
        <f t="shared" si="36"/>
        <v/>
      </c>
      <c r="P87" s="4"/>
      <c r="Q87" s="74"/>
      <c r="AD87" s="26">
        <v>86</v>
      </c>
      <c r="AE87" s="26"/>
      <c r="AF87" s="26" t="str">
        <f>IF(Kopā!F87=$R$3,Kopā!A87,"")</f>
        <v/>
      </c>
      <c r="AG87" s="26" t="str">
        <f>_xlfn.IFNA(VLOOKUP(AF87,Kopā!$A$4:$G$203,7,),"")</f>
        <v/>
      </c>
      <c r="AH87" s="26" t="str">
        <f t="shared" si="24"/>
        <v/>
      </c>
      <c r="AI87" s="26" t="e" cm="1">
        <f t="array" ref="AI87">IFERROR(SMALL(IF((COUNTIF($AI$3:AI86, $AH$4:$AH$203)=0)*ISNUMBER($AH$4:$AH$203), $AH$4:$AH$203, "A"), 1),INDEX($AH$4:$AH$203, MATCH(SMALL(IF(ISTEXT($AH$4:$AH$203)*(COUNTIF(AI$3:$AI86,$AH$4:$AH$203)=0), COUNTIF($AH$4:$AH$203, "&lt;"&amp;$AH$4:$AH$203), ""),1),IF(ISTEXT($AH$4:$AH$203), COUNTIF($AH$4:$AH$203, "&lt;"&amp;$AH$4:$AH$203), ""), 0)))</f>
        <v>#NUM!</v>
      </c>
      <c r="AJ87" s="26"/>
      <c r="AK87" s="26"/>
      <c r="AL87" s="26" t="str">
        <f t="shared" si="37"/>
        <v/>
      </c>
      <c r="AM87" s="26" t="str">
        <f t="shared" si="38"/>
        <v/>
      </c>
      <c r="AN87" s="26">
        <v>84</v>
      </c>
      <c r="AO87" s="67" t="str">
        <f t="shared" si="39"/>
        <v/>
      </c>
      <c r="AP87" s="26" t="str">
        <f>_xlfn.IFNA(VLOOKUP(AM87,Kopā!$A$4:$Q$203,2,),"")</f>
        <v/>
      </c>
      <c r="AQ87" s="68" t="str">
        <f>_xlfn.IFNA(VLOOKUP(AM87,Kopā!$A$4:$Q$203,3,),"")</f>
        <v/>
      </c>
      <c r="AR87" s="79" t="str">
        <f>_xlfn.IFNA(VLOOKUP(AM87,Kopā!$A$4:$Q$203,8,),"")</f>
        <v/>
      </c>
      <c r="AS87" s="80" t="str">
        <f>_xlfn.IFNA(VLOOKUP(AM87,Kopā!$A$4:$Q$203,9,),"")</f>
        <v/>
      </c>
      <c r="AT87" s="79" t="str">
        <f>_xlfn.IFNA(VLOOKUP(AM87,Kopā!$A$4:$Q$203,10,),"")</f>
        <v/>
      </c>
      <c r="AU87" s="80" t="str">
        <f>_xlfn.IFNA(VLOOKUP(AM87,Kopā!$A$4:$Q$203,11,),"")</f>
        <v/>
      </c>
      <c r="AV87" s="79" t="str">
        <f>_xlfn.IFNA(VLOOKUP(AM87,Kopā!$A$4:$Q$203,12,),"")</f>
        <v/>
      </c>
      <c r="AW87" s="80" t="str">
        <f>_xlfn.IFNA(VLOOKUP(AM87,Kopā!$A$4:$Q$203,13,),"")</f>
        <v/>
      </c>
      <c r="AX87" s="79" t="str">
        <f>_xlfn.IFNA(VLOOKUP(AM87,Kopā!$A$4:$Q$203,14,),"")</f>
        <v/>
      </c>
      <c r="AY87" s="80" t="str">
        <f>_xlfn.IFNA(VLOOKUP(AM87,Kopā!$A$4:$Q$203,15,),"")</f>
        <v/>
      </c>
      <c r="AZ87" s="81" t="str">
        <f>_xlfn.IFNA(VLOOKUP(AM87,Kopā!$A$4:$Q$203,16,),"")</f>
        <v/>
      </c>
      <c r="BA87" s="80" t="str">
        <f>_xlfn.IFNA(VLOOKUP(AM87,Kopā!$A$4:$Q$203,17,),"")</f>
        <v/>
      </c>
      <c r="BB87" s="26" t="str">
        <f t="shared" si="40"/>
        <v/>
      </c>
      <c r="BC87" s="26" t="str">
        <f t="shared" si="41"/>
        <v/>
      </c>
      <c r="BD87" s="69" t="str">
        <f t="shared" si="42"/>
        <v/>
      </c>
      <c r="BE87" s="26" t="e">
        <f>_xlfn.RANK.EQ(BB87,$BB$4:$BB$93,)+COUNTIF($BB$4:BB87,BB87)-1</f>
        <v>#VALUE!</v>
      </c>
    </row>
    <row r="88" spans="1:57" x14ac:dyDescent="0.25">
      <c r="A88" s="26">
        <v>85</v>
      </c>
      <c r="B88" s="37" t="str">
        <f t="shared" si="25"/>
        <v/>
      </c>
      <c r="C88" s="65" t="str">
        <f t="shared" si="23"/>
        <v/>
      </c>
      <c r="D88" s="65" t="str">
        <f t="shared" si="43"/>
        <v/>
      </c>
      <c r="E88" s="70" t="str">
        <f t="shared" si="26"/>
        <v/>
      </c>
      <c r="F88" s="71" t="str">
        <f t="shared" si="27"/>
        <v/>
      </c>
      <c r="G88" s="70" t="str">
        <f t="shared" si="28"/>
        <v/>
      </c>
      <c r="H88" s="71" t="str">
        <f t="shared" si="29"/>
        <v/>
      </c>
      <c r="I88" s="70" t="str">
        <f t="shared" si="30"/>
        <v/>
      </c>
      <c r="J88" s="71" t="str">
        <f t="shared" si="31"/>
        <v/>
      </c>
      <c r="K88" s="70" t="str">
        <f t="shared" si="32"/>
        <v/>
      </c>
      <c r="L88" s="71" t="str">
        <f t="shared" si="33"/>
        <v/>
      </c>
      <c r="M88" s="75" t="str">
        <f t="shared" si="34"/>
        <v/>
      </c>
      <c r="N88" s="71" t="str">
        <f t="shared" si="35"/>
        <v/>
      </c>
      <c r="O88" s="66" t="str">
        <f t="shared" si="36"/>
        <v/>
      </c>
      <c r="P88" s="4"/>
      <c r="Q88" s="74"/>
      <c r="AD88" s="26">
        <v>87</v>
      </c>
      <c r="AE88" s="26"/>
      <c r="AF88" s="26">
        <f>IF(Kopā!F88=$R$3,Kopā!A88,"")</f>
        <v>85</v>
      </c>
      <c r="AG88" s="26" t="str">
        <f>_xlfn.IFNA(VLOOKUP(AF88,Kopā!$A$4:$G$203,7,),"")</f>
        <v>Hm</v>
      </c>
      <c r="AH88" s="26">
        <f t="shared" si="24"/>
        <v>85</v>
      </c>
      <c r="AI88" s="26" t="e" cm="1">
        <f t="array" ref="AI88">IFERROR(SMALL(IF((COUNTIF($AI$3:AI87, $AH$4:$AH$203)=0)*ISNUMBER($AH$4:$AH$203), $AH$4:$AH$203, "A"), 1),INDEX($AH$4:$AH$203, MATCH(SMALL(IF(ISTEXT($AH$4:$AH$203)*(COUNTIF(AI$3:$AI87,$AH$4:$AH$203)=0), COUNTIF($AH$4:$AH$203, "&lt;"&amp;$AH$4:$AH$203), ""),1),IF(ISTEXT($AH$4:$AH$203), COUNTIF($AH$4:$AH$203, "&lt;"&amp;$AH$4:$AH$203), ""), 0)))</f>
        <v>#NUM!</v>
      </c>
      <c r="AJ88" s="26"/>
      <c r="AK88" s="26"/>
      <c r="AL88" s="26" t="str">
        <f t="shared" si="37"/>
        <v/>
      </c>
      <c r="AM88" s="26" t="str">
        <f t="shared" si="38"/>
        <v/>
      </c>
      <c r="AN88" s="26">
        <v>85</v>
      </c>
      <c r="AO88" s="67" t="str">
        <f t="shared" si="39"/>
        <v/>
      </c>
      <c r="AP88" s="26" t="str">
        <f>_xlfn.IFNA(VLOOKUP(AM88,Kopā!$A$4:$Q$203,2,),"")</f>
        <v/>
      </c>
      <c r="AQ88" s="68" t="str">
        <f>_xlfn.IFNA(VLOOKUP(AM88,Kopā!$A$4:$Q$203,3,),"")</f>
        <v/>
      </c>
      <c r="AR88" s="79" t="str">
        <f>_xlfn.IFNA(VLOOKUP(AM88,Kopā!$A$4:$Q$203,8,),"")</f>
        <v/>
      </c>
      <c r="AS88" s="80" t="str">
        <f>_xlfn.IFNA(VLOOKUP(AM88,Kopā!$A$4:$Q$203,9,),"")</f>
        <v/>
      </c>
      <c r="AT88" s="79" t="str">
        <f>_xlfn.IFNA(VLOOKUP(AM88,Kopā!$A$4:$Q$203,10,),"")</f>
        <v/>
      </c>
      <c r="AU88" s="80" t="str">
        <f>_xlfn.IFNA(VLOOKUP(AM88,Kopā!$A$4:$Q$203,11,),"")</f>
        <v/>
      </c>
      <c r="AV88" s="79" t="str">
        <f>_xlfn.IFNA(VLOOKUP(AM88,Kopā!$A$4:$Q$203,12,),"")</f>
        <v/>
      </c>
      <c r="AW88" s="80" t="str">
        <f>_xlfn.IFNA(VLOOKUP(AM88,Kopā!$A$4:$Q$203,13,),"")</f>
        <v/>
      </c>
      <c r="AX88" s="79" t="str">
        <f>_xlfn.IFNA(VLOOKUP(AM88,Kopā!$A$4:$Q$203,14,),"")</f>
        <v/>
      </c>
      <c r="AY88" s="80" t="str">
        <f>_xlfn.IFNA(VLOOKUP(AM88,Kopā!$A$4:$Q$203,15,),"")</f>
        <v/>
      </c>
      <c r="AZ88" s="81" t="str">
        <f>_xlfn.IFNA(VLOOKUP(AM88,Kopā!$A$4:$Q$203,16,),"")</f>
        <v/>
      </c>
      <c r="BA88" s="80" t="str">
        <f>_xlfn.IFNA(VLOOKUP(AM88,Kopā!$A$4:$Q$203,17,),"")</f>
        <v/>
      </c>
      <c r="BB88" s="26" t="str">
        <f t="shared" si="40"/>
        <v/>
      </c>
      <c r="BC88" s="26" t="str">
        <f t="shared" si="41"/>
        <v/>
      </c>
      <c r="BD88" s="69" t="str">
        <f t="shared" si="42"/>
        <v/>
      </c>
      <c r="BE88" s="26" t="e">
        <f>_xlfn.RANK.EQ(BB88,$BB$4:$BB$93,)+COUNTIF($BB$4:BB88,BB88)-1</f>
        <v>#VALUE!</v>
      </c>
    </row>
    <row r="89" spans="1:57" x14ac:dyDescent="0.25">
      <c r="A89" s="26">
        <v>86</v>
      </c>
      <c r="B89" s="37" t="str">
        <f t="shared" si="25"/>
        <v/>
      </c>
      <c r="C89" s="65" t="str">
        <f t="shared" si="23"/>
        <v/>
      </c>
      <c r="D89" s="65" t="str">
        <f t="shared" si="43"/>
        <v/>
      </c>
      <c r="E89" s="70" t="str">
        <f t="shared" si="26"/>
        <v/>
      </c>
      <c r="F89" s="71" t="str">
        <f t="shared" si="27"/>
        <v/>
      </c>
      <c r="G89" s="70" t="str">
        <f t="shared" si="28"/>
        <v/>
      </c>
      <c r="H89" s="71" t="str">
        <f t="shared" si="29"/>
        <v/>
      </c>
      <c r="I89" s="70" t="str">
        <f t="shared" si="30"/>
        <v/>
      </c>
      <c r="J89" s="71" t="str">
        <f t="shared" si="31"/>
        <v/>
      </c>
      <c r="K89" s="70" t="str">
        <f t="shared" si="32"/>
        <v/>
      </c>
      <c r="L89" s="71" t="str">
        <f t="shared" si="33"/>
        <v/>
      </c>
      <c r="M89" s="75" t="str">
        <f t="shared" si="34"/>
        <v/>
      </c>
      <c r="N89" s="71" t="str">
        <f t="shared" si="35"/>
        <v/>
      </c>
      <c r="O89" s="66" t="str">
        <f t="shared" si="36"/>
        <v/>
      </c>
      <c r="P89" s="4"/>
      <c r="Q89" s="74"/>
      <c r="AD89" s="26">
        <v>88</v>
      </c>
      <c r="AE89" s="26"/>
      <c r="AF89" s="26" t="str">
        <f>IF(Kopā!F89=$R$3,Kopā!A89,"")</f>
        <v/>
      </c>
      <c r="AG89" s="26" t="str">
        <f>_xlfn.IFNA(VLOOKUP(AF89,Kopā!$A$4:$G$203,7,),"")</f>
        <v/>
      </c>
      <c r="AH89" s="26" t="str">
        <f t="shared" si="24"/>
        <v/>
      </c>
      <c r="AI89" s="26" t="e" cm="1">
        <f t="array" ref="AI89">IFERROR(SMALL(IF((COUNTIF($AI$3:AI88, $AH$4:$AH$203)=0)*ISNUMBER($AH$4:$AH$203), $AH$4:$AH$203, "A"), 1),INDEX($AH$4:$AH$203, MATCH(SMALL(IF(ISTEXT($AH$4:$AH$203)*(COUNTIF(AI$3:$AI88,$AH$4:$AH$203)=0), COUNTIF($AH$4:$AH$203, "&lt;"&amp;$AH$4:$AH$203), ""),1),IF(ISTEXT($AH$4:$AH$203), COUNTIF($AH$4:$AH$203, "&lt;"&amp;$AH$4:$AH$203), ""), 0)))</f>
        <v>#NUM!</v>
      </c>
      <c r="AJ89" s="26"/>
      <c r="AK89" s="26"/>
      <c r="AL89" s="26" t="str">
        <f t="shared" si="37"/>
        <v/>
      </c>
      <c r="AM89" s="26" t="str">
        <f t="shared" si="38"/>
        <v/>
      </c>
      <c r="AN89" s="26">
        <v>86</v>
      </c>
      <c r="AO89" s="67" t="str">
        <f t="shared" si="39"/>
        <v/>
      </c>
      <c r="AP89" s="26" t="str">
        <f>_xlfn.IFNA(VLOOKUP(AM89,Kopā!$A$4:$Q$203,2,),"")</f>
        <v/>
      </c>
      <c r="AQ89" s="68" t="str">
        <f>_xlfn.IFNA(VLOOKUP(AM89,Kopā!$A$4:$Q$203,3,),"")</f>
        <v/>
      </c>
      <c r="AR89" s="79" t="str">
        <f>_xlfn.IFNA(VLOOKUP(AM89,Kopā!$A$4:$Q$203,8,),"")</f>
        <v/>
      </c>
      <c r="AS89" s="80" t="str">
        <f>_xlfn.IFNA(VLOOKUP(AM89,Kopā!$A$4:$Q$203,9,),"")</f>
        <v/>
      </c>
      <c r="AT89" s="79" t="str">
        <f>_xlfn.IFNA(VLOOKUP(AM89,Kopā!$A$4:$Q$203,10,),"")</f>
        <v/>
      </c>
      <c r="AU89" s="80" t="str">
        <f>_xlfn.IFNA(VLOOKUP(AM89,Kopā!$A$4:$Q$203,11,),"")</f>
        <v/>
      </c>
      <c r="AV89" s="79" t="str">
        <f>_xlfn.IFNA(VLOOKUP(AM89,Kopā!$A$4:$Q$203,12,),"")</f>
        <v/>
      </c>
      <c r="AW89" s="80" t="str">
        <f>_xlfn.IFNA(VLOOKUP(AM89,Kopā!$A$4:$Q$203,13,),"")</f>
        <v/>
      </c>
      <c r="AX89" s="79" t="str">
        <f>_xlfn.IFNA(VLOOKUP(AM89,Kopā!$A$4:$Q$203,14,),"")</f>
        <v/>
      </c>
      <c r="AY89" s="80" t="str">
        <f>_xlfn.IFNA(VLOOKUP(AM89,Kopā!$A$4:$Q$203,15,),"")</f>
        <v/>
      </c>
      <c r="AZ89" s="81" t="str">
        <f>_xlfn.IFNA(VLOOKUP(AM89,Kopā!$A$4:$Q$203,16,),"")</f>
        <v/>
      </c>
      <c r="BA89" s="80" t="str">
        <f>_xlfn.IFNA(VLOOKUP(AM89,Kopā!$A$4:$Q$203,17,),"")</f>
        <v/>
      </c>
      <c r="BB89" s="26" t="str">
        <f t="shared" si="40"/>
        <v/>
      </c>
      <c r="BC89" s="26" t="str">
        <f t="shared" si="41"/>
        <v/>
      </c>
      <c r="BD89" s="69" t="str">
        <f t="shared" si="42"/>
        <v/>
      </c>
      <c r="BE89" s="26" t="e">
        <f>_xlfn.RANK.EQ(BB89,$BB$4:$BB$93,)+COUNTIF($BB$4:BB89,BB89)-1</f>
        <v>#VALUE!</v>
      </c>
    </row>
    <row r="90" spans="1:57" x14ac:dyDescent="0.25">
      <c r="A90" s="26">
        <v>87</v>
      </c>
      <c r="B90" s="37" t="str">
        <f t="shared" si="25"/>
        <v/>
      </c>
      <c r="C90" s="65" t="str">
        <f t="shared" si="23"/>
        <v/>
      </c>
      <c r="D90" s="65" t="str">
        <f t="shared" si="43"/>
        <v/>
      </c>
      <c r="E90" s="70" t="str">
        <f t="shared" si="26"/>
        <v/>
      </c>
      <c r="F90" s="71" t="str">
        <f t="shared" si="27"/>
        <v/>
      </c>
      <c r="G90" s="70" t="str">
        <f t="shared" si="28"/>
        <v/>
      </c>
      <c r="H90" s="71" t="str">
        <f t="shared" si="29"/>
        <v/>
      </c>
      <c r="I90" s="70" t="str">
        <f t="shared" si="30"/>
        <v/>
      </c>
      <c r="J90" s="71" t="str">
        <f t="shared" si="31"/>
        <v/>
      </c>
      <c r="K90" s="70" t="str">
        <f t="shared" si="32"/>
        <v/>
      </c>
      <c r="L90" s="71" t="str">
        <f t="shared" si="33"/>
        <v/>
      </c>
      <c r="M90" s="75" t="str">
        <f t="shared" si="34"/>
        <v/>
      </c>
      <c r="N90" s="71" t="str">
        <f t="shared" si="35"/>
        <v/>
      </c>
      <c r="O90" s="66" t="str">
        <f t="shared" si="36"/>
        <v/>
      </c>
      <c r="P90" s="4"/>
      <c r="Q90" s="74"/>
      <c r="AD90" s="26">
        <v>89</v>
      </c>
      <c r="AE90" s="26"/>
      <c r="AF90" s="26">
        <f>IF(Kopā!F90=$R$3,Kopā!A90,"")</f>
        <v>87</v>
      </c>
      <c r="AG90" s="26" t="str">
        <f>_xlfn.IFNA(VLOOKUP(AF90,Kopā!$A$4:$G$203,7,),"")</f>
        <v>Hm</v>
      </c>
      <c r="AH90" s="26">
        <f t="shared" si="24"/>
        <v>87</v>
      </c>
      <c r="AI90" s="26" t="e" cm="1">
        <f t="array" ref="AI90">IFERROR(SMALL(IF((COUNTIF($AI$3:AI89, $AH$4:$AH$203)=0)*ISNUMBER($AH$4:$AH$203), $AH$4:$AH$203, "A"), 1),INDEX($AH$4:$AH$203, MATCH(SMALL(IF(ISTEXT($AH$4:$AH$203)*(COUNTIF(AI$3:$AI89,$AH$4:$AH$203)=0), COUNTIF($AH$4:$AH$203, "&lt;"&amp;$AH$4:$AH$203), ""),1),IF(ISTEXT($AH$4:$AH$203), COUNTIF($AH$4:$AH$203, "&lt;"&amp;$AH$4:$AH$203), ""), 0)))</f>
        <v>#NUM!</v>
      </c>
      <c r="AJ90" s="26"/>
      <c r="AK90" s="26"/>
      <c r="AL90" s="26" t="str">
        <f t="shared" si="37"/>
        <v/>
      </c>
      <c r="AM90" s="26" t="str">
        <f t="shared" si="38"/>
        <v/>
      </c>
      <c r="AN90" s="26">
        <v>87</v>
      </c>
      <c r="AO90" s="67" t="str">
        <f t="shared" si="39"/>
        <v/>
      </c>
      <c r="AP90" s="26" t="str">
        <f>_xlfn.IFNA(VLOOKUP(AM90,Kopā!$A$4:$Q$203,2,),"")</f>
        <v/>
      </c>
      <c r="AQ90" s="68" t="str">
        <f>_xlfn.IFNA(VLOOKUP(AM90,Kopā!$A$4:$Q$203,3,),"")</f>
        <v/>
      </c>
      <c r="AR90" s="79" t="str">
        <f>_xlfn.IFNA(VLOOKUP(AM90,Kopā!$A$4:$Q$203,8,),"")</f>
        <v/>
      </c>
      <c r="AS90" s="80" t="str">
        <f>_xlfn.IFNA(VLOOKUP(AM90,Kopā!$A$4:$Q$203,9,),"")</f>
        <v/>
      </c>
      <c r="AT90" s="79" t="str">
        <f>_xlfn.IFNA(VLOOKUP(AM90,Kopā!$A$4:$Q$203,10,),"")</f>
        <v/>
      </c>
      <c r="AU90" s="80" t="str">
        <f>_xlfn.IFNA(VLOOKUP(AM90,Kopā!$A$4:$Q$203,11,),"")</f>
        <v/>
      </c>
      <c r="AV90" s="79" t="str">
        <f>_xlfn.IFNA(VLOOKUP(AM90,Kopā!$A$4:$Q$203,12,),"")</f>
        <v/>
      </c>
      <c r="AW90" s="80" t="str">
        <f>_xlfn.IFNA(VLOOKUP(AM90,Kopā!$A$4:$Q$203,13,),"")</f>
        <v/>
      </c>
      <c r="AX90" s="79" t="str">
        <f>_xlfn.IFNA(VLOOKUP(AM90,Kopā!$A$4:$Q$203,14,),"")</f>
        <v/>
      </c>
      <c r="AY90" s="80" t="str">
        <f>_xlfn.IFNA(VLOOKUP(AM90,Kopā!$A$4:$Q$203,15,),"")</f>
        <v/>
      </c>
      <c r="AZ90" s="81" t="str">
        <f>_xlfn.IFNA(VLOOKUP(AM90,Kopā!$A$4:$Q$203,16,),"")</f>
        <v/>
      </c>
      <c r="BA90" s="80" t="str">
        <f>_xlfn.IFNA(VLOOKUP(AM90,Kopā!$A$4:$Q$203,17,),"")</f>
        <v/>
      </c>
      <c r="BB90" s="26" t="str">
        <f t="shared" si="40"/>
        <v/>
      </c>
      <c r="BC90" s="26" t="str">
        <f t="shared" si="41"/>
        <v/>
      </c>
      <c r="BD90" s="69" t="str">
        <f t="shared" si="42"/>
        <v/>
      </c>
      <c r="BE90" s="26" t="e">
        <f>_xlfn.RANK.EQ(BB90,$BB$4:$BB$93,)+COUNTIF($BB$4:BB90,BB90)-1</f>
        <v>#VALUE!</v>
      </c>
    </row>
    <row r="91" spans="1:57" x14ac:dyDescent="0.25">
      <c r="A91" s="26">
        <v>88</v>
      </c>
      <c r="B91" s="37" t="str">
        <f t="shared" si="25"/>
        <v/>
      </c>
      <c r="C91" s="65" t="str">
        <f t="shared" si="23"/>
        <v/>
      </c>
      <c r="D91" s="65" t="str">
        <f t="shared" si="43"/>
        <v/>
      </c>
      <c r="E91" s="70" t="str">
        <f t="shared" si="26"/>
        <v/>
      </c>
      <c r="F91" s="71" t="str">
        <f t="shared" si="27"/>
        <v/>
      </c>
      <c r="G91" s="70" t="str">
        <f t="shared" si="28"/>
        <v/>
      </c>
      <c r="H91" s="71" t="str">
        <f t="shared" si="29"/>
        <v/>
      </c>
      <c r="I91" s="70" t="str">
        <f t="shared" si="30"/>
        <v/>
      </c>
      <c r="J91" s="71" t="str">
        <f t="shared" si="31"/>
        <v/>
      </c>
      <c r="K91" s="70" t="str">
        <f t="shared" si="32"/>
        <v/>
      </c>
      <c r="L91" s="71" t="str">
        <f t="shared" si="33"/>
        <v/>
      </c>
      <c r="M91" s="75" t="str">
        <f t="shared" si="34"/>
        <v/>
      </c>
      <c r="N91" s="71" t="str">
        <f t="shared" si="35"/>
        <v/>
      </c>
      <c r="O91" s="66" t="str">
        <f t="shared" si="36"/>
        <v/>
      </c>
      <c r="P91" s="4"/>
      <c r="Q91" s="74"/>
      <c r="AD91" s="26">
        <v>90</v>
      </c>
      <c r="AE91" s="26"/>
      <c r="AF91" s="26" t="str">
        <f>IF(Kopā!F91=$R$3,Kopā!A91,"")</f>
        <v/>
      </c>
      <c r="AG91" s="26" t="str">
        <f>_xlfn.IFNA(VLOOKUP(AF91,Kopā!$A$4:$G$203,7,),"")</f>
        <v/>
      </c>
      <c r="AH91" s="26" t="str">
        <f t="shared" si="24"/>
        <v/>
      </c>
      <c r="AI91" s="26" t="e" cm="1">
        <f t="array" ref="AI91">IFERROR(SMALL(IF((COUNTIF($AI$3:AI90, $AH$4:$AH$203)=0)*ISNUMBER($AH$4:$AH$203), $AH$4:$AH$203, "A"), 1),INDEX($AH$4:$AH$203, MATCH(SMALL(IF(ISTEXT($AH$4:$AH$203)*(COUNTIF(AI$3:$AI90,$AH$4:$AH$203)=0), COUNTIF($AH$4:$AH$203, "&lt;"&amp;$AH$4:$AH$203), ""),1),IF(ISTEXT($AH$4:$AH$203), COUNTIF($AH$4:$AH$203, "&lt;"&amp;$AH$4:$AH$203), ""), 0)))</f>
        <v>#NUM!</v>
      </c>
      <c r="AJ91" s="26"/>
      <c r="AK91" s="26"/>
      <c r="AL91" s="26" t="str">
        <f t="shared" si="37"/>
        <v/>
      </c>
      <c r="AM91" s="26" t="str">
        <f t="shared" si="38"/>
        <v/>
      </c>
      <c r="AN91" s="26">
        <v>88</v>
      </c>
      <c r="AO91" s="67" t="str">
        <f t="shared" si="39"/>
        <v/>
      </c>
      <c r="AP91" s="26" t="str">
        <f>_xlfn.IFNA(VLOOKUP(AM91,Kopā!$A$4:$Q$203,2,),"")</f>
        <v/>
      </c>
      <c r="AQ91" s="68" t="str">
        <f>_xlfn.IFNA(VLOOKUP(AM91,Kopā!$A$4:$Q$203,3,),"")</f>
        <v/>
      </c>
      <c r="AR91" s="79" t="str">
        <f>_xlfn.IFNA(VLOOKUP(AM91,Kopā!$A$4:$Q$203,8,),"")</f>
        <v/>
      </c>
      <c r="AS91" s="80" t="str">
        <f>_xlfn.IFNA(VLOOKUP(AM91,Kopā!$A$4:$Q$203,9,),"")</f>
        <v/>
      </c>
      <c r="AT91" s="79" t="str">
        <f>_xlfn.IFNA(VLOOKUP(AM91,Kopā!$A$4:$Q$203,10,),"")</f>
        <v/>
      </c>
      <c r="AU91" s="80" t="str">
        <f>_xlfn.IFNA(VLOOKUP(AM91,Kopā!$A$4:$Q$203,11,),"")</f>
        <v/>
      </c>
      <c r="AV91" s="79" t="str">
        <f>_xlfn.IFNA(VLOOKUP(AM91,Kopā!$A$4:$Q$203,12,),"")</f>
        <v/>
      </c>
      <c r="AW91" s="80" t="str">
        <f>_xlfn.IFNA(VLOOKUP(AM91,Kopā!$A$4:$Q$203,13,),"")</f>
        <v/>
      </c>
      <c r="AX91" s="79" t="str">
        <f>_xlfn.IFNA(VLOOKUP(AM91,Kopā!$A$4:$Q$203,14,),"")</f>
        <v/>
      </c>
      <c r="AY91" s="80" t="str">
        <f>_xlfn.IFNA(VLOOKUP(AM91,Kopā!$A$4:$Q$203,15,),"")</f>
        <v/>
      </c>
      <c r="AZ91" s="81" t="str">
        <f>_xlfn.IFNA(VLOOKUP(AM91,Kopā!$A$4:$Q$203,16,),"")</f>
        <v/>
      </c>
      <c r="BA91" s="80" t="str">
        <f>_xlfn.IFNA(VLOOKUP(AM91,Kopā!$A$4:$Q$203,17,),"")</f>
        <v/>
      </c>
      <c r="BB91" s="26" t="str">
        <f t="shared" si="40"/>
        <v/>
      </c>
      <c r="BC91" s="26" t="str">
        <f t="shared" si="41"/>
        <v/>
      </c>
      <c r="BD91" s="69" t="str">
        <f t="shared" si="42"/>
        <v/>
      </c>
      <c r="BE91" s="26" t="e">
        <f>_xlfn.RANK.EQ(BB91,$BB$4:$BB$93,)+COUNTIF($BB$4:BB91,BB91)-1</f>
        <v>#VALUE!</v>
      </c>
    </row>
    <row r="92" spans="1:57" x14ac:dyDescent="0.25">
      <c r="A92" s="26">
        <v>89</v>
      </c>
      <c r="B92" s="37" t="str">
        <f t="shared" si="25"/>
        <v/>
      </c>
      <c r="C92" s="65" t="str">
        <f t="shared" si="23"/>
        <v/>
      </c>
      <c r="D92" s="65" t="str">
        <f t="shared" si="43"/>
        <v/>
      </c>
      <c r="E92" s="70" t="str">
        <f t="shared" si="26"/>
        <v/>
      </c>
      <c r="F92" s="71" t="str">
        <f t="shared" si="27"/>
        <v/>
      </c>
      <c r="G92" s="70" t="str">
        <f t="shared" si="28"/>
        <v/>
      </c>
      <c r="H92" s="71" t="str">
        <f t="shared" si="29"/>
        <v/>
      </c>
      <c r="I92" s="70" t="str">
        <f t="shared" si="30"/>
        <v/>
      </c>
      <c r="J92" s="71" t="str">
        <f t="shared" si="31"/>
        <v/>
      </c>
      <c r="K92" s="70" t="str">
        <f t="shared" si="32"/>
        <v/>
      </c>
      <c r="L92" s="71" t="str">
        <f t="shared" si="33"/>
        <v/>
      </c>
      <c r="M92" s="75" t="str">
        <f t="shared" si="34"/>
        <v/>
      </c>
      <c r="N92" s="71" t="str">
        <f t="shared" si="35"/>
        <v/>
      </c>
      <c r="O92" s="66" t="str">
        <f t="shared" si="36"/>
        <v/>
      </c>
      <c r="P92" s="4"/>
      <c r="Q92" s="74"/>
      <c r="AD92" s="26">
        <v>91</v>
      </c>
      <c r="AE92" s="26"/>
      <c r="AF92" s="26" t="str">
        <f>IF(Kopā!F92=$R$3,Kopā!A92,"")</f>
        <v/>
      </c>
      <c r="AG92" s="26" t="str">
        <f>_xlfn.IFNA(VLOOKUP(AF92,Kopā!$A$4:$G$203,7,),"")</f>
        <v/>
      </c>
      <c r="AH92" s="26" t="str">
        <f t="shared" si="24"/>
        <v/>
      </c>
      <c r="AI92" s="26" t="e" cm="1">
        <f t="array" ref="AI92">IFERROR(SMALL(IF((COUNTIF($AI$3:AI91, $AH$4:$AH$203)=0)*ISNUMBER($AH$4:$AH$203), $AH$4:$AH$203, "A"), 1),INDEX($AH$4:$AH$203, MATCH(SMALL(IF(ISTEXT($AH$4:$AH$203)*(COUNTIF(AI$3:$AI91,$AH$4:$AH$203)=0), COUNTIF($AH$4:$AH$203, "&lt;"&amp;$AH$4:$AH$203), ""),1),IF(ISTEXT($AH$4:$AH$203), COUNTIF($AH$4:$AH$203, "&lt;"&amp;$AH$4:$AH$203), ""), 0)))</f>
        <v>#NUM!</v>
      </c>
      <c r="AJ92" s="26"/>
      <c r="AK92" s="26"/>
      <c r="AL92" s="26" t="str">
        <f t="shared" si="37"/>
        <v/>
      </c>
      <c r="AM92" s="26" t="str">
        <f t="shared" si="38"/>
        <v/>
      </c>
      <c r="AN92" s="26">
        <v>89</v>
      </c>
      <c r="AO92" s="67" t="str">
        <f t="shared" si="39"/>
        <v/>
      </c>
      <c r="AP92" s="26" t="str">
        <f>_xlfn.IFNA(VLOOKUP(AM92,Kopā!$A$4:$Q$203,2,),"")</f>
        <v/>
      </c>
      <c r="AQ92" s="68" t="str">
        <f>_xlfn.IFNA(VLOOKUP(AM92,Kopā!$A$4:$Q$203,3,),"")</f>
        <v/>
      </c>
      <c r="AR92" s="79" t="str">
        <f>_xlfn.IFNA(VLOOKUP(AM92,Kopā!$A$4:$Q$203,8,),"")</f>
        <v/>
      </c>
      <c r="AS92" s="80" t="str">
        <f>_xlfn.IFNA(VLOOKUP(AM92,Kopā!$A$4:$Q$203,9,),"")</f>
        <v/>
      </c>
      <c r="AT92" s="79" t="str">
        <f>_xlfn.IFNA(VLOOKUP(AM92,Kopā!$A$4:$Q$203,10,),"")</f>
        <v/>
      </c>
      <c r="AU92" s="80" t="str">
        <f>_xlfn.IFNA(VLOOKUP(AM92,Kopā!$A$4:$Q$203,11,),"")</f>
        <v/>
      </c>
      <c r="AV92" s="79" t="str">
        <f>_xlfn.IFNA(VLOOKUP(AM92,Kopā!$A$4:$Q$203,12,),"")</f>
        <v/>
      </c>
      <c r="AW92" s="80" t="str">
        <f>_xlfn.IFNA(VLOOKUP(AM92,Kopā!$A$4:$Q$203,13,),"")</f>
        <v/>
      </c>
      <c r="AX92" s="79" t="str">
        <f>_xlfn.IFNA(VLOOKUP(AM92,Kopā!$A$4:$Q$203,14,),"")</f>
        <v/>
      </c>
      <c r="AY92" s="80" t="str">
        <f>_xlfn.IFNA(VLOOKUP(AM92,Kopā!$A$4:$Q$203,15,),"")</f>
        <v/>
      </c>
      <c r="AZ92" s="81" t="str">
        <f>_xlfn.IFNA(VLOOKUP(AM92,Kopā!$A$4:$Q$203,16,),"")</f>
        <v/>
      </c>
      <c r="BA92" s="80" t="str">
        <f>_xlfn.IFNA(VLOOKUP(AM92,Kopā!$A$4:$Q$203,17,),"")</f>
        <v/>
      </c>
      <c r="BB92" s="26" t="str">
        <f t="shared" si="40"/>
        <v/>
      </c>
      <c r="BC92" s="26" t="str">
        <f t="shared" si="41"/>
        <v/>
      </c>
      <c r="BD92" s="69" t="str">
        <f t="shared" si="42"/>
        <v/>
      </c>
      <c r="BE92" s="26" t="e">
        <f>_xlfn.RANK.EQ(BB92,$BB$4:$BB$93,)+COUNTIF($BB$4:BB92,BB92)-1</f>
        <v>#VALUE!</v>
      </c>
    </row>
    <row r="93" spans="1:57" x14ac:dyDescent="0.25">
      <c r="A93" s="26">
        <v>90</v>
      </c>
      <c r="B93" s="37" t="str">
        <f t="shared" si="25"/>
        <v/>
      </c>
      <c r="C93" s="65" t="str">
        <f t="shared" si="23"/>
        <v/>
      </c>
      <c r="D93" s="65" t="str">
        <f t="shared" si="43"/>
        <v/>
      </c>
      <c r="E93" s="70" t="str">
        <f t="shared" si="26"/>
        <v/>
      </c>
      <c r="F93" s="71" t="str">
        <f t="shared" si="27"/>
        <v/>
      </c>
      <c r="G93" s="70" t="str">
        <f t="shared" si="28"/>
        <v/>
      </c>
      <c r="H93" s="71" t="str">
        <f t="shared" si="29"/>
        <v/>
      </c>
      <c r="I93" s="70" t="str">
        <f t="shared" si="30"/>
        <v/>
      </c>
      <c r="J93" s="71" t="str">
        <f t="shared" si="31"/>
        <v/>
      </c>
      <c r="K93" s="70" t="str">
        <f t="shared" si="32"/>
        <v/>
      </c>
      <c r="L93" s="71" t="str">
        <f t="shared" si="33"/>
        <v/>
      </c>
      <c r="M93" s="75" t="str">
        <f t="shared" si="34"/>
        <v/>
      </c>
      <c r="N93" s="71" t="str">
        <f t="shared" si="35"/>
        <v/>
      </c>
      <c r="O93" s="66" t="str">
        <f t="shared" si="36"/>
        <v/>
      </c>
      <c r="P93" s="4"/>
      <c r="Q93" s="74"/>
      <c r="AD93" s="26">
        <v>92</v>
      </c>
      <c r="AE93" s="26"/>
      <c r="AF93" s="26" t="str">
        <f>IF(Kopā!F93=$R$3,Kopā!A93,"")</f>
        <v/>
      </c>
      <c r="AG93" s="26" t="str">
        <f>_xlfn.IFNA(VLOOKUP(AF93,Kopā!$A$4:$G$203,7,),"")</f>
        <v/>
      </c>
      <c r="AH93" s="26" t="str">
        <f t="shared" si="24"/>
        <v/>
      </c>
      <c r="AI93" s="26" t="e" cm="1">
        <f t="array" ref="AI93">IFERROR(SMALL(IF((COUNTIF($AI$3:AI92, $AH$4:$AH$203)=0)*ISNUMBER($AH$4:$AH$203), $AH$4:$AH$203, "A"), 1),INDEX($AH$4:$AH$203, MATCH(SMALL(IF(ISTEXT($AH$4:$AH$203)*(COUNTIF(AI$3:$AI92,$AH$4:$AH$203)=0), COUNTIF($AH$4:$AH$203, "&lt;"&amp;$AH$4:$AH$203), ""),1),IF(ISTEXT($AH$4:$AH$203), COUNTIF($AH$4:$AH$203, "&lt;"&amp;$AH$4:$AH$203), ""), 0)))</f>
        <v>#NUM!</v>
      </c>
      <c r="AJ93" s="26"/>
      <c r="AK93" s="26"/>
      <c r="AL93" s="26" t="str">
        <f t="shared" si="37"/>
        <v/>
      </c>
      <c r="AM93" s="26" t="str">
        <f t="shared" si="38"/>
        <v/>
      </c>
      <c r="AN93" s="26">
        <v>90</v>
      </c>
      <c r="AO93" s="67" t="str">
        <f t="shared" si="39"/>
        <v/>
      </c>
      <c r="AP93" s="26" t="str">
        <f>_xlfn.IFNA(VLOOKUP(AM93,Kopā!$A$4:$Q$203,2,),"")</f>
        <v/>
      </c>
      <c r="AQ93" s="68" t="str">
        <f>_xlfn.IFNA(VLOOKUP(AM93,Kopā!$A$4:$Q$203,3,),"")</f>
        <v/>
      </c>
      <c r="AR93" s="79" t="str">
        <f>_xlfn.IFNA(VLOOKUP(AM93,Kopā!$A$4:$Q$203,8,),"")</f>
        <v/>
      </c>
      <c r="AS93" s="80" t="str">
        <f>_xlfn.IFNA(VLOOKUP(AM93,Kopā!$A$4:$Q$203,9,),"")</f>
        <v/>
      </c>
      <c r="AT93" s="79" t="str">
        <f>_xlfn.IFNA(VLOOKUP(AM93,Kopā!$A$4:$Q$203,10,),"")</f>
        <v/>
      </c>
      <c r="AU93" s="80" t="str">
        <f>_xlfn.IFNA(VLOOKUP(AM93,Kopā!$A$4:$Q$203,11,),"")</f>
        <v/>
      </c>
      <c r="AV93" s="79" t="str">
        <f>_xlfn.IFNA(VLOOKUP(AM93,Kopā!$A$4:$Q$203,12,),"")</f>
        <v/>
      </c>
      <c r="AW93" s="80" t="str">
        <f>_xlfn.IFNA(VLOOKUP(AM93,Kopā!$A$4:$Q$203,13,),"")</f>
        <v/>
      </c>
      <c r="AX93" s="79" t="str">
        <f>_xlfn.IFNA(VLOOKUP(AM93,Kopā!$A$4:$Q$203,14,),"")</f>
        <v/>
      </c>
      <c r="AY93" s="80" t="str">
        <f>_xlfn.IFNA(VLOOKUP(AM93,Kopā!$A$4:$Q$203,15,),"")</f>
        <v/>
      </c>
      <c r="AZ93" s="81" t="str">
        <f>_xlfn.IFNA(VLOOKUP(AM93,Kopā!$A$4:$Q$203,16,),"")</f>
        <v/>
      </c>
      <c r="BA93" s="80" t="str">
        <f>_xlfn.IFNA(VLOOKUP(AM93,Kopā!$A$4:$Q$203,17,),"")</f>
        <v/>
      </c>
      <c r="BB93" s="26" t="str">
        <f t="shared" si="40"/>
        <v/>
      </c>
      <c r="BC93" s="26" t="str">
        <f t="shared" si="41"/>
        <v/>
      </c>
      <c r="BD93" s="69" t="str">
        <f t="shared" si="42"/>
        <v/>
      </c>
      <c r="BE93" s="26" t="e">
        <f>_xlfn.RANK.EQ(BB93,$BB$4:$BB$93,)+COUNTIF($BB$4:BB93,BB93)-1</f>
        <v>#VALUE!</v>
      </c>
    </row>
    <row r="94" spans="1:57" x14ac:dyDescent="0.25">
      <c r="A94" s="4"/>
      <c r="B94" s="4"/>
      <c r="C94" s="4"/>
      <c r="D94" s="4"/>
      <c r="E94" s="37"/>
      <c r="F94" s="37"/>
      <c r="G94" s="37"/>
      <c r="H94" s="37"/>
      <c r="I94" s="37"/>
      <c r="J94" s="37"/>
      <c r="K94" s="37"/>
      <c r="L94" s="37"/>
      <c r="M94" s="4"/>
      <c r="N94" s="4"/>
      <c r="O94" s="36"/>
      <c r="P94" s="4"/>
      <c r="Q94" s="74"/>
      <c r="AD94" s="26">
        <v>93</v>
      </c>
      <c r="AE94" s="26"/>
      <c r="AF94" s="26" t="str">
        <f>IF(Kopā!F94=$R$3,Kopā!A94,"")</f>
        <v/>
      </c>
      <c r="AG94" s="26" t="str">
        <f>_xlfn.IFNA(VLOOKUP(AF94,Kopā!$A$4:$G$203,7,),"")</f>
        <v/>
      </c>
      <c r="AH94" s="26" t="str">
        <f t="shared" si="24"/>
        <v/>
      </c>
      <c r="AI94" s="26" t="e" cm="1">
        <f t="array" ref="AI94">IFERROR(SMALL(IF((COUNTIF($AI$3:AI93, $AH$4:$AH$203)=0)*ISNUMBER($AH$4:$AH$203), $AH$4:$AH$203, "A"), 1),INDEX($AH$4:$AH$203, MATCH(SMALL(IF(ISTEXT($AH$4:$AH$203)*(COUNTIF(AI$3:$AI93,$AH$4:$AH$203)=0), COUNTIF($AH$4:$AH$203, "&lt;"&amp;$AH$4:$AH$203), ""),1),IF(ISTEXT($AH$4:$AH$203), COUNTIF($AH$4:$AH$203, "&lt;"&amp;$AH$4:$AH$203), ""), 0)))</f>
        <v>#NUM!</v>
      </c>
      <c r="AJ94" s="26"/>
      <c r="AK94" s="26"/>
      <c r="AL94" s="26" t="e">
        <f>#REF!</f>
        <v>#REF!</v>
      </c>
      <c r="AM94" s="26"/>
      <c r="AN94" s="26"/>
      <c r="AO94" s="26"/>
      <c r="AP94" s="26"/>
      <c r="AQ94" s="26"/>
      <c r="AR94" s="79" t="str">
        <f>_xlfn.IFNA(VLOOKUP(AM94,Kopā!$A$4:$Q$203,8,),"")</f>
        <v/>
      </c>
      <c r="AS94" s="80" t="str">
        <f>_xlfn.IFNA(VLOOKUP(AM94,Kopā!$A$4:$Q$203,9,),"")</f>
        <v/>
      </c>
      <c r="AT94" s="79" t="str">
        <f>_xlfn.IFNA(VLOOKUP(AM94,Kopā!$A$4:$Q$203,10,),"")</f>
        <v/>
      </c>
      <c r="AU94" s="80" t="str">
        <f>_xlfn.IFNA(VLOOKUP(AM94,Kopā!$A$4:$Q$203,11,),"")</f>
        <v/>
      </c>
      <c r="AV94" s="79" t="str">
        <f>_xlfn.IFNA(VLOOKUP(AM94,Kopā!$A$4:$Q$203,12,),"")</f>
        <v/>
      </c>
      <c r="AW94" s="80" t="str">
        <f>_xlfn.IFNA(VLOOKUP(AM94,Kopā!$A$4:$Q$203,13,),"")</f>
        <v/>
      </c>
      <c r="AX94" s="79" t="str">
        <f>_xlfn.IFNA(VLOOKUP(AM94,Kopā!$A$4:$Q$203,14,),"")</f>
        <v/>
      </c>
      <c r="AY94" s="80" t="str">
        <f>_xlfn.IFNA(VLOOKUP(AM94,Kopā!$A$4:$Q$203,15,),"")</f>
        <v/>
      </c>
      <c r="AZ94" s="26"/>
      <c r="BA94" s="26"/>
      <c r="BB94" s="26"/>
      <c r="BC94" s="26"/>
      <c r="BD94" s="26"/>
      <c r="BE94" s="26" t="e">
        <f>_xlfn.RANK.EQ(BB94,$BB$4:$BB$93,)+COUNTIF($BB$4:BB94,BB94)-1</f>
        <v>#N/A</v>
      </c>
    </row>
    <row r="95" spans="1:57" x14ac:dyDescent="0.25">
      <c r="A95" s="4"/>
      <c r="B95" s="4"/>
      <c r="C95" s="4"/>
      <c r="D95" s="4"/>
      <c r="E95" s="37"/>
      <c r="F95" s="37"/>
      <c r="G95" s="37"/>
      <c r="H95" s="37"/>
      <c r="I95" s="37"/>
      <c r="J95" s="37"/>
      <c r="K95" s="37"/>
      <c r="L95" s="37"/>
      <c r="M95" s="4"/>
      <c r="N95" s="4"/>
      <c r="O95" s="36"/>
      <c r="P95" s="4"/>
      <c r="Q95" s="4"/>
      <c r="AD95" s="26">
        <v>94</v>
      </c>
      <c r="AE95" s="26"/>
      <c r="AF95" s="26" t="str">
        <f>IF(Kopā!F95=$R$3,Kopā!A95,"")</f>
        <v/>
      </c>
      <c r="AG95" s="26" t="str">
        <f>_xlfn.IFNA(VLOOKUP(AF95,Kopā!$A$4:$G$203,7,),"")</f>
        <v/>
      </c>
      <c r="AH95" s="26" t="str">
        <f t="shared" si="24"/>
        <v/>
      </c>
      <c r="AI95" s="26" t="e" cm="1">
        <f t="array" ref="AI95">IFERROR(SMALL(IF((COUNTIF($AI$3:AI94, $AH$4:$AH$203)=0)*ISNUMBER($AH$4:$AH$203), $AH$4:$AH$203, "A"), 1),INDEX($AH$4:$AH$203, MATCH(SMALL(IF(ISTEXT($AH$4:$AH$203)*(COUNTIF(AI$3:$AI94,$AH$4:$AH$203)=0), COUNTIF($AH$4:$AH$203, "&lt;"&amp;$AH$4:$AH$203), ""),1),IF(ISTEXT($AH$4:$AH$203), COUNTIF($AH$4:$AH$203, "&lt;"&amp;$AH$4:$AH$203), ""), 0)))</f>
        <v>#NUM!</v>
      </c>
      <c r="AJ95" s="26"/>
      <c r="AK95" s="26"/>
      <c r="AL95" s="26" t="e">
        <f>#REF!</f>
        <v>#REF!</v>
      </c>
      <c r="AM95" s="26"/>
      <c r="AN95" s="26"/>
      <c r="AO95" s="26"/>
      <c r="AP95" s="26"/>
      <c r="AQ95" s="26"/>
      <c r="AR95" s="79" t="str">
        <f>_xlfn.IFNA(VLOOKUP(AM95,Kopā!$A$4:$Q$203,8,),"")</f>
        <v/>
      </c>
      <c r="AS95" s="80" t="str">
        <f>_xlfn.IFNA(VLOOKUP(AM95,Kopā!$A$4:$Q$203,9,),"")</f>
        <v/>
      </c>
      <c r="AT95" s="79" t="str">
        <f>_xlfn.IFNA(VLOOKUP(AM95,Kopā!$A$4:$Q$203,10,),"")</f>
        <v/>
      </c>
      <c r="AU95" s="80" t="str">
        <f>_xlfn.IFNA(VLOOKUP(AM95,Kopā!$A$4:$Q$203,11,),"")</f>
        <v/>
      </c>
      <c r="AV95" s="79" t="str">
        <f>_xlfn.IFNA(VLOOKUP(AM95,Kopā!$A$4:$Q$203,12,),"")</f>
        <v/>
      </c>
      <c r="AW95" s="80" t="str">
        <f>_xlfn.IFNA(VLOOKUP(AM95,Kopā!$A$4:$Q$203,13,),"")</f>
        <v/>
      </c>
      <c r="AX95" s="79" t="str">
        <f>_xlfn.IFNA(VLOOKUP(AM95,Kopā!$A$4:$Q$203,14,),"")</f>
        <v/>
      </c>
      <c r="AY95" s="80" t="str">
        <f>_xlfn.IFNA(VLOOKUP(AM95,Kopā!$A$4:$Q$203,15,),"")</f>
        <v/>
      </c>
      <c r="AZ95" s="26"/>
      <c r="BA95" s="26"/>
      <c r="BB95" s="26"/>
      <c r="BC95" s="26"/>
      <c r="BD95" s="26"/>
      <c r="BE95" s="26" t="e">
        <f>_xlfn.RANK.EQ(BB95,$BB$4:$BB$93,)+COUNTIF($BB$4:BB95,BB95)-1</f>
        <v>#N/A</v>
      </c>
    </row>
    <row r="96" spans="1:57" x14ac:dyDescent="0.25">
      <c r="A96" s="4"/>
      <c r="B96" s="4"/>
      <c r="C96" s="4"/>
      <c r="D96" s="4"/>
      <c r="E96" s="37"/>
      <c r="F96" s="37"/>
      <c r="G96" s="37"/>
      <c r="H96" s="37"/>
      <c r="I96" s="37"/>
      <c r="J96" s="37"/>
      <c r="K96" s="37"/>
      <c r="L96" s="37"/>
      <c r="M96" s="4"/>
      <c r="N96" s="4"/>
      <c r="O96" s="36"/>
      <c r="P96" s="4"/>
      <c r="Q96" s="4"/>
      <c r="AD96" s="26">
        <v>95</v>
      </c>
      <c r="AE96" s="26"/>
      <c r="AF96" s="26" t="str">
        <f>IF(Kopā!F96=$R$3,Kopā!A96,"")</f>
        <v/>
      </c>
      <c r="AG96" s="26" t="str">
        <f>_xlfn.IFNA(VLOOKUP(AF96,Kopā!$A$4:$G$203,7,),"")</f>
        <v/>
      </c>
      <c r="AH96" s="26" t="str">
        <f t="shared" si="24"/>
        <v/>
      </c>
      <c r="AI96" s="26" t="e" cm="1">
        <f t="array" ref="AI96">IFERROR(SMALL(IF((COUNTIF($AI$3:AI95, $AH$4:$AH$203)=0)*ISNUMBER($AH$4:$AH$203), $AH$4:$AH$203, "A"), 1),INDEX($AH$4:$AH$203, MATCH(SMALL(IF(ISTEXT($AH$4:$AH$203)*(COUNTIF(AI$3:$AI95,$AH$4:$AH$203)=0), COUNTIF($AH$4:$AH$203, "&lt;"&amp;$AH$4:$AH$203), ""),1),IF(ISTEXT($AH$4:$AH$203), COUNTIF($AH$4:$AH$203, "&lt;"&amp;$AH$4:$AH$203), ""), 0)))</f>
        <v>#NUM!</v>
      </c>
      <c r="AJ96" s="26"/>
      <c r="AK96" s="26"/>
      <c r="AL96" s="26" t="e">
        <f>#REF!</f>
        <v>#REF!</v>
      </c>
      <c r="AM96" s="26"/>
      <c r="AN96" s="26"/>
      <c r="AO96" s="26"/>
      <c r="AP96" s="26"/>
      <c r="AQ96" s="26"/>
      <c r="AR96" s="79" t="str">
        <f>_xlfn.IFNA(VLOOKUP(AM96,Kopā!$A$4:$Q$203,8,),"")</f>
        <v/>
      </c>
      <c r="AS96" s="80" t="str">
        <f>_xlfn.IFNA(VLOOKUP(AM96,Kopā!$A$4:$Q$203,9,),"")</f>
        <v/>
      </c>
      <c r="AT96" s="79" t="str">
        <f>_xlfn.IFNA(VLOOKUP(AM96,Kopā!$A$4:$Q$203,10,),"")</f>
        <v/>
      </c>
      <c r="AU96" s="80" t="str">
        <f>_xlfn.IFNA(VLOOKUP(AM96,Kopā!$A$4:$Q$203,11,),"")</f>
        <v/>
      </c>
      <c r="AV96" s="79" t="str">
        <f>_xlfn.IFNA(VLOOKUP(AM96,Kopā!$A$4:$Q$203,12,),"")</f>
        <v/>
      </c>
      <c r="AW96" s="80" t="str">
        <f>_xlfn.IFNA(VLOOKUP(AM96,Kopā!$A$4:$Q$203,13,),"")</f>
        <v/>
      </c>
      <c r="AX96" s="79" t="str">
        <f>_xlfn.IFNA(VLOOKUP(AM96,Kopā!$A$4:$Q$203,14,),"")</f>
        <v/>
      </c>
      <c r="AY96" s="80" t="str">
        <f>_xlfn.IFNA(VLOOKUP(AM96,Kopā!$A$4:$Q$203,15,),"")</f>
        <v/>
      </c>
      <c r="AZ96" s="26"/>
      <c r="BA96" s="26"/>
      <c r="BB96" s="26"/>
      <c r="BC96" s="26"/>
      <c r="BD96" s="26"/>
      <c r="BE96" s="26" t="e">
        <f>_xlfn.RANK.EQ(BB96,$BB$4:$BB$93,)+COUNTIF($BB$4:BB96,BB96)-1</f>
        <v>#N/A</v>
      </c>
    </row>
    <row r="97" spans="1:57" x14ac:dyDescent="0.25">
      <c r="A97" s="4"/>
      <c r="B97" s="4"/>
      <c r="C97" s="4"/>
      <c r="D97" s="4"/>
      <c r="E97" s="37"/>
      <c r="F97" s="37"/>
      <c r="G97" s="37"/>
      <c r="H97" s="37"/>
      <c r="I97" s="37"/>
      <c r="J97" s="37"/>
      <c r="K97" s="37"/>
      <c r="L97" s="37"/>
      <c r="M97" s="4"/>
      <c r="N97" s="4"/>
      <c r="O97" s="36"/>
      <c r="P97" s="4"/>
      <c r="Q97" s="4"/>
      <c r="AD97" s="26">
        <v>96</v>
      </c>
      <c r="AE97" s="26"/>
      <c r="AF97" s="26" t="str">
        <f>IF(Kopā!F97=$R$3,Kopā!A97,"")</f>
        <v/>
      </c>
      <c r="AG97" s="26" t="str">
        <f>_xlfn.IFNA(VLOOKUP(AF97,Kopā!$A$4:$G$203,7,),"")</f>
        <v/>
      </c>
      <c r="AH97" s="26" t="str">
        <f t="shared" si="24"/>
        <v/>
      </c>
      <c r="AI97" s="26" t="e" cm="1">
        <f t="array" ref="AI97">IFERROR(SMALL(IF((COUNTIF($AI$3:AI96, $AH$4:$AH$203)=0)*ISNUMBER($AH$4:$AH$203), $AH$4:$AH$203, "A"), 1),INDEX($AH$4:$AH$203, MATCH(SMALL(IF(ISTEXT($AH$4:$AH$203)*(COUNTIF(AI$3:$AI96,$AH$4:$AH$203)=0), COUNTIF($AH$4:$AH$203, "&lt;"&amp;$AH$4:$AH$203), ""),1),IF(ISTEXT($AH$4:$AH$203), COUNTIF($AH$4:$AH$203, "&lt;"&amp;$AH$4:$AH$203), ""), 0)))</f>
        <v>#NUM!</v>
      </c>
      <c r="AJ97" s="26"/>
      <c r="AK97" s="26"/>
      <c r="AL97" s="26" t="e">
        <f>#REF!</f>
        <v>#REF!</v>
      </c>
      <c r="AM97" s="26"/>
      <c r="AN97" s="26"/>
      <c r="AO97" s="26"/>
      <c r="AP97" s="26"/>
      <c r="AQ97" s="26"/>
      <c r="AR97" s="79" t="str">
        <f>_xlfn.IFNA(VLOOKUP(AM97,Kopā!$A$4:$Q$203,8,),"")</f>
        <v/>
      </c>
      <c r="AS97" s="80" t="str">
        <f>_xlfn.IFNA(VLOOKUP(AM97,Kopā!$A$4:$Q$203,9,),"")</f>
        <v/>
      </c>
      <c r="AT97" s="79" t="str">
        <f>_xlfn.IFNA(VLOOKUP(AM97,Kopā!$A$4:$Q$203,10,),"")</f>
        <v/>
      </c>
      <c r="AU97" s="80" t="str">
        <f>_xlfn.IFNA(VLOOKUP(AM97,Kopā!$A$4:$Q$203,11,),"")</f>
        <v/>
      </c>
      <c r="AV97" s="79" t="str">
        <f>_xlfn.IFNA(VLOOKUP(AM97,Kopā!$A$4:$Q$203,12,),"")</f>
        <v/>
      </c>
      <c r="AW97" s="80" t="str">
        <f>_xlfn.IFNA(VLOOKUP(AM97,Kopā!$A$4:$Q$203,13,),"")</f>
        <v/>
      </c>
      <c r="AX97" s="79" t="str">
        <f>_xlfn.IFNA(VLOOKUP(AM97,Kopā!$A$4:$Q$203,14,),"")</f>
        <v/>
      </c>
      <c r="AY97" s="80" t="str">
        <f>_xlfn.IFNA(VLOOKUP(AM97,Kopā!$A$4:$Q$203,15,),"")</f>
        <v/>
      </c>
      <c r="AZ97" s="26"/>
      <c r="BA97" s="26"/>
      <c r="BB97" s="26"/>
      <c r="BC97" s="26"/>
      <c r="BD97" s="26"/>
      <c r="BE97" s="26" t="e">
        <f>_xlfn.RANK.EQ(BB97,$BB$4:$BB$93,)+COUNTIF($BB$4:BB97,BB97)-1</f>
        <v>#N/A</v>
      </c>
    </row>
    <row r="98" spans="1:57" x14ac:dyDescent="0.25">
      <c r="A98" s="4"/>
      <c r="B98" s="4"/>
      <c r="C98" s="4"/>
      <c r="D98" s="4"/>
      <c r="E98" s="37"/>
      <c r="F98" s="37"/>
      <c r="G98" s="37"/>
      <c r="H98" s="37"/>
      <c r="I98" s="37"/>
      <c r="J98" s="37"/>
      <c r="K98" s="37"/>
      <c r="L98" s="37"/>
      <c r="M98" s="4"/>
      <c r="N98" s="4"/>
      <c r="O98" s="36"/>
      <c r="P98" s="4"/>
      <c r="Q98" s="4"/>
      <c r="AD98" s="26">
        <v>97</v>
      </c>
      <c r="AE98" s="26"/>
      <c r="AF98" s="26">
        <f>IF(Kopā!F98=$R$3,Kopā!A98,"")</f>
        <v>95</v>
      </c>
      <c r="AG98" s="26" t="str">
        <f>_xlfn.IFNA(VLOOKUP(AF98,Kopā!$A$4:$G$203,7,),"")</f>
        <v>Hm</v>
      </c>
      <c r="AH98" s="26">
        <f t="shared" si="24"/>
        <v>95</v>
      </c>
      <c r="AI98" s="26" t="e" cm="1">
        <f t="array" ref="AI98">IFERROR(SMALL(IF((COUNTIF($AI$3:AI97, $AH$4:$AH$203)=0)*ISNUMBER($AH$4:$AH$203), $AH$4:$AH$203, "A"), 1),INDEX($AH$4:$AH$203, MATCH(SMALL(IF(ISTEXT($AH$4:$AH$203)*(COUNTIF(AI$3:$AI97,$AH$4:$AH$203)=0), COUNTIF($AH$4:$AH$203, "&lt;"&amp;$AH$4:$AH$203), ""),1),IF(ISTEXT($AH$4:$AH$203), COUNTIF($AH$4:$AH$203, "&lt;"&amp;$AH$4:$AH$203), ""), 0)))</f>
        <v>#NUM!</v>
      </c>
      <c r="AJ98" s="26"/>
      <c r="AK98" s="26"/>
      <c r="AL98" s="26" t="e">
        <f>#REF!</f>
        <v>#REF!</v>
      </c>
      <c r="AM98" s="26"/>
      <c r="AN98" s="26"/>
      <c r="AO98" s="26"/>
      <c r="AP98" s="26"/>
      <c r="AQ98" s="26"/>
      <c r="AR98" s="79" t="str">
        <f>_xlfn.IFNA(VLOOKUP(AM98,Kopā!$A$4:$Q$203,8,),"")</f>
        <v/>
      </c>
      <c r="AS98" s="80" t="str">
        <f>_xlfn.IFNA(VLOOKUP(AM98,Kopā!$A$4:$Q$203,9,),"")</f>
        <v/>
      </c>
      <c r="AT98" s="79" t="str">
        <f>_xlfn.IFNA(VLOOKUP(AM98,Kopā!$A$4:$Q$203,10,),"")</f>
        <v/>
      </c>
      <c r="AU98" s="80" t="str">
        <f>_xlfn.IFNA(VLOOKUP(AM98,Kopā!$A$4:$Q$203,11,),"")</f>
        <v/>
      </c>
      <c r="AV98" s="79" t="str">
        <f>_xlfn.IFNA(VLOOKUP(AM98,Kopā!$A$4:$Q$203,12,),"")</f>
        <v/>
      </c>
      <c r="AW98" s="80" t="str">
        <f>_xlfn.IFNA(VLOOKUP(AM98,Kopā!$A$4:$Q$203,13,),"")</f>
        <v/>
      </c>
      <c r="AX98" s="79" t="str">
        <f>_xlfn.IFNA(VLOOKUP(AM98,Kopā!$A$4:$Q$203,14,),"")</f>
        <v/>
      </c>
      <c r="AY98" s="80" t="str">
        <f>_xlfn.IFNA(VLOOKUP(AM98,Kopā!$A$4:$Q$203,15,),"")</f>
        <v/>
      </c>
      <c r="AZ98" s="26"/>
      <c r="BA98" s="26"/>
      <c r="BB98" s="26"/>
      <c r="BC98" s="26"/>
      <c r="BD98" s="26"/>
      <c r="BE98" s="26" t="e">
        <f>_xlfn.RANK.EQ(BB98,$BB$4:$BB$93,)+COUNTIF($BB$4:BB98,BB98)-1</f>
        <v>#N/A</v>
      </c>
    </row>
    <row r="99" spans="1:57" x14ac:dyDescent="0.25">
      <c r="A99" s="4"/>
      <c r="B99" s="4"/>
      <c r="C99" s="4"/>
      <c r="D99" s="4"/>
      <c r="E99" s="37"/>
      <c r="F99" s="37"/>
      <c r="G99" s="37"/>
      <c r="H99" s="37"/>
      <c r="I99" s="37"/>
      <c r="J99" s="37"/>
      <c r="K99" s="37"/>
      <c r="L99" s="37"/>
      <c r="M99" s="4"/>
      <c r="N99" s="4"/>
      <c r="O99" s="36"/>
      <c r="P99" s="4"/>
      <c r="Q99" s="4"/>
      <c r="AD99" s="26">
        <v>98</v>
      </c>
      <c r="AE99" s="26"/>
      <c r="AF99" s="26" t="str">
        <f>IF(Kopā!F99=$R$3,Kopā!A99,"")</f>
        <v/>
      </c>
      <c r="AG99" s="26" t="str">
        <f>_xlfn.IFNA(VLOOKUP(AF99,Kopā!$A$4:$G$203,7,),"")</f>
        <v/>
      </c>
      <c r="AH99" s="26" t="str">
        <f t="shared" si="24"/>
        <v/>
      </c>
      <c r="AI99" s="26" t="e" cm="1">
        <f t="array" ref="AI99">IFERROR(SMALL(IF((COUNTIF($AI$3:AI98, $AH$4:$AH$203)=0)*ISNUMBER($AH$4:$AH$203), $AH$4:$AH$203, "A"), 1),INDEX($AH$4:$AH$203, MATCH(SMALL(IF(ISTEXT($AH$4:$AH$203)*(COUNTIF(AI$3:$AI98,$AH$4:$AH$203)=0), COUNTIF($AH$4:$AH$203, "&lt;"&amp;$AH$4:$AH$203), ""),1),IF(ISTEXT($AH$4:$AH$203), COUNTIF($AH$4:$AH$203, "&lt;"&amp;$AH$4:$AH$203), ""), 0)))</f>
        <v>#NUM!</v>
      </c>
      <c r="AJ99" s="26"/>
      <c r="AK99" s="26"/>
      <c r="AL99" s="26" t="e">
        <f>#REF!</f>
        <v>#REF!</v>
      </c>
      <c r="AM99" s="26"/>
      <c r="AN99" s="26"/>
      <c r="AO99" s="26"/>
      <c r="AP99" s="26"/>
      <c r="AQ99" s="26"/>
      <c r="AR99" s="79" t="str">
        <f>_xlfn.IFNA(VLOOKUP(AM99,Kopā!$A$4:$Q$203,8,),"")</f>
        <v/>
      </c>
      <c r="AS99" s="80" t="str">
        <f>_xlfn.IFNA(VLOOKUP(AM99,Kopā!$A$4:$Q$203,9,),"")</f>
        <v/>
      </c>
      <c r="AT99" s="79" t="str">
        <f>_xlfn.IFNA(VLOOKUP(AM99,Kopā!$A$4:$Q$203,10,),"")</f>
        <v/>
      </c>
      <c r="AU99" s="80" t="str">
        <f>_xlfn.IFNA(VLOOKUP(AM99,Kopā!$A$4:$Q$203,11,),"")</f>
        <v/>
      </c>
      <c r="AV99" s="79" t="str">
        <f>_xlfn.IFNA(VLOOKUP(AM99,Kopā!$A$4:$Q$203,12,),"")</f>
        <v/>
      </c>
      <c r="AW99" s="80" t="str">
        <f>_xlfn.IFNA(VLOOKUP(AM99,Kopā!$A$4:$Q$203,13,),"")</f>
        <v/>
      </c>
      <c r="AX99" s="79" t="str">
        <f>_xlfn.IFNA(VLOOKUP(AM99,Kopā!$A$4:$Q$203,14,),"")</f>
        <v/>
      </c>
      <c r="AY99" s="80" t="str">
        <f>_xlfn.IFNA(VLOOKUP(AM99,Kopā!$A$4:$Q$203,15,),"")</f>
        <v/>
      </c>
      <c r="AZ99" s="26"/>
      <c r="BA99" s="26"/>
      <c r="BB99" s="26"/>
      <c r="BC99" s="26"/>
      <c r="BD99" s="26"/>
      <c r="BE99" s="26" t="e">
        <f>_xlfn.RANK.EQ(BB99,$BB$4:$BB$93,)+COUNTIF($BB$4:BB99,BB99)-1</f>
        <v>#N/A</v>
      </c>
    </row>
    <row r="100" spans="1:57" x14ac:dyDescent="0.25">
      <c r="A100" s="4"/>
      <c r="B100" s="4"/>
      <c r="C100" s="4"/>
      <c r="D100" s="4"/>
      <c r="E100" s="37"/>
      <c r="F100" s="37"/>
      <c r="G100" s="37"/>
      <c r="H100" s="37"/>
      <c r="I100" s="37"/>
      <c r="J100" s="37"/>
      <c r="K100" s="37"/>
      <c r="L100" s="37"/>
      <c r="M100" s="4"/>
      <c r="N100" s="4"/>
      <c r="O100" s="36"/>
      <c r="P100" s="4"/>
      <c r="Q100" s="4"/>
      <c r="AD100" s="26">
        <v>99</v>
      </c>
      <c r="AE100" s="26"/>
      <c r="AF100" s="26" t="str">
        <f>IF(Kopā!F100=$R$3,Kopā!A100,"")</f>
        <v/>
      </c>
      <c r="AG100" s="26" t="str">
        <f>_xlfn.IFNA(VLOOKUP(AF100,Kopā!$A$4:$G$203,7,),"")</f>
        <v/>
      </c>
      <c r="AH100" s="26" t="str">
        <f t="shared" ref="AH100:AH131" si="44">IF(AG100=$S$3,AF100,"")</f>
        <v/>
      </c>
      <c r="AI100" s="26" t="e" cm="1">
        <f t="array" ref="AI100">IFERROR(SMALL(IF((COUNTIF($AI$3:AI99, $AH$4:$AH$203)=0)*ISNUMBER($AH$4:$AH$203), $AH$4:$AH$203, "A"), 1),INDEX($AH$4:$AH$203, MATCH(SMALL(IF(ISTEXT($AH$4:$AH$203)*(COUNTIF(AI$3:$AI99,$AH$4:$AH$203)=0), COUNTIF($AH$4:$AH$203, "&lt;"&amp;$AH$4:$AH$203), ""),1),IF(ISTEXT($AH$4:$AH$203), COUNTIF($AH$4:$AH$203, "&lt;"&amp;$AH$4:$AH$203), ""), 0)))</f>
        <v>#NUM!</v>
      </c>
      <c r="AJ100" s="26"/>
      <c r="AK100" s="26"/>
      <c r="AL100" s="26" t="e">
        <f>#REF!</f>
        <v>#REF!</v>
      </c>
      <c r="AM100" s="26"/>
      <c r="AN100" s="26"/>
      <c r="AO100" s="26"/>
      <c r="AP100" s="26"/>
      <c r="AQ100" s="26"/>
      <c r="AR100" s="79" t="str">
        <f>_xlfn.IFNA(VLOOKUP(AM100,Kopā!$A$4:$Q$203,8,),"")</f>
        <v/>
      </c>
      <c r="AS100" s="80" t="str">
        <f>_xlfn.IFNA(VLOOKUP(AM100,Kopā!$A$4:$Q$203,9,),"")</f>
        <v/>
      </c>
      <c r="AT100" s="79" t="str">
        <f>_xlfn.IFNA(VLOOKUP(AM100,Kopā!$A$4:$Q$203,10,),"")</f>
        <v/>
      </c>
      <c r="AU100" s="80" t="str">
        <f>_xlfn.IFNA(VLOOKUP(AM100,Kopā!$A$4:$Q$203,11,),"")</f>
        <v/>
      </c>
      <c r="AV100" s="79" t="str">
        <f>_xlfn.IFNA(VLOOKUP(AM100,Kopā!$A$4:$Q$203,12,),"")</f>
        <v/>
      </c>
      <c r="AW100" s="80" t="str">
        <f>_xlfn.IFNA(VLOOKUP(AM100,Kopā!$A$4:$Q$203,13,),"")</f>
        <v/>
      </c>
      <c r="AX100" s="79" t="str">
        <f>_xlfn.IFNA(VLOOKUP(AM100,Kopā!$A$4:$Q$203,14,),"")</f>
        <v/>
      </c>
      <c r="AY100" s="80" t="str">
        <f>_xlfn.IFNA(VLOOKUP(AM100,Kopā!$A$4:$Q$203,15,),"")</f>
        <v/>
      </c>
      <c r="AZ100" s="26"/>
      <c r="BA100" s="26"/>
      <c r="BB100" s="26"/>
      <c r="BC100" s="26"/>
      <c r="BD100" s="26"/>
      <c r="BE100" s="26" t="e">
        <f>_xlfn.RANK.EQ(BB100,$BB$4:$BB$93,)+COUNTIF($BB$4:BB100,BB100)-1</f>
        <v>#N/A</v>
      </c>
    </row>
    <row r="101" spans="1:57" x14ac:dyDescent="0.25">
      <c r="A101" s="4"/>
      <c r="B101" s="4"/>
      <c r="C101" s="4"/>
      <c r="D101" s="4"/>
      <c r="E101" s="37"/>
      <c r="F101" s="37"/>
      <c r="G101" s="37"/>
      <c r="H101" s="37"/>
      <c r="I101" s="37"/>
      <c r="J101" s="37"/>
      <c r="K101" s="37"/>
      <c r="L101" s="37"/>
      <c r="M101" s="4"/>
      <c r="N101" s="4"/>
      <c r="O101" s="36"/>
      <c r="P101" s="4"/>
      <c r="Q101" s="4"/>
      <c r="AD101" s="26">
        <v>100</v>
      </c>
      <c r="AE101" s="26"/>
      <c r="AF101" s="26" t="str">
        <f>IF(Kopā!F101=$R$3,Kopā!A101,"")</f>
        <v/>
      </c>
      <c r="AG101" s="26" t="str">
        <f>_xlfn.IFNA(VLOOKUP(AF101,Kopā!$A$4:$G$203,7,),"")</f>
        <v/>
      </c>
      <c r="AH101" s="26" t="str">
        <f t="shared" si="44"/>
        <v/>
      </c>
      <c r="AI101" s="26" t="e" cm="1">
        <f t="array" ref="AI101">IFERROR(SMALL(IF((COUNTIF($AI$3:AI100, $AH$4:$AH$203)=0)*ISNUMBER($AH$4:$AH$203), $AH$4:$AH$203, "A"), 1),INDEX($AH$4:$AH$203, MATCH(SMALL(IF(ISTEXT($AH$4:$AH$203)*(COUNTIF(AI$3:$AI100,$AH$4:$AH$203)=0), COUNTIF($AH$4:$AH$203, "&lt;"&amp;$AH$4:$AH$203), ""),1),IF(ISTEXT($AH$4:$AH$203), COUNTIF($AH$4:$AH$203, "&lt;"&amp;$AH$4:$AH$203), ""), 0)))</f>
        <v>#NUM!</v>
      </c>
      <c r="AJ101" s="26"/>
      <c r="AK101" s="26"/>
      <c r="AL101" s="26" t="e">
        <f>#REF!</f>
        <v>#REF!</v>
      </c>
      <c r="AM101" s="26"/>
      <c r="AN101" s="26"/>
      <c r="AO101" s="26"/>
      <c r="AP101" s="26"/>
      <c r="AQ101" s="26"/>
      <c r="AR101" s="79" t="str">
        <f>_xlfn.IFNA(VLOOKUP(AM101,Kopā!$A$4:$Q$203,8,),"")</f>
        <v/>
      </c>
      <c r="AS101" s="80" t="str">
        <f>_xlfn.IFNA(VLOOKUP(AM101,Kopā!$A$4:$Q$203,9,),"")</f>
        <v/>
      </c>
      <c r="AT101" s="79" t="str">
        <f>_xlfn.IFNA(VLOOKUP(AM101,Kopā!$A$4:$Q$203,10,),"")</f>
        <v/>
      </c>
      <c r="AU101" s="80" t="str">
        <f>_xlfn.IFNA(VLOOKUP(AM101,Kopā!$A$4:$Q$203,11,),"")</f>
        <v/>
      </c>
      <c r="AV101" s="79" t="str">
        <f>_xlfn.IFNA(VLOOKUP(AM101,Kopā!$A$4:$Q$203,12,),"")</f>
        <v/>
      </c>
      <c r="AW101" s="80" t="str">
        <f>_xlfn.IFNA(VLOOKUP(AM101,Kopā!$A$4:$Q$203,13,),"")</f>
        <v/>
      </c>
      <c r="AX101" s="79" t="str">
        <f>_xlfn.IFNA(VLOOKUP(AM101,Kopā!$A$4:$Q$203,14,),"")</f>
        <v/>
      </c>
      <c r="AY101" s="80" t="str">
        <f>_xlfn.IFNA(VLOOKUP(AM101,Kopā!$A$4:$Q$203,15,),"")</f>
        <v/>
      </c>
      <c r="AZ101" s="26"/>
      <c r="BA101" s="26"/>
      <c r="BB101" s="26"/>
      <c r="BC101" s="26"/>
      <c r="BD101" s="26"/>
      <c r="BE101" s="26" t="e">
        <f>_xlfn.RANK.EQ(BB101,$BB$4:$BB$93,)+COUNTIF($BB$4:BB101,BB101)-1</f>
        <v>#N/A</v>
      </c>
    </row>
    <row r="102" spans="1:57" x14ac:dyDescent="0.25">
      <c r="A102" s="4"/>
      <c r="B102" s="4"/>
      <c r="C102" s="4"/>
      <c r="D102" s="4"/>
      <c r="E102" s="37"/>
      <c r="F102" s="37"/>
      <c r="G102" s="37"/>
      <c r="H102" s="37"/>
      <c r="I102" s="37"/>
      <c r="J102" s="37"/>
      <c r="K102" s="37"/>
      <c r="L102" s="37"/>
      <c r="M102" s="4"/>
      <c r="N102" s="4"/>
      <c r="O102" s="36"/>
      <c r="P102" s="4"/>
      <c r="Q102" s="4"/>
      <c r="AD102" s="26">
        <v>101</v>
      </c>
      <c r="AE102" s="26"/>
      <c r="AF102" s="26" t="str">
        <f>IF(Kopā!F102=$R$3,Kopā!A102,"")</f>
        <v/>
      </c>
      <c r="AG102" s="26" t="str">
        <f>_xlfn.IFNA(VLOOKUP(AF102,Kopā!$A$4:$G$203,7,),"")</f>
        <v/>
      </c>
      <c r="AH102" s="26" t="str">
        <f t="shared" si="44"/>
        <v/>
      </c>
      <c r="AI102" s="26" t="e" cm="1">
        <f t="array" ref="AI102">IFERROR(SMALL(IF((COUNTIF($AI$3:AI101, $AH$4:$AH$203)=0)*ISNUMBER($AH$4:$AH$203), $AH$4:$AH$203, "A"), 1),INDEX($AH$4:$AH$203, MATCH(SMALL(IF(ISTEXT($AH$4:$AH$203)*(COUNTIF(AI$3:$AI101,$AH$4:$AH$203)=0), COUNTIF($AH$4:$AH$203, "&lt;"&amp;$AH$4:$AH$203), ""),1),IF(ISTEXT($AH$4:$AH$203), COUNTIF($AH$4:$AH$203, "&lt;"&amp;$AH$4:$AH$203), ""), 0)))</f>
        <v>#NUM!</v>
      </c>
      <c r="AJ102" s="26"/>
      <c r="AK102" s="26"/>
      <c r="AL102" s="26" t="e">
        <f>#REF!</f>
        <v>#REF!</v>
      </c>
      <c r="AM102" s="26"/>
      <c r="AN102" s="26"/>
      <c r="AO102" s="26"/>
      <c r="AP102" s="26"/>
      <c r="AQ102" s="26"/>
      <c r="AR102" s="79" t="str">
        <f>_xlfn.IFNA(VLOOKUP(AM102,Kopā!$A$4:$Q$203,8,),"")</f>
        <v/>
      </c>
      <c r="AS102" s="80" t="str">
        <f>_xlfn.IFNA(VLOOKUP(AM102,Kopā!$A$4:$Q$203,9,),"")</f>
        <v/>
      </c>
      <c r="AT102" s="79" t="str">
        <f>_xlfn.IFNA(VLOOKUP(AM102,Kopā!$A$4:$Q$203,10,),"")</f>
        <v/>
      </c>
      <c r="AU102" s="80" t="str">
        <f>_xlfn.IFNA(VLOOKUP(AM102,Kopā!$A$4:$Q$203,11,),"")</f>
        <v/>
      </c>
      <c r="AV102" s="79" t="str">
        <f>_xlfn.IFNA(VLOOKUP(AM102,Kopā!$A$4:$Q$203,12,),"")</f>
        <v/>
      </c>
      <c r="AW102" s="80" t="str">
        <f>_xlfn.IFNA(VLOOKUP(AM102,Kopā!$A$4:$Q$203,13,),"")</f>
        <v/>
      </c>
      <c r="AX102" s="79" t="str">
        <f>_xlfn.IFNA(VLOOKUP(AM102,Kopā!$A$4:$Q$203,14,),"")</f>
        <v/>
      </c>
      <c r="AY102" s="80" t="str">
        <f>_xlfn.IFNA(VLOOKUP(AM102,Kopā!$A$4:$Q$203,15,),"")</f>
        <v/>
      </c>
      <c r="AZ102" s="26"/>
      <c r="BA102" s="26"/>
      <c r="BB102" s="26"/>
      <c r="BC102" s="26"/>
      <c r="BD102" s="26"/>
      <c r="BE102" s="26" t="e">
        <f>_xlfn.RANK.EQ(BB102,$BB$4:$BB$93,)+COUNTIF($BB$4:BB102,BB102)-1</f>
        <v>#N/A</v>
      </c>
    </row>
    <row r="103" spans="1:57" x14ac:dyDescent="0.25">
      <c r="A103" s="4"/>
      <c r="B103" s="4"/>
      <c r="C103" s="4"/>
      <c r="D103" s="4"/>
      <c r="E103" s="37"/>
      <c r="F103" s="37"/>
      <c r="G103" s="37"/>
      <c r="H103" s="37"/>
      <c r="I103" s="37"/>
      <c r="J103" s="37"/>
      <c r="K103" s="37"/>
      <c r="L103" s="37"/>
      <c r="M103" s="4"/>
      <c r="N103" s="4"/>
      <c r="O103" s="36"/>
      <c r="P103" s="4"/>
      <c r="Q103" s="4"/>
      <c r="AD103" s="26">
        <v>102</v>
      </c>
      <c r="AE103" s="26"/>
      <c r="AF103" s="26" t="str">
        <f>IF(Kopā!F103=$R$3,Kopā!A103,"")</f>
        <v/>
      </c>
      <c r="AG103" s="26" t="str">
        <f>_xlfn.IFNA(VLOOKUP(AF103,Kopā!$A$4:$G$203,7,),"")</f>
        <v/>
      </c>
      <c r="AH103" s="26" t="str">
        <f t="shared" si="44"/>
        <v/>
      </c>
      <c r="AI103" s="26" t="e" cm="1">
        <f t="array" ref="AI103">IFERROR(SMALL(IF((COUNTIF($AI$3:AI102, $AH$4:$AH$203)=0)*ISNUMBER($AH$4:$AH$203), $AH$4:$AH$203, "A"), 1),INDEX($AH$4:$AH$203, MATCH(SMALL(IF(ISTEXT($AH$4:$AH$203)*(COUNTIF(AI$3:$AI102,$AH$4:$AH$203)=0), COUNTIF($AH$4:$AH$203, "&lt;"&amp;$AH$4:$AH$203), ""),1),IF(ISTEXT($AH$4:$AH$203), COUNTIF($AH$4:$AH$203, "&lt;"&amp;$AH$4:$AH$203), ""), 0)))</f>
        <v>#NUM!</v>
      </c>
      <c r="AJ103" s="26"/>
      <c r="AK103" s="26"/>
      <c r="AL103" s="26" t="e">
        <f>#REF!</f>
        <v>#REF!</v>
      </c>
      <c r="AM103" s="26"/>
      <c r="AN103" s="26"/>
      <c r="AO103" s="26"/>
      <c r="AP103" s="26"/>
      <c r="AQ103" s="26"/>
      <c r="AR103" s="79" t="str">
        <f>_xlfn.IFNA(VLOOKUP(AM103,Kopā!$A$4:$Q$203,8,),"")</f>
        <v/>
      </c>
      <c r="AS103" s="80" t="str">
        <f>_xlfn.IFNA(VLOOKUP(AM103,Kopā!$A$4:$Q$203,9,),"")</f>
        <v/>
      </c>
      <c r="AT103" s="79" t="str">
        <f>_xlfn.IFNA(VLOOKUP(AM103,Kopā!$A$4:$Q$203,10,),"")</f>
        <v/>
      </c>
      <c r="AU103" s="80" t="str">
        <f>_xlfn.IFNA(VLOOKUP(AM103,Kopā!$A$4:$Q$203,11,),"")</f>
        <v/>
      </c>
      <c r="AV103" s="79" t="str">
        <f>_xlfn.IFNA(VLOOKUP(AM103,Kopā!$A$4:$Q$203,12,),"")</f>
        <v/>
      </c>
      <c r="AW103" s="80" t="str">
        <f>_xlfn.IFNA(VLOOKUP(AM103,Kopā!$A$4:$Q$203,13,),"")</f>
        <v/>
      </c>
      <c r="AX103" s="79" t="str">
        <f>_xlfn.IFNA(VLOOKUP(AM103,Kopā!$A$4:$Q$203,14,),"")</f>
        <v/>
      </c>
      <c r="AY103" s="80" t="str">
        <f>_xlfn.IFNA(VLOOKUP(AM103,Kopā!$A$4:$Q$203,15,),"")</f>
        <v/>
      </c>
      <c r="AZ103" s="26"/>
      <c r="BA103" s="26"/>
      <c r="BB103" s="26"/>
      <c r="BC103" s="26"/>
      <c r="BD103" s="26"/>
      <c r="BE103" s="26" t="e">
        <f>_xlfn.RANK.EQ(BB103,$BB$4:$BB$93,)+COUNTIF($BB$4:BB103,BB103)-1</f>
        <v>#N/A</v>
      </c>
    </row>
    <row r="104" spans="1:57" x14ac:dyDescent="0.25">
      <c r="A104" s="4"/>
      <c r="B104" s="4"/>
      <c r="C104" s="4"/>
      <c r="D104" s="4"/>
      <c r="E104" s="37"/>
      <c r="F104" s="37"/>
      <c r="G104" s="37"/>
      <c r="H104" s="37"/>
      <c r="I104" s="37"/>
      <c r="J104" s="37"/>
      <c r="K104" s="37"/>
      <c r="L104" s="37"/>
      <c r="M104" s="4"/>
      <c r="N104" s="4"/>
      <c r="O104" s="36"/>
      <c r="P104" s="4"/>
      <c r="Q104" s="4"/>
      <c r="AD104" s="26">
        <v>103</v>
      </c>
      <c r="AE104" s="26"/>
      <c r="AF104" s="26" t="str">
        <f>IF(Kopā!F104=$R$3,Kopā!A104,"")</f>
        <v/>
      </c>
      <c r="AG104" s="26" t="str">
        <f>_xlfn.IFNA(VLOOKUP(AF104,Kopā!$A$4:$G$203,7,),"")</f>
        <v/>
      </c>
      <c r="AH104" s="26" t="str">
        <f t="shared" si="44"/>
        <v/>
      </c>
      <c r="AI104" s="26" t="e" cm="1">
        <f t="array" ref="AI104">IFERROR(SMALL(IF((COUNTIF($AI$3:AI103, $AH$4:$AH$203)=0)*ISNUMBER($AH$4:$AH$203), $AH$4:$AH$203, "A"), 1),INDEX($AH$4:$AH$203, MATCH(SMALL(IF(ISTEXT($AH$4:$AH$203)*(COUNTIF(AI$3:$AI103,$AH$4:$AH$203)=0), COUNTIF($AH$4:$AH$203, "&lt;"&amp;$AH$4:$AH$203), ""),1),IF(ISTEXT($AH$4:$AH$203), COUNTIF($AH$4:$AH$203, "&lt;"&amp;$AH$4:$AH$203), ""), 0)))</f>
        <v>#NUM!</v>
      </c>
      <c r="AJ104" s="26"/>
      <c r="AK104" s="26"/>
      <c r="AL104" s="26" t="e">
        <f>#REF!</f>
        <v>#REF!</v>
      </c>
      <c r="AM104" s="26"/>
      <c r="AN104" s="26"/>
      <c r="AO104" s="26"/>
      <c r="AP104" s="26"/>
      <c r="AQ104" s="26"/>
      <c r="AR104" s="79" t="str">
        <f>_xlfn.IFNA(VLOOKUP(AM104,Kopā!$A$4:$Q$203,8,),"")</f>
        <v/>
      </c>
      <c r="AS104" s="80" t="str">
        <f>_xlfn.IFNA(VLOOKUP(AM104,Kopā!$A$4:$Q$203,9,),"")</f>
        <v/>
      </c>
      <c r="AT104" s="79" t="str">
        <f>_xlfn.IFNA(VLOOKUP(AM104,Kopā!$A$4:$Q$203,10,),"")</f>
        <v/>
      </c>
      <c r="AU104" s="80" t="str">
        <f>_xlfn.IFNA(VLOOKUP(AM104,Kopā!$A$4:$Q$203,11,),"")</f>
        <v/>
      </c>
      <c r="AV104" s="79" t="str">
        <f>_xlfn.IFNA(VLOOKUP(AM104,Kopā!$A$4:$Q$203,12,),"")</f>
        <v/>
      </c>
      <c r="AW104" s="80" t="str">
        <f>_xlfn.IFNA(VLOOKUP(AM104,Kopā!$A$4:$Q$203,13,),"")</f>
        <v/>
      </c>
      <c r="AX104" s="79" t="str">
        <f>_xlfn.IFNA(VLOOKUP(AM104,Kopā!$A$4:$Q$203,14,),"")</f>
        <v/>
      </c>
      <c r="AY104" s="80" t="str">
        <f>_xlfn.IFNA(VLOOKUP(AM104,Kopā!$A$4:$Q$203,15,),"")</f>
        <v/>
      </c>
      <c r="AZ104" s="26"/>
      <c r="BA104" s="26"/>
      <c r="BB104" s="26"/>
      <c r="BC104" s="26"/>
      <c r="BD104" s="26"/>
      <c r="BE104" s="26" t="e">
        <f>_xlfn.RANK.EQ(BB104,$BB$4:$BB$93,)+COUNTIF($BB$4:BB104,BB104)-1</f>
        <v>#N/A</v>
      </c>
    </row>
    <row r="105" spans="1:57" x14ac:dyDescent="0.25">
      <c r="A105" s="4"/>
      <c r="B105" s="4"/>
      <c r="C105" s="4"/>
      <c r="D105" s="4"/>
      <c r="E105" s="37"/>
      <c r="F105" s="37"/>
      <c r="G105" s="37"/>
      <c r="H105" s="37"/>
      <c r="I105" s="37"/>
      <c r="J105" s="37"/>
      <c r="K105" s="37"/>
      <c r="L105" s="37"/>
      <c r="M105" s="4"/>
      <c r="N105" s="4"/>
      <c r="O105" s="36"/>
      <c r="P105" s="4"/>
      <c r="Q105" s="4"/>
      <c r="AD105" s="26">
        <v>104</v>
      </c>
      <c r="AE105" s="26"/>
      <c r="AF105" s="26" t="str">
        <f>IF(Kopā!F105=$R$3,Kopā!A105,"")</f>
        <v/>
      </c>
      <c r="AG105" s="26" t="str">
        <f>_xlfn.IFNA(VLOOKUP(AF105,Kopā!$A$4:$G$203,7,),"")</f>
        <v/>
      </c>
      <c r="AH105" s="26" t="str">
        <f t="shared" si="44"/>
        <v/>
      </c>
      <c r="AI105" s="26" t="e" cm="1">
        <f t="array" ref="AI105">IFERROR(SMALL(IF((COUNTIF($AI$3:AI104, $AH$4:$AH$203)=0)*ISNUMBER($AH$4:$AH$203), $AH$4:$AH$203, "A"), 1),INDEX($AH$4:$AH$203, MATCH(SMALL(IF(ISTEXT($AH$4:$AH$203)*(COUNTIF(AI$3:$AI104,$AH$4:$AH$203)=0), COUNTIF($AH$4:$AH$203, "&lt;"&amp;$AH$4:$AH$203), ""),1),IF(ISTEXT($AH$4:$AH$203), COUNTIF($AH$4:$AH$203, "&lt;"&amp;$AH$4:$AH$203), ""), 0)))</f>
        <v>#NUM!</v>
      </c>
      <c r="AJ105" s="26"/>
      <c r="AK105" s="26"/>
      <c r="AL105" s="26" t="e">
        <f>#REF!</f>
        <v>#REF!</v>
      </c>
      <c r="AM105" s="26"/>
      <c r="AN105" s="26"/>
      <c r="AO105" s="26"/>
      <c r="AP105" s="26"/>
      <c r="AQ105" s="26"/>
      <c r="AR105" s="79" t="str">
        <f>_xlfn.IFNA(VLOOKUP(AM105,Kopā!$A$4:$Q$203,8,),"")</f>
        <v/>
      </c>
      <c r="AS105" s="80" t="str">
        <f>_xlfn.IFNA(VLOOKUP(AM105,Kopā!$A$4:$Q$203,9,),"")</f>
        <v/>
      </c>
      <c r="AT105" s="79" t="str">
        <f>_xlfn.IFNA(VLOOKUP(AM105,Kopā!$A$4:$Q$203,10,),"")</f>
        <v/>
      </c>
      <c r="AU105" s="80" t="str">
        <f>_xlfn.IFNA(VLOOKUP(AM105,Kopā!$A$4:$Q$203,11,),"")</f>
        <v/>
      </c>
      <c r="AV105" s="79" t="str">
        <f>_xlfn.IFNA(VLOOKUP(AM105,Kopā!$A$4:$Q$203,12,),"")</f>
        <v/>
      </c>
      <c r="AW105" s="80" t="str">
        <f>_xlfn.IFNA(VLOOKUP(AM105,Kopā!$A$4:$Q$203,13,),"")</f>
        <v/>
      </c>
      <c r="AX105" s="79" t="str">
        <f>_xlfn.IFNA(VLOOKUP(AM105,Kopā!$A$4:$Q$203,14,),"")</f>
        <v/>
      </c>
      <c r="AY105" s="80" t="str">
        <f>_xlfn.IFNA(VLOOKUP(AM105,Kopā!$A$4:$Q$203,15,),"")</f>
        <v/>
      </c>
      <c r="AZ105" s="26"/>
      <c r="BA105" s="26"/>
      <c r="BB105" s="26"/>
      <c r="BC105" s="26"/>
      <c r="BD105" s="26"/>
      <c r="BE105" s="26" t="e">
        <f>_xlfn.RANK.EQ(BB105,$BB$4:$BB$93,)+COUNTIF($BB$4:BB105,BB105)-1</f>
        <v>#N/A</v>
      </c>
    </row>
    <row r="106" spans="1:57" x14ac:dyDescent="0.25">
      <c r="A106" s="4"/>
      <c r="B106" s="4"/>
      <c r="C106" s="4"/>
      <c r="D106" s="4"/>
      <c r="E106" s="37"/>
      <c r="F106" s="37"/>
      <c r="G106" s="37"/>
      <c r="H106" s="37"/>
      <c r="I106" s="37"/>
      <c r="J106" s="37"/>
      <c r="K106" s="37"/>
      <c r="L106" s="37"/>
      <c r="M106" s="4"/>
      <c r="N106" s="4"/>
      <c r="O106" s="36"/>
      <c r="P106" s="4"/>
      <c r="Q106" s="4"/>
      <c r="AD106" s="26">
        <v>105</v>
      </c>
      <c r="AE106" s="26"/>
      <c r="AF106" s="26" t="str">
        <f>IF(Kopā!F106=$R$3,Kopā!A106,"")</f>
        <v/>
      </c>
      <c r="AG106" s="26" t="str">
        <f>_xlfn.IFNA(VLOOKUP(AF106,Kopā!$A$4:$G$203,7,),"")</f>
        <v/>
      </c>
      <c r="AH106" s="26" t="str">
        <f t="shared" si="44"/>
        <v/>
      </c>
      <c r="AI106" s="26" t="e" cm="1">
        <f t="array" ref="AI106">IFERROR(SMALL(IF((COUNTIF($AI$3:AI105, $AH$4:$AH$203)=0)*ISNUMBER($AH$4:$AH$203), $AH$4:$AH$203, "A"), 1),INDEX($AH$4:$AH$203, MATCH(SMALL(IF(ISTEXT($AH$4:$AH$203)*(COUNTIF(AI$3:$AI105,$AH$4:$AH$203)=0), COUNTIF($AH$4:$AH$203, "&lt;"&amp;$AH$4:$AH$203), ""),1),IF(ISTEXT($AH$4:$AH$203), COUNTIF($AH$4:$AH$203, "&lt;"&amp;$AH$4:$AH$203), ""), 0)))</f>
        <v>#NUM!</v>
      </c>
      <c r="AJ106" s="26"/>
      <c r="AK106" s="26"/>
      <c r="AL106" s="26" t="e">
        <f>#REF!</f>
        <v>#REF!</v>
      </c>
      <c r="AM106" s="26"/>
      <c r="AN106" s="26"/>
      <c r="AO106" s="26"/>
      <c r="AP106" s="26"/>
      <c r="AQ106" s="26"/>
      <c r="AR106" s="79" t="str">
        <f>_xlfn.IFNA(VLOOKUP(AM106,Kopā!$A$4:$Q$203,8,),"")</f>
        <v/>
      </c>
      <c r="AS106" s="80" t="str">
        <f>_xlfn.IFNA(VLOOKUP(AM106,Kopā!$A$4:$Q$203,9,),"")</f>
        <v/>
      </c>
      <c r="AT106" s="79" t="str">
        <f>_xlfn.IFNA(VLOOKUP(AM106,Kopā!$A$4:$Q$203,10,),"")</f>
        <v/>
      </c>
      <c r="AU106" s="80" t="str">
        <f>_xlfn.IFNA(VLOOKUP(AM106,Kopā!$A$4:$Q$203,11,),"")</f>
        <v/>
      </c>
      <c r="AV106" s="79" t="str">
        <f>_xlfn.IFNA(VLOOKUP(AM106,Kopā!$A$4:$Q$203,12,),"")</f>
        <v/>
      </c>
      <c r="AW106" s="80" t="str">
        <f>_xlfn.IFNA(VLOOKUP(AM106,Kopā!$A$4:$Q$203,13,),"")</f>
        <v/>
      </c>
      <c r="AX106" s="79" t="str">
        <f>_xlfn.IFNA(VLOOKUP(AM106,Kopā!$A$4:$Q$203,14,),"")</f>
        <v/>
      </c>
      <c r="AY106" s="80" t="str">
        <f>_xlfn.IFNA(VLOOKUP(AM106,Kopā!$A$4:$Q$203,15,),"")</f>
        <v/>
      </c>
      <c r="AZ106" s="26"/>
      <c r="BA106" s="26"/>
      <c r="BB106" s="26"/>
      <c r="BC106" s="26"/>
      <c r="BD106" s="26"/>
      <c r="BE106" s="26" t="e">
        <f>_xlfn.RANK.EQ(BB106,$BB$4:$BB$93,)+COUNTIF($BB$4:BB106,BB106)-1</f>
        <v>#N/A</v>
      </c>
    </row>
    <row r="107" spans="1:57" x14ac:dyDescent="0.25">
      <c r="A107" s="4"/>
      <c r="B107" s="4"/>
      <c r="C107" s="4"/>
      <c r="D107" s="4"/>
      <c r="E107" s="37"/>
      <c r="F107" s="37"/>
      <c r="G107" s="37"/>
      <c r="H107" s="37"/>
      <c r="I107" s="37"/>
      <c r="J107" s="37"/>
      <c r="K107" s="37"/>
      <c r="L107" s="37"/>
      <c r="M107" s="4"/>
      <c r="N107" s="4"/>
      <c r="O107" s="36"/>
      <c r="P107" s="4"/>
      <c r="Q107" s="4"/>
      <c r="AD107" s="26">
        <v>106</v>
      </c>
      <c r="AE107" s="26"/>
      <c r="AF107" s="26" t="str">
        <f>IF(Kopā!F107=$R$3,Kopā!A107,"")</f>
        <v/>
      </c>
      <c r="AG107" s="26" t="str">
        <f>_xlfn.IFNA(VLOOKUP(AF107,Kopā!$A$4:$G$203,7,),"")</f>
        <v/>
      </c>
      <c r="AH107" s="26" t="str">
        <f t="shared" si="44"/>
        <v/>
      </c>
      <c r="AI107" s="26" t="e" cm="1">
        <f t="array" ref="AI107">IFERROR(SMALL(IF((COUNTIF($AI$3:AI106, $AH$4:$AH$203)=0)*ISNUMBER($AH$4:$AH$203), $AH$4:$AH$203, "A"), 1),INDEX($AH$4:$AH$203, MATCH(SMALL(IF(ISTEXT($AH$4:$AH$203)*(COUNTIF(AI$3:$AI106,$AH$4:$AH$203)=0), COUNTIF($AH$4:$AH$203, "&lt;"&amp;$AH$4:$AH$203), ""),1),IF(ISTEXT($AH$4:$AH$203), COUNTIF($AH$4:$AH$203, "&lt;"&amp;$AH$4:$AH$203), ""), 0)))</f>
        <v>#NUM!</v>
      </c>
      <c r="AJ107" s="26"/>
      <c r="AK107" s="26"/>
      <c r="AL107" s="26" t="e">
        <f>#REF!</f>
        <v>#REF!</v>
      </c>
      <c r="AM107" s="26"/>
      <c r="AN107" s="26"/>
      <c r="AO107" s="26"/>
      <c r="AP107" s="26"/>
      <c r="AQ107" s="26"/>
      <c r="AR107" s="79" t="str">
        <f>_xlfn.IFNA(VLOOKUP(AM107,Kopā!$A$4:$Q$203,8,),"")</f>
        <v/>
      </c>
      <c r="AS107" s="80" t="str">
        <f>_xlfn.IFNA(VLOOKUP(AM107,Kopā!$A$4:$Q$203,9,),"")</f>
        <v/>
      </c>
      <c r="AT107" s="79" t="str">
        <f>_xlfn.IFNA(VLOOKUP(AM107,Kopā!$A$4:$Q$203,10,),"")</f>
        <v/>
      </c>
      <c r="AU107" s="80" t="str">
        <f>_xlfn.IFNA(VLOOKUP(AM107,Kopā!$A$4:$Q$203,11,),"")</f>
        <v/>
      </c>
      <c r="AV107" s="79" t="str">
        <f>_xlfn.IFNA(VLOOKUP(AM107,Kopā!$A$4:$Q$203,12,),"")</f>
        <v/>
      </c>
      <c r="AW107" s="80" t="str">
        <f>_xlfn.IFNA(VLOOKUP(AM107,Kopā!$A$4:$Q$203,13,),"")</f>
        <v/>
      </c>
      <c r="AX107" s="79" t="str">
        <f>_xlfn.IFNA(VLOOKUP(AM107,Kopā!$A$4:$Q$203,14,),"")</f>
        <v/>
      </c>
      <c r="AY107" s="80" t="str">
        <f>_xlfn.IFNA(VLOOKUP(AM107,Kopā!$A$4:$Q$203,15,),"")</f>
        <v/>
      </c>
      <c r="AZ107" s="26"/>
      <c r="BA107" s="26"/>
      <c r="BB107" s="26"/>
      <c r="BC107" s="26"/>
      <c r="BD107" s="26"/>
      <c r="BE107" s="26" t="e">
        <f>_xlfn.RANK.EQ(BB107,$BB$4:$BB$93,)+COUNTIF($BB$4:BB107,BB107)-1</f>
        <v>#N/A</v>
      </c>
    </row>
    <row r="108" spans="1:57" x14ac:dyDescent="0.25">
      <c r="A108" s="4"/>
      <c r="B108" s="4"/>
      <c r="C108" s="4"/>
      <c r="D108" s="4"/>
      <c r="E108" s="37"/>
      <c r="F108" s="37"/>
      <c r="G108" s="37"/>
      <c r="H108" s="37"/>
      <c r="I108" s="37"/>
      <c r="J108" s="37"/>
      <c r="K108" s="37"/>
      <c r="L108" s="37"/>
      <c r="M108" s="4"/>
      <c r="N108" s="4"/>
      <c r="O108" s="36"/>
      <c r="P108" s="4"/>
      <c r="Q108" s="4"/>
      <c r="AD108" s="26">
        <v>107</v>
      </c>
      <c r="AE108" s="26"/>
      <c r="AF108" s="26" t="str">
        <f>IF(Kopā!F108=$R$3,Kopā!A108,"")</f>
        <v/>
      </c>
      <c r="AG108" s="26" t="str">
        <f>_xlfn.IFNA(VLOOKUP(AF108,Kopā!$A$4:$G$203,7,),"")</f>
        <v/>
      </c>
      <c r="AH108" s="26" t="str">
        <f t="shared" si="44"/>
        <v/>
      </c>
      <c r="AI108" s="26" t="e" cm="1">
        <f t="array" ref="AI108">IFERROR(SMALL(IF((COUNTIF($AI$3:AI107, $AH$4:$AH$203)=0)*ISNUMBER($AH$4:$AH$203), $AH$4:$AH$203, "A"), 1),INDEX($AH$4:$AH$203, MATCH(SMALL(IF(ISTEXT($AH$4:$AH$203)*(COUNTIF(AI$3:$AI107,$AH$4:$AH$203)=0), COUNTIF($AH$4:$AH$203, "&lt;"&amp;$AH$4:$AH$203), ""),1),IF(ISTEXT($AH$4:$AH$203), COUNTIF($AH$4:$AH$203, "&lt;"&amp;$AH$4:$AH$203), ""), 0)))</f>
        <v>#NUM!</v>
      </c>
      <c r="AJ108" s="26"/>
      <c r="AK108" s="26"/>
      <c r="AL108" s="26" t="e">
        <f>#REF!</f>
        <v>#REF!</v>
      </c>
      <c r="AM108" s="26"/>
      <c r="AN108" s="26"/>
      <c r="AO108" s="26"/>
      <c r="AP108" s="26"/>
      <c r="AQ108" s="26"/>
      <c r="AR108" s="79" t="str">
        <f>_xlfn.IFNA(VLOOKUP(AM108,Kopā!$A$4:$Q$203,8,),"")</f>
        <v/>
      </c>
      <c r="AS108" s="80" t="str">
        <f>_xlfn.IFNA(VLOOKUP(AM108,Kopā!$A$4:$Q$203,9,),"")</f>
        <v/>
      </c>
      <c r="AT108" s="79" t="str">
        <f>_xlfn.IFNA(VLOOKUP(AM108,Kopā!$A$4:$Q$203,10,),"")</f>
        <v/>
      </c>
      <c r="AU108" s="80" t="str">
        <f>_xlfn.IFNA(VLOOKUP(AM108,Kopā!$A$4:$Q$203,11,),"")</f>
        <v/>
      </c>
      <c r="AV108" s="79" t="str">
        <f>_xlfn.IFNA(VLOOKUP(AM108,Kopā!$A$4:$Q$203,12,),"")</f>
        <v/>
      </c>
      <c r="AW108" s="80" t="str">
        <f>_xlfn.IFNA(VLOOKUP(AM108,Kopā!$A$4:$Q$203,13,),"")</f>
        <v/>
      </c>
      <c r="AX108" s="79" t="str">
        <f>_xlfn.IFNA(VLOOKUP(AM108,Kopā!$A$4:$Q$203,14,),"")</f>
        <v/>
      </c>
      <c r="AY108" s="80" t="str">
        <f>_xlfn.IFNA(VLOOKUP(AM108,Kopā!$A$4:$Q$203,15,),"")</f>
        <v/>
      </c>
      <c r="AZ108" s="26"/>
      <c r="BA108" s="26"/>
      <c r="BB108" s="26"/>
      <c r="BC108" s="26"/>
      <c r="BD108" s="26"/>
      <c r="BE108" s="26" t="e">
        <f>_xlfn.RANK.EQ(BB108,$BB$4:$BB$93,)+COUNTIF($BB$4:BB108,BB108)-1</f>
        <v>#N/A</v>
      </c>
    </row>
    <row r="109" spans="1:57" x14ac:dyDescent="0.25">
      <c r="A109" s="4"/>
      <c r="B109" s="4"/>
      <c r="C109" s="4"/>
      <c r="D109" s="4"/>
      <c r="E109" s="37"/>
      <c r="F109" s="37"/>
      <c r="G109" s="37"/>
      <c r="H109" s="37"/>
      <c r="I109" s="37"/>
      <c r="J109" s="37"/>
      <c r="K109" s="37"/>
      <c r="L109" s="37"/>
      <c r="M109" s="4"/>
      <c r="N109" s="4"/>
      <c r="O109" s="36"/>
      <c r="P109" s="4"/>
      <c r="Q109" s="4"/>
      <c r="AD109" s="26">
        <v>108</v>
      </c>
      <c r="AE109" s="26"/>
      <c r="AF109" s="26" t="str">
        <f>IF(Kopā!F109=$R$3,Kopā!A109,"")</f>
        <v/>
      </c>
      <c r="AG109" s="26" t="str">
        <f>_xlfn.IFNA(VLOOKUP(AF109,Kopā!$A$4:$G$203,7,),"")</f>
        <v/>
      </c>
      <c r="AH109" s="26" t="str">
        <f t="shared" si="44"/>
        <v/>
      </c>
      <c r="AI109" s="26" t="e" cm="1">
        <f t="array" ref="AI109">IFERROR(SMALL(IF((COUNTIF($AI$3:AI108, $AH$4:$AH$203)=0)*ISNUMBER($AH$4:$AH$203), $AH$4:$AH$203, "A"), 1),INDEX($AH$4:$AH$203, MATCH(SMALL(IF(ISTEXT($AH$4:$AH$203)*(COUNTIF(AI$3:$AI108,$AH$4:$AH$203)=0), COUNTIF($AH$4:$AH$203, "&lt;"&amp;$AH$4:$AH$203), ""),1),IF(ISTEXT($AH$4:$AH$203), COUNTIF($AH$4:$AH$203, "&lt;"&amp;$AH$4:$AH$203), ""), 0)))</f>
        <v>#NUM!</v>
      </c>
      <c r="AJ109" s="26"/>
      <c r="AK109" s="26"/>
      <c r="AL109" s="26" t="e">
        <f>#REF!</f>
        <v>#REF!</v>
      </c>
      <c r="AM109" s="26"/>
      <c r="AN109" s="26"/>
      <c r="AO109" s="26"/>
      <c r="AP109" s="26"/>
      <c r="AQ109" s="26"/>
      <c r="AR109" s="79" t="str">
        <f>_xlfn.IFNA(VLOOKUP(AM109,Kopā!$A$4:$Q$203,8,),"")</f>
        <v/>
      </c>
      <c r="AS109" s="80" t="str">
        <f>_xlfn.IFNA(VLOOKUP(AM109,Kopā!$A$4:$Q$203,9,),"")</f>
        <v/>
      </c>
      <c r="AT109" s="79" t="str">
        <f>_xlfn.IFNA(VLOOKUP(AM109,Kopā!$A$4:$Q$203,10,),"")</f>
        <v/>
      </c>
      <c r="AU109" s="80" t="str">
        <f>_xlfn.IFNA(VLOOKUP(AM109,Kopā!$A$4:$Q$203,11,),"")</f>
        <v/>
      </c>
      <c r="AV109" s="79" t="str">
        <f>_xlfn.IFNA(VLOOKUP(AM109,Kopā!$A$4:$Q$203,12,),"")</f>
        <v/>
      </c>
      <c r="AW109" s="80" t="str">
        <f>_xlfn.IFNA(VLOOKUP(AM109,Kopā!$A$4:$Q$203,13,),"")</f>
        <v/>
      </c>
      <c r="AX109" s="79" t="str">
        <f>_xlfn.IFNA(VLOOKUP(AM109,Kopā!$A$4:$Q$203,14,),"")</f>
        <v/>
      </c>
      <c r="AY109" s="80" t="str">
        <f>_xlfn.IFNA(VLOOKUP(AM109,Kopā!$A$4:$Q$203,15,),"")</f>
        <v/>
      </c>
      <c r="AZ109" s="26"/>
      <c r="BA109" s="26"/>
      <c r="BB109" s="26"/>
      <c r="BC109" s="26"/>
      <c r="BD109" s="26"/>
      <c r="BE109" s="26" t="e">
        <f>_xlfn.RANK.EQ(BB109,$BB$4:$BB$93,)+COUNTIF($BB$4:BB109,BB109)-1</f>
        <v>#N/A</v>
      </c>
    </row>
    <row r="110" spans="1:57" x14ac:dyDescent="0.25">
      <c r="A110" s="4"/>
      <c r="B110" s="4"/>
      <c r="C110" s="4"/>
      <c r="D110" s="4"/>
      <c r="E110" s="37"/>
      <c r="F110" s="37"/>
      <c r="G110" s="37"/>
      <c r="H110" s="37"/>
      <c r="I110" s="37"/>
      <c r="J110" s="37"/>
      <c r="K110" s="37"/>
      <c r="L110" s="37"/>
      <c r="M110" s="4"/>
      <c r="N110" s="4"/>
      <c r="O110" s="36"/>
      <c r="P110" s="4"/>
      <c r="Q110" s="4"/>
      <c r="AD110" s="26">
        <v>109</v>
      </c>
      <c r="AE110" s="26"/>
      <c r="AF110" s="26" t="str">
        <f>IF(Kopā!F110=$R$3,Kopā!A110,"")</f>
        <v/>
      </c>
      <c r="AG110" s="26" t="str">
        <f>_xlfn.IFNA(VLOOKUP(AF110,Kopā!$A$4:$G$203,7,),"")</f>
        <v/>
      </c>
      <c r="AH110" s="26" t="str">
        <f t="shared" si="44"/>
        <v/>
      </c>
      <c r="AI110" s="26" t="e" cm="1">
        <f t="array" ref="AI110">IFERROR(SMALL(IF((COUNTIF($AI$3:AI109, $AH$4:$AH$203)=0)*ISNUMBER($AH$4:$AH$203), $AH$4:$AH$203, "A"), 1),INDEX($AH$4:$AH$203, MATCH(SMALL(IF(ISTEXT($AH$4:$AH$203)*(COUNTIF(AI$3:$AI109,$AH$4:$AH$203)=0), COUNTIF($AH$4:$AH$203, "&lt;"&amp;$AH$4:$AH$203), ""),1),IF(ISTEXT($AH$4:$AH$203), COUNTIF($AH$4:$AH$203, "&lt;"&amp;$AH$4:$AH$203), ""), 0)))</f>
        <v>#NUM!</v>
      </c>
      <c r="AJ110" s="26"/>
      <c r="AK110" s="26"/>
      <c r="AL110" s="26" t="e">
        <f>#REF!</f>
        <v>#REF!</v>
      </c>
      <c r="AM110" s="26"/>
      <c r="AN110" s="26"/>
      <c r="AO110" s="26"/>
      <c r="AP110" s="26"/>
      <c r="AQ110" s="26"/>
      <c r="AR110" s="79" t="str">
        <f>_xlfn.IFNA(VLOOKUP(AM110,Kopā!$A$4:$Q$203,8,),"")</f>
        <v/>
      </c>
      <c r="AS110" s="80" t="str">
        <f>_xlfn.IFNA(VLOOKUP(AM110,Kopā!$A$4:$Q$203,9,),"")</f>
        <v/>
      </c>
      <c r="AT110" s="79" t="str">
        <f>_xlfn.IFNA(VLOOKUP(AM110,Kopā!$A$4:$Q$203,10,),"")</f>
        <v/>
      </c>
      <c r="AU110" s="80" t="str">
        <f>_xlfn.IFNA(VLOOKUP(AM110,Kopā!$A$4:$Q$203,11,),"")</f>
        <v/>
      </c>
      <c r="AV110" s="79" t="str">
        <f>_xlfn.IFNA(VLOOKUP(AM110,Kopā!$A$4:$Q$203,12,),"")</f>
        <v/>
      </c>
      <c r="AW110" s="80" t="str">
        <f>_xlfn.IFNA(VLOOKUP(AM110,Kopā!$A$4:$Q$203,13,),"")</f>
        <v/>
      </c>
      <c r="AX110" s="79" t="str">
        <f>_xlfn.IFNA(VLOOKUP(AM110,Kopā!$A$4:$Q$203,14,),"")</f>
        <v/>
      </c>
      <c r="AY110" s="80" t="str">
        <f>_xlfn.IFNA(VLOOKUP(AM110,Kopā!$A$4:$Q$203,15,),"")</f>
        <v/>
      </c>
      <c r="AZ110" s="26"/>
      <c r="BA110" s="26"/>
      <c r="BB110" s="26"/>
      <c r="BC110" s="26"/>
      <c r="BD110" s="26"/>
      <c r="BE110" s="26" t="e">
        <f>_xlfn.RANK.EQ(BB110,$BB$4:$BB$93,)+COUNTIF($BB$4:BB110,BB110)-1</f>
        <v>#N/A</v>
      </c>
    </row>
    <row r="111" spans="1:57" x14ac:dyDescent="0.25">
      <c r="A111" s="4"/>
      <c r="B111" s="4"/>
      <c r="C111" s="4"/>
      <c r="D111" s="4"/>
      <c r="E111" s="37"/>
      <c r="F111" s="37"/>
      <c r="G111" s="37"/>
      <c r="H111" s="37"/>
      <c r="I111" s="37"/>
      <c r="J111" s="37"/>
      <c r="K111" s="37"/>
      <c r="L111" s="37"/>
      <c r="M111" s="4"/>
      <c r="N111" s="4"/>
      <c r="O111" s="36"/>
      <c r="P111" s="4"/>
      <c r="Q111" s="4"/>
      <c r="AD111" s="26">
        <v>110</v>
      </c>
      <c r="AE111" s="26"/>
      <c r="AF111" s="26" t="str">
        <f>IF(Kopā!F111=$R$3,Kopā!A111,"")</f>
        <v/>
      </c>
      <c r="AG111" s="26" t="str">
        <f>_xlfn.IFNA(VLOOKUP(AF111,Kopā!$A$4:$G$203,7,),"")</f>
        <v/>
      </c>
      <c r="AH111" s="26" t="str">
        <f t="shared" si="44"/>
        <v/>
      </c>
      <c r="AI111" s="26" t="e" cm="1">
        <f t="array" ref="AI111">IFERROR(SMALL(IF((COUNTIF($AI$3:AI110, $AH$4:$AH$203)=0)*ISNUMBER($AH$4:$AH$203), $AH$4:$AH$203, "A"), 1),INDEX($AH$4:$AH$203, MATCH(SMALL(IF(ISTEXT($AH$4:$AH$203)*(COUNTIF(AI$3:$AI110,$AH$4:$AH$203)=0), COUNTIF($AH$4:$AH$203, "&lt;"&amp;$AH$4:$AH$203), ""),1),IF(ISTEXT($AH$4:$AH$203), COUNTIF($AH$4:$AH$203, "&lt;"&amp;$AH$4:$AH$203), ""), 0)))</f>
        <v>#NUM!</v>
      </c>
      <c r="AJ111" s="26"/>
      <c r="AK111" s="26"/>
      <c r="AL111" s="26" t="e">
        <f>#REF!</f>
        <v>#REF!</v>
      </c>
      <c r="AM111" s="26"/>
      <c r="AN111" s="26"/>
      <c r="AO111" s="26"/>
      <c r="AP111" s="26"/>
      <c r="AQ111" s="26"/>
      <c r="AR111" s="79" t="str">
        <f>_xlfn.IFNA(VLOOKUP(AM111,Kopā!$A$4:$Q$203,8,),"")</f>
        <v/>
      </c>
      <c r="AS111" s="80" t="str">
        <f>_xlfn.IFNA(VLOOKUP(AM111,Kopā!$A$4:$Q$203,9,),"")</f>
        <v/>
      </c>
      <c r="AT111" s="79" t="str">
        <f>_xlfn.IFNA(VLOOKUP(AM111,Kopā!$A$4:$Q$203,10,),"")</f>
        <v/>
      </c>
      <c r="AU111" s="80" t="str">
        <f>_xlfn.IFNA(VLOOKUP(AM111,Kopā!$A$4:$Q$203,11,),"")</f>
        <v/>
      </c>
      <c r="AV111" s="79" t="str">
        <f>_xlfn.IFNA(VLOOKUP(AM111,Kopā!$A$4:$Q$203,12,),"")</f>
        <v/>
      </c>
      <c r="AW111" s="80" t="str">
        <f>_xlfn.IFNA(VLOOKUP(AM111,Kopā!$A$4:$Q$203,13,),"")</f>
        <v/>
      </c>
      <c r="AX111" s="79" t="str">
        <f>_xlfn.IFNA(VLOOKUP(AM111,Kopā!$A$4:$Q$203,14,),"")</f>
        <v/>
      </c>
      <c r="AY111" s="80" t="str">
        <f>_xlfn.IFNA(VLOOKUP(AM111,Kopā!$A$4:$Q$203,15,),"")</f>
        <v/>
      </c>
      <c r="AZ111" s="26"/>
      <c r="BA111" s="26"/>
      <c r="BB111" s="26"/>
      <c r="BC111" s="26"/>
      <c r="BD111" s="26"/>
      <c r="BE111" s="26" t="e">
        <f>_xlfn.RANK.EQ(BB111,$BB$4:$BB$93,)+COUNTIF($BB$4:BB111,BB111)-1</f>
        <v>#N/A</v>
      </c>
    </row>
    <row r="112" spans="1:57" x14ac:dyDescent="0.25">
      <c r="A112" s="4"/>
      <c r="B112" s="4"/>
      <c r="C112" s="4"/>
      <c r="D112" s="4"/>
      <c r="E112" s="37"/>
      <c r="F112" s="37"/>
      <c r="G112" s="37"/>
      <c r="H112" s="37"/>
      <c r="I112" s="37"/>
      <c r="J112" s="37"/>
      <c r="K112" s="37"/>
      <c r="L112" s="37"/>
      <c r="M112" s="4"/>
      <c r="N112" s="4"/>
      <c r="O112" s="36"/>
      <c r="P112" s="4"/>
      <c r="Q112" s="4"/>
      <c r="AD112" s="26">
        <v>111</v>
      </c>
      <c r="AE112" s="26"/>
      <c r="AF112" s="26" t="str">
        <f>IF(Kopā!F112=$R$3,Kopā!A112,"")</f>
        <v/>
      </c>
      <c r="AG112" s="26" t="str">
        <f>_xlfn.IFNA(VLOOKUP(AF112,Kopā!$A$4:$G$203,7,),"")</f>
        <v/>
      </c>
      <c r="AH112" s="26" t="str">
        <f t="shared" si="44"/>
        <v/>
      </c>
      <c r="AI112" s="26" t="e" cm="1">
        <f t="array" ref="AI112">IFERROR(SMALL(IF((COUNTIF($AI$3:AI111, $AH$4:$AH$203)=0)*ISNUMBER($AH$4:$AH$203), $AH$4:$AH$203, "A"), 1),INDEX($AH$4:$AH$203, MATCH(SMALL(IF(ISTEXT($AH$4:$AH$203)*(COUNTIF(AI$3:$AI111,$AH$4:$AH$203)=0), COUNTIF($AH$4:$AH$203, "&lt;"&amp;$AH$4:$AH$203), ""),1),IF(ISTEXT($AH$4:$AH$203), COUNTIF($AH$4:$AH$203, "&lt;"&amp;$AH$4:$AH$203), ""), 0)))</f>
        <v>#NUM!</v>
      </c>
      <c r="AJ112" s="26"/>
      <c r="AK112" s="26"/>
      <c r="AL112" s="26" t="e">
        <f>#REF!</f>
        <v>#REF!</v>
      </c>
      <c r="AM112" s="26"/>
      <c r="AN112" s="26"/>
      <c r="AO112" s="26"/>
      <c r="AP112" s="26"/>
      <c r="AQ112" s="26"/>
      <c r="AR112" s="79" t="str">
        <f>_xlfn.IFNA(VLOOKUP(AM112,Kopā!$A$4:$Q$203,8,),"")</f>
        <v/>
      </c>
      <c r="AS112" s="80" t="str">
        <f>_xlfn.IFNA(VLOOKUP(AM112,Kopā!$A$4:$Q$203,9,),"")</f>
        <v/>
      </c>
      <c r="AT112" s="79" t="str">
        <f>_xlfn.IFNA(VLOOKUP(AM112,Kopā!$A$4:$Q$203,10,),"")</f>
        <v/>
      </c>
      <c r="AU112" s="80" t="str">
        <f>_xlfn.IFNA(VLOOKUP(AM112,Kopā!$A$4:$Q$203,11,),"")</f>
        <v/>
      </c>
      <c r="AV112" s="79" t="str">
        <f>_xlfn.IFNA(VLOOKUP(AM112,Kopā!$A$4:$Q$203,12,),"")</f>
        <v/>
      </c>
      <c r="AW112" s="80" t="str">
        <f>_xlfn.IFNA(VLOOKUP(AM112,Kopā!$A$4:$Q$203,13,),"")</f>
        <v/>
      </c>
      <c r="AX112" s="79" t="str">
        <f>_xlfn.IFNA(VLOOKUP(AM112,Kopā!$A$4:$Q$203,14,),"")</f>
        <v/>
      </c>
      <c r="AY112" s="80" t="str">
        <f>_xlfn.IFNA(VLOOKUP(AM112,Kopā!$A$4:$Q$203,15,),"")</f>
        <v/>
      </c>
      <c r="AZ112" s="26"/>
      <c r="BA112" s="26"/>
      <c r="BB112" s="26"/>
      <c r="BC112" s="26"/>
      <c r="BD112" s="26"/>
      <c r="BE112" s="26" t="e">
        <f>_xlfn.RANK.EQ(BB112,$BB$4:$BB$93,)+COUNTIF($BB$4:BB112,BB112)-1</f>
        <v>#N/A</v>
      </c>
    </row>
    <row r="113" spans="1:57" x14ac:dyDescent="0.25">
      <c r="A113" s="4"/>
      <c r="B113" s="4"/>
      <c r="C113" s="4"/>
      <c r="D113" s="4"/>
      <c r="E113" s="37"/>
      <c r="F113" s="37"/>
      <c r="G113" s="37"/>
      <c r="H113" s="37"/>
      <c r="I113" s="37"/>
      <c r="J113" s="37"/>
      <c r="K113" s="37"/>
      <c r="L113" s="37"/>
      <c r="M113" s="4"/>
      <c r="N113" s="4"/>
      <c r="O113" s="36"/>
      <c r="P113" s="4"/>
      <c r="Q113" s="4"/>
      <c r="AD113" s="26">
        <v>112</v>
      </c>
      <c r="AE113" s="26"/>
      <c r="AF113" s="26" t="str">
        <f>IF(Kopā!F113=$R$3,Kopā!A113,"")</f>
        <v/>
      </c>
      <c r="AG113" s="26" t="str">
        <f>_xlfn.IFNA(VLOOKUP(AF113,Kopā!$A$4:$G$203,7,),"")</f>
        <v/>
      </c>
      <c r="AH113" s="26" t="str">
        <f t="shared" si="44"/>
        <v/>
      </c>
      <c r="AI113" s="26" t="e" cm="1">
        <f t="array" ref="AI113">IFERROR(SMALL(IF((COUNTIF($AI$3:AI112, $AH$4:$AH$203)=0)*ISNUMBER($AH$4:$AH$203), $AH$4:$AH$203, "A"), 1),INDEX($AH$4:$AH$203, MATCH(SMALL(IF(ISTEXT($AH$4:$AH$203)*(COUNTIF(AI$3:$AI112,$AH$4:$AH$203)=0), COUNTIF($AH$4:$AH$203, "&lt;"&amp;$AH$4:$AH$203), ""),1),IF(ISTEXT($AH$4:$AH$203), COUNTIF($AH$4:$AH$203, "&lt;"&amp;$AH$4:$AH$203), ""), 0)))</f>
        <v>#NUM!</v>
      </c>
      <c r="AJ113" s="26"/>
      <c r="AK113" s="26"/>
      <c r="AL113" s="26" t="e">
        <f>#REF!</f>
        <v>#REF!</v>
      </c>
      <c r="AM113" s="26"/>
      <c r="AN113" s="26"/>
      <c r="AO113" s="26"/>
      <c r="AP113" s="26"/>
      <c r="AQ113" s="26"/>
      <c r="AR113" s="79" t="str">
        <f>_xlfn.IFNA(VLOOKUP(AM113,Kopā!$A$4:$Q$203,8,),"")</f>
        <v/>
      </c>
      <c r="AS113" s="80" t="str">
        <f>_xlfn.IFNA(VLOOKUP(AM113,Kopā!$A$4:$Q$203,9,),"")</f>
        <v/>
      </c>
      <c r="AT113" s="79" t="str">
        <f>_xlfn.IFNA(VLOOKUP(AM113,Kopā!$A$4:$Q$203,10,),"")</f>
        <v/>
      </c>
      <c r="AU113" s="80" t="str">
        <f>_xlfn.IFNA(VLOOKUP(AM113,Kopā!$A$4:$Q$203,11,),"")</f>
        <v/>
      </c>
      <c r="AV113" s="79" t="str">
        <f>_xlfn.IFNA(VLOOKUP(AM113,Kopā!$A$4:$Q$203,12,),"")</f>
        <v/>
      </c>
      <c r="AW113" s="80" t="str">
        <f>_xlfn.IFNA(VLOOKUP(AM113,Kopā!$A$4:$Q$203,13,),"")</f>
        <v/>
      </c>
      <c r="AX113" s="79" t="str">
        <f>_xlfn.IFNA(VLOOKUP(AM113,Kopā!$A$4:$Q$203,14,),"")</f>
        <v/>
      </c>
      <c r="AY113" s="80" t="str">
        <f>_xlfn.IFNA(VLOOKUP(AM113,Kopā!$A$4:$Q$203,15,),"")</f>
        <v/>
      </c>
      <c r="AZ113" s="26"/>
      <c r="BA113" s="26"/>
      <c r="BB113" s="26"/>
      <c r="BC113" s="26"/>
      <c r="BD113" s="26"/>
      <c r="BE113" s="26" t="e">
        <f>_xlfn.RANK.EQ(BB113,$BB$4:$BB$93,)+COUNTIF($BB$4:BB113,BB113)-1</f>
        <v>#N/A</v>
      </c>
    </row>
    <row r="114" spans="1:57" x14ac:dyDescent="0.25">
      <c r="A114" s="4"/>
      <c r="B114" s="4"/>
      <c r="C114" s="4"/>
      <c r="D114" s="4"/>
      <c r="E114" s="37"/>
      <c r="F114" s="37"/>
      <c r="G114" s="37"/>
      <c r="H114" s="37"/>
      <c r="I114" s="37"/>
      <c r="J114" s="37"/>
      <c r="K114" s="37"/>
      <c r="L114" s="37"/>
      <c r="M114" s="4"/>
      <c r="N114" s="4"/>
      <c r="O114" s="36"/>
      <c r="P114" s="4"/>
      <c r="Q114" s="4"/>
      <c r="AD114" s="26">
        <v>113</v>
      </c>
      <c r="AE114" s="26"/>
      <c r="AF114" s="26" t="str">
        <f>IF(Kopā!F114=$R$3,Kopā!A114,"")</f>
        <v/>
      </c>
      <c r="AG114" s="26" t="str">
        <f>_xlfn.IFNA(VLOOKUP(AF114,Kopā!$A$4:$G$203,7,),"")</f>
        <v/>
      </c>
      <c r="AH114" s="26" t="str">
        <f t="shared" si="44"/>
        <v/>
      </c>
      <c r="AI114" s="26" t="e" cm="1">
        <f t="array" ref="AI114">IFERROR(SMALL(IF((COUNTIF($AI$3:AI113, $AH$4:$AH$203)=0)*ISNUMBER($AH$4:$AH$203), $AH$4:$AH$203, "A"), 1),INDEX($AH$4:$AH$203, MATCH(SMALL(IF(ISTEXT($AH$4:$AH$203)*(COUNTIF(AI$3:$AI113,$AH$4:$AH$203)=0), COUNTIF($AH$4:$AH$203, "&lt;"&amp;$AH$4:$AH$203), ""),1),IF(ISTEXT($AH$4:$AH$203), COUNTIF($AH$4:$AH$203, "&lt;"&amp;$AH$4:$AH$203), ""), 0)))</f>
        <v>#NUM!</v>
      </c>
      <c r="AJ114" s="26"/>
      <c r="AK114" s="26"/>
      <c r="AL114" s="26" t="e">
        <f>#REF!</f>
        <v>#REF!</v>
      </c>
      <c r="AM114" s="26"/>
      <c r="AN114" s="26"/>
      <c r="AO114" s="26"/>
      <c r="AP114" s="26"/>
      <c r="AQ114" s="26"/>
      <c r="AR114" s="79" t="str">
        <f>_xlfn.IFNA(VLOOKUP(AM114,Kopā!$A$4:$Q$203,8,),"")</f>
        <v/>
      </c>
      <c r="AS114" s="80" t="str">
        <f>_xlfn.IFNA(VLOOKUP(AM114,Kopā!$A$4:$Q$203,9,),"")</f>
        <v/>
      </c>
      <c r="AT114" s="79" t="str">
        <f>_xlfn.IFNA(VLOOKUP(AM114,Kopā!$A$4:$Q$203,10,),"")</f>
        <v/>
      </c>
      <c r="AU114" s="80" t="str">
        <f>_xlfn.IFNA(VLOOKUP(AM114,Kopā!$A$4:$Q$203,11,),"")</f>
        <v/>
      </c>
      <c r="AV114" s="79" t="str">
        <f>_xlfn.IFNA(VLOOKUP(AM114,Kopā!$A$4:$Q$203,12,),"")</f>
        <v/>
      </c>
      <c r="AW114" s="80" t="str">
        <f>_xlfn.IFNA(VLOOKUP(AM114,Kopā!$A$4:$Q$203,13,),"")</f>
        <v/>
      </c>
      <c r="AX114" s="79" t="str">
        <f>_xlfn.IFNA(VLOOKUP(AM114,Kopā!$A$4:$Q$203,14,),"")</f>
        <v/>
      </c>
      <c r="AY114" s="80" t="str">
        <f>_xlfn.IFNA(VLOOKUP(AM114,Kopā!$A$4:$Q$203,15,),"")</f>
        <v/>
      </c>
      <c r="AZ114" s="26"/>
      <c r="BA114" s="26"/>
      <c r="BB114" s="26"/>
      <c r="BC114" s="26"/>
      <c r="BD114" s="26"/>
      <c r="BE114" s="26" t="e">
        <f>_xlfn.RANK.EQ(BB114,$BB$4:$BB$93,)+COUNTIF($BB$4:BB114,BB114)-1</f>
        <v>#N/A</v>
      </c>
    </row>
    <row r="115" spans="1:57" x14ac:dyDescent="0.25">
      <c r="A115" s="4"/>
      <c r="B115" s="4"/>
      <c r="C115" s="4"/>
      <c r="D115" s="4"/>
      <c r="E115" s="37"/>
      <c r="F115" s="37"/>
      <c r="G115" s="37"/>
      <c r="H115" s="37"/>
      <c r="I115" s="37"/>
      <c r="J115" s="37"/>
      <c r="K115" s="37"/>
      <c r="L115" s="37"/>
      <c r="M115" s="4"/>
      <c r="N115" s="4"/>
      <c r="O115" s="36"/>
      <c r="P115" s="4"/>
      <c r="Q115" s="4"/>
      <c r="AD115" s="26">
        <v>114</v>
      </c>
      <c r="AE115" s="26"/>
      <c r="AF115" s="26" t="str">
        <f>IF(Kopā!F115=$R$3,Kopā!A115,"")</f>
        <v/>
      </c>
      <c r="AG115" s="26" t="str">
        <f>_xlfn.IFNA(VLOOKUP(AF115,Kopā!$A$4:$G$203,7,),"")</f>
        <v/>
      </c>
      <c r="AH115" s="26" t="str">
        <f t="shared" si="44"/>
        <v/>
      </c>
      <c r="AI115" s="26" t="e" cm="1">
        <f t="array" ref="AI115">IFERROR(SMALL(IF((COUNTIF($AI$3:AI114, $AH$4:$AH$203)=0)*ISNUMBER($AH$4:$AH$203), $AH$4:$AH$203, "A"), 1),INDEX($AH$4:$AH$203, MATCH(SMALL(IF(ISTEXT($AH$4:$AH$203)*(COUNTIF(AI$3:$AI114,$AH$4:$AH$203)=0), COUNTIF($AH$4:$AH$203, "&lt;"&amp;$AH$4:$AH$203), ""),1),IF(ISTEXT($AH$4:$AH$203), COUNTIF($AH$4:$AH$203, "&lt;"&amp;$AH$4:$AH$203), ""), 0)))</f>
        <v>#NUM!</v>
      </c>
      <c r="AJ115" s="26"/>
      <c r="AK115" s="26"/>
      <c r="AL115" s="26" t="e">
        <f>#REF!</f>
        <v>#REF!</v>
      </c>
      <c r="AM115" s="26"/>
      <c r="AN115" s="26"/>
      <c r="AO115" s="26"/>
      <c r="AP115" s="26"/>
      <c r="AQ115" s="26"/>
      <c r="AR115" s="79" t="str">
        <f>_xlfn.IFNA(VLOOKUP(AM115,Kopā!$A$4:$Q$203,8,),"")</f>
        <v/>
      </c>
      <c r="AS115" s="80" t="str">
        <f>_xlfn.IFNA(VLOOKUP(AM115,Kopā!$A$4:$Q$203,9,),"")</f>
        <v/>
      </c>
      <c r="AT115" s="79" t="str">
        <f>_xlfn.IFNA(VLOOKUP(AM115,Kopā!$A$4:$Q$203,10,),"")</f>
        <v/>
      </c>
      <c r="AU115" s="80" t="str">
        <f>_xlfn.IFNA(VLOOKUP(AM115,Kopā!$A$4:$Q$203,11,),"")</f>
        <v/>
      </c>
      <c r="AV115" s="79" t="str">
        <f>_xlfn.IFNA(VLOOKUP(AM115,Kopā!$A$4:$Q$203,12,),"")</f>
        <v/>
      </c>
      <c r="AW115" s="80" t="str">
        <f>_xlfn.IFNA(VLOOKUP(AM115,Kopā!$A$4:$Q$203,13,),"")</f>
        <v/>
      </c>
      <c r="AX115" s="79" t="str">
        <f>_xlfn.IFNA(VLOOKUP(AM115,Kopā!$A$4:$Q$203,14,),"")</f>
        <v/>
      </c>
      <c r="AY115" s="80" t="str">
        <f>_xlfn.IFNA(VLOOKUP(AM115,Kopā!$A$4:$Q$203,15,),"")</f>
        <v/>
      </c>
      <c r="AZ115" s="26"/>
      <c r="BA115" s="26"/>
      <c r="BB115" s="26"/>
      <c r="BC115" s="26"/>
      <c r="BD115" s="26"/>
      <c r="BE115" s="26" t="e">
        <f>_xlfn.RANK.EQ(BB115,$BB$4:$BB$93,)+COUNTIF($BB$4:BB115,BB115)-1</f>
        <v>#N/A</v>
      </c>
    </row>
    <row r="116" spans="1:57" x14ac:dyDescent="0.25">
      <c r="A116" s="4"/>
      <c r="B116" s="4"/>
      <c r="C116" s="4"/>
      <c r="D116" s="4"/>
      <c r="E116" s="37"/>
      <c r="F116" s="37"/>
      <c r="G116" s="37"/>
      <c r="H116" s="37"/>
      <c r="I116" s="37"/>
      <c r="J116" s="37"/>
      <c r="K116" s="37"/>
      <c r="L116" s="37"/>
      <c r="M116" s="4"/>
      <c r="N116" s="4"/>
      <c r="O116" s="36"/>
      <c r="P116" s="4"/>
      <c r="Q116" s="4"/>
      <c r="AD116" s="26">
        <v>115</v>
      </c>
      <c r="AE116" s="26"/>
      <c r="AF116" s="26" t="str">
        <f>IF(Kopā!F116=$R$3,Kopā!A116,"")</f>
        <v/>
      </c>
      <c r="AG116" s="26" t="str">
        <f>_xlfn.IFNA(VLOOKUP(AF116,Kopā!$A$4:$G$203,7,),"")</f>
        <v/>
      </c>
      <c r="AH116" s="26" t="str">
        <f t="shared" si="44"/>
        <v/>
      </c>
      <c r="AI116" s="26" t="e" cm="1">
        <f t="array" ref="AI116">IFERROR(SMALL(IF((COUNTIF($AI$3:AI115, $AH$4:$AH$203)=0)*ISNUMBER($AH$4:$AH$203), $AH$4:$AH$203, "A"), 1),INDEX($AH$4:$AH$203, MATCH(SMALL(IF(ISTEXT($AH$4:$AH$203)*(COUNTIF(AI$3:$AI115,$AH$4:$AH$203)=0), COUNTIF($AH$4:$AH$203, "&lt;"&amp;$AH$4:$AH$203), ""),1),IF(ISTEXT($AH$4:$AH$203), COUNTIF($AH$4:$AH$203, "&lt;"&amp;$AH$4:$AH$203), ""), 0)))</f>
        <v>#NUM!</v>
      </c>
      <c r="AJ116" s="26"/>
      <c r="AK116" s="26"/>
      <c r="AL116" s="26" t="e">
        <f>#REF!</f>
        <v>#REF!</v>
      </c>
      <c r="AM116" s="26"/>
      <c r="AN116" s="26"/>
      <c r="AO116" s="26"/>
      <c r="AP116" s="26"/>
      <c r="AQ116" s="26"/>
      <c r="AR116" s="79" t="str">
        <f>_xlfn.IFNA(VLOOKUP(AM116,Kopā!$A$4:$Q$203,8,),"")</f>
        <v/>
      </c>
      <c r="AS116" s="80" t="str">
        <f>_xlfn.IFNA(VLOOKUP(AM116,Kopā!$A$4:$Q$203,9,),"")</f>
        <v/>
      </c>
      <c r="AT116" s="79" t="str">
        <f>_xlfn.IFNA(VLOOKUP(AM116,Kopā!$A$4:$Q$203,10,),"")</f>
        <v/>
      </c>
      <c r="AU116" s="80" t="str">
        <f>_xlfn.IFNA(VLOOKUP(AM116,Kopā!$A$4:$Q$203,11,),"")</f>
        <v/>
      </c>
      <c r="AV116" s="79" t="str">
        <f>_xlfn.IFNA(VLOOKUP(AM116,Kopā!$A$4:$Q$203,12,),"")</f>
        <v/>
      </c>
      <c r="AW116" s="80" t="str">
        <f>_xlfn.IFNA(VLOOKUP(AM116,Kopā!$A$4:$Q$203,13,),"")</f>
        <v/>
      </c>
      <c r="AX116" s="79" t="str">
        <f>_xlfn.IFNA(VLOOKUP(AM116,Kopā!$A$4:$Q$203,14,),"")</f>
        <v/>
      </c>
      <c r="AY116" s="80" t="str">
        <f>_xlfn.IFNA(VLOOKUP(AM116,Kopā!$A$4:$Q$203,15,),"")</f>
        <v/>
      </c>
      <c r="AZ116" s="26"/>
      <c r="BA116" s="26"/>
      <c r="BB116" s="26"/>
      <c r="BC116" s="26"/>
      <c r="BD116" s="26"/>
      <c r="BE116" s="26" t="e">
        <f>_xlfn.RANK.EQ(BB116,$BB$4:$BB$93,)+COUNTIF($BB$4:BB116,BB116)-1</f>
        <v>#N/A</v>
      </c>
    </row>
    <row r="117" spans="1:57" x14ac:dyDescent="0.25">
      <c r="A117" s="4"/>
      <c r="B117" s="4"/>
      <c r="C117" s="4"/>
      <c r="D117" s="4"/>
      <c r="E117" s="37"/>
      <c r="F117" s="37"/>
      <c r="G117" s="37"/>
      <c r="H117" s="37"/>
      <c r="I117" s="37"/>
      <c r="J117" s="37"/>
      <c r="K117" s="37"/>
      <c r="L117" s="37"/>
      <c r="M117" s="4"/>
      <c r="N117" s="4"/>
      <c r="O117" s="36"/>
      <c r="P117" s="4"/>
      <c r="Q117" s="4"/>
      <c r="AD117" s="26">
        <v>116</v>
      </c>
      <c r="AE117" s="26"/>
      <c r="AF117" s="26" t="str">
        <f>IF(Kopā!F117=$R$3,Kopā!A117,"")</f>
        <v/>
      </c>
      <c r="AG117" s="26" t="str">
        <f>_xlfn.IFNA(VLOOKUP(AF117,Kopā!$A$4:$G$203,7,),"")</f>
        <v/>
      </c>
      <c r="AH117" s="26" t="str">
        <f t="shared" si="44"/>
        <v/>
      </c>
      <c r="AI117" s="26" t="e" cm="1">
        <f t="array" ref="AI117">IFERROR(SMALL(IF((COUNTIF($AI$3:AI116, $AH$4:$AH$203)=0)*ISNUMBER($AH$4:$AH$203), $AH$4:$AH$203, "A"), 1),INDEX($AH$4:$AH$203, MATCH(SMALL(IF(ISTEXT($AH$4:$AH$203)*(COUNTIF(AI$3:$AI116,$AH$4:$AH$203)=0), COUNTIF($AH$4:$AH$203, "&lt;"&amp;$AH$4:$AH$203), ""),1),IF(ISTEXT($AH$4:$AH$203), COUNTIF($AH$4:$AH$203, "&lt;"&amp;$AH$4:$AH$203), ""), 0)))</f>
        <v>#NUM!</v>
      </c>
      <c r="AJ117" s="26"/>
      <c r="AK117" s="26"/>
      <c r="AL117" s="26" t="e">
        <f>#REF!</f>
        <v>#REF!</v>
      </c>
      <c r="AM117" s="26"/>
      <c r="AN117" s="26"/>
      <c r="AO117" s="26"/>
      <c r="AP117" s="26"/>
      <c r="AQ117" s="26"/>
      <c r="AR117" s="79" t="str">
        <f>_xlfn.IFNA(VLOOKUP(AM117,Kopā!$A$4:$Q$203,8,),"")</f>
        <v/>
      </c>
      <c r="AS117" s="80" t="str">
        <f>_xlfn.IFNA(VLOOKUP(AM117,Kopā!$A$4:$Q$203,9,),"")</f>
        <v/>
      </c>
      <c r="AT117" s="79" t="str">
        <f>_xlfn.IFNA(VLOOKUP(AM117,Kopā!$A$4:$Q$203,10,),"")</f>
        <v/>
      </c>
      <c r="AU117" s="80" t="str">
        <f>_xlfn.IFNA(VLOOKUP(AM117,Kopā!$A$4:$Q$203,11,),"")</f>
        <v/>
      </c>
      <c r="AV117" s="79" t="str">
        <f>_xlfn.IFNA(VLOOKUP(AM117,Kopā!$A$4:$Q$203,12,),"")</f>
        <v/>
      </c>
      <c r="AW117" s="80" t="str">
        <f>_xlfn.IFNA(VLOOKUP(AM117,Kopā!$A$4:$Q$203,13,),"")</f>
        <v/>
      </c>
      <c r="AX117" s="79" t="str">
        <f>_xlfn.IFNA(VLOOKUP(AM117,Kopā!$A$4:$Q$203,14,),"")</f>
        <v/>
      </c>
      <c r="AY117" s="80" t="str">
        <f>_xlfn.IFNA(VLOOKUP(AM117,Kopā!$A$4:$Q$203,15,),"")</f>
        <v/>
      </c>
      <c r="AZ117" s="26"/>
      <c r="BA117" s="26"/>
      <c r="BB117" s="26"/>
      <c r="BC117" s="26"/>
      <c r="BD117" s="26"/>
      <c r="BE117" s="26" t="e">
        <f>_xlfn.RANK.EQ(BB117,$BB$4:$BB$93,)+COUNTIF($BB$4:BB117,BB117)-1</f>
        <v>#N/A</v>
      </c>
    </row>
    <row r="118" spans="1:57" x14ac:dyDescent="0.25">
      <c r="A118" s="4"/>
      <c r="B118" s="4"/>
      <c r="C118" s="4"/>
      <c r="D118" s="4"/>
      <c r="E118" s="37"/>
      <c r="F118" s="37"/>
      <c r="G118" s="37"/>
      <c r="H118" s="37"/>
      <c r="I118" s="37"/>
      <c r="J118" s="37"/>
      <c r="K118" s="37"/>
      <c r="L118" s="37"/>
      <c r="M118" s="4"/>
      <c r="N118" s="4"/>
      <c r="O118" s="36"/>
      <c r="P118" s="4"/>
      <c r="Q118" s="4"/>
      <c r="AD118" s="26">
        <v>117</v>
      </c>
      <c r="AE118" s="26"/>
      <c r="AF118" s="26" t="str">
        <f>IF(Kopā!F118=$R$3,Kopā!A118,"")</f>
        <v/>
      </c>
      <c r="AG118" s="26" t="str">
        <f>_xlfn.IFNA(VLOOKUP(AF118,Kopā!$A$4:$G$203,7,),"")</f>
        <v/>
      </c>
      <c r="AH118" s="26" t="str">
        <f t="shared" si="44"/>
        <v/>
      </c>
      <c r="AI118" s="26" t="e" cm="1">
        <f t="array" ref="AI118">IFERROR(SMALL(IF((COUNTIF($AI$3:AI117, $AH$4:$AH$203)=0)*ISNUMBER($AH$4:$AH$203), $AH$4:$AH$203, "A"), 1),INDEX($AH$4:$AH$203, MATCH(SMALL(IF(ISTEXT($AH$4:$AH$203)*(COUNTIF(AI$3:$AI117,$AH$4:$AH$203)=0), COUNTIF($AH$4:$AH$203, "&lt;"&amp;$AH$4:$AH$203), ""),1),IF(ISTEXT($AH$4:$AH$203), COUNTIF($AH$4:$AH$203, "&lt;"&amp;$AH$4:$AH$203), ""), 0)))</f>
        <v>#NUM!</v>
      </c>
      <c r="AJ118" s="26"/>
      <c r="AK118" s="26"/>
      <c r="AL118" s="26" t="e">
        <f>#REF!</f>
        <v>#REF!</v>
      </c>
      <c r="AM118" s="26"/>
      <c r="AN118" s="26"/>
      <c r="AO118" s="26"/>
      <c r="AP118" s="26"/>
      <c r="AQ118" s="26"/>
      <c r="AR118" s="79" t="str">
        <f>_xlfn.IFNA(VLOOKUP(AM118,Kopā!$A$4:$Q$203,8,),"")</f>
        <v/>
      </c>
      <c r="AS118" s="80" t="str">
        <f>_xlfn.IFNA(VLOOKUP(AM118,Kopā!$A$4:$Q$203,9,),"")</f>
        <v/>
      </c>
      <c r="AT118" s="79" t="str">
        <f>_xlfn.IFNA(VLOOKUP(AM118,Kopā!$A$4:$Q$203,10,),"")</f>
        <v/>
      </c>
      <c r="AU118" s="80" t="str">
        <f>_xlfn.IFNA(VLOOKUP(AM118,Kopā!$A$4:$Q$203,11,),"")</f>
        <v/>
      </c>
      <c r="AV118" s="79" t="str">
        <f>_xlfn.IFNA(VLOOKUP(AM118,Kopā!$A$4:$Q$203,12,),"")</f>
        <v/>
      </c>
      <c r="AW118" s="80" t="str">
        <f>_xlfn.IFNA(VLOOKUP(AM118,Kopā!$A$4:$Q$203,13,),"")</f>
        <v/>
      </c>
      <c r="AX118" s="79" t="str">
        <f>_xlfn.IFNA(VLOOKUP(AM118,Kopā!$A$4:$Q$203,14,),"")</f>
        <v/>
      </c>
      <c r="AY118" s="80" t="str">
        <f>_xlfn.IFNA(VLOOKUP(AM118,Kopā!$A$4:$Q$203,15,),"")</f>
        <v/>
      </c>
      <c r="AZ118" s="26"/>
      <c r="BA118" s="26"/>
      <c r="BB118" s="26"/>
      <c r="BC118" s="26"/>
      <c r="BD118" s="26"/>
      <c r="BE118" s="26" t="e">
        <f>_xlfn.RANK.EQ(BB118,$BB$4:$BB$93,)+COUNTIF($BB$4:BB118,BB118)-1</f>
        <v>#N/A</v>
      </c>
    </row>
    <row r="119" spans="1:57" x14ac:dyDescent="0.25">
      <c r="A119" s="4"/>
      <c r="B119" s="4"/>
      <c r="C119" s="4"/>
      <c r="D119" s="4"/>
      <c r="E119" s="37"/>
      <c r="F119" s="37"/>
      <c r="G119" s="37"/>
      <c r="H119" s="37"/>
      <c r="I119" s="37"/>
      <c r="J119" s="37"/>
      <c r="K119" s="37"/>
      <c r="L119" s="37"/>
      <c r="M119" s="4"/>
      <c r="N119" s="4"/>
      <c r="O119" s="36"/>
      <c r="P119" s="4"/>
      <c r="Q119" s="4"/>
      <c r="AD119" s="26">
        <v>118</v>
      </c>
      <c r="AE119" s="26"/>
      <c r="AF119" s="26" t="str">
        <f>IF(Kopā!F119=$R$3,Kopā!A119,"")</f>
        <v/>
      </c>
      <c r="AG119" s="26" t="str">
        <f>_xlfn.IFNA(VLOOKUP(AF119,Kopā!$A$4:$G$203,7,),"")</f>
        <v/>
      </c>
      <c r="AH119" s="26" t="str">
        <f t="shared" si="44"/>
        <v/>
      </c>
      <c r="AI119" s="26" t="e" cm="1">
        <f t="array" ref="AI119">IFERROR(SMALL(IF((COUNTIF($AI$3:AI118, $AH$4:$AH$203)=0)*ISNUMBER($AH$4:$AH$203), $AH$4:$AH$203, "A"), 1),INDEX($AH$4:$AH$203, MATCH(SMALL(IF(ISTEXT($AH$4:$AH$203)*(COUNTIF(AI$3:$AI118,$AH$4:$AH$203)=0), COUNTIF($AH$4:$AH$203, "&lt;"&amp;$AH$4:$AH$203), ""),1),IF(ISTEXT($AH$4:$AH$203), COUNTIF($AH$4:$AH$203, "&lt;"&amp;$AH$4:$AH$203), ""), 0)))</f>
        <v>#NUM!</v>
      </c>
      <c r="AJ119" s="26"/>
      <c r="AK119" s="26"/>
      <c r="AL119" s="26" t="e">
        <f>#REF!</f>
        <v>#REF!</v>
      </c>
      <c r="AM119" s="26"/>
      <c r="AN119" s="26"/>
      <c r="AO119" s="26"/>
      <c r="AP119" s="26"/>
      <c r="AQ119" s="26"/>
      <c r="AR119" s="79" t="str">
        <f>_xlfn.IFNA(VLOOKUP(AM119,Kopā!$A$4:$Q$203,8,),"")</f>
        <v/>
      </c>
      <c r="AS119" s="80" t="str">
        <f>_xlfn.IFNA(VLOOKUP(AM119,Kopā!$A$4:$Q$203,9,),"")</f>
        <v/>
      </c>
      <c r="AT119" s="79" t="str">
        <f>_xlfn.IFNA(VLOOKUP(AM119,Kopā!$A$4:$Q$203,10,),"")</f>
        <v/>
      </c>
      <c r="AU119" s="80" t="str">
        <f>_xlfn.IFNA(VLOOKUP(AM119,Kopā!$A$4:$Q$203,11,),"")</f>
        <v/>
      </c>
      <c r="AV119" s="79" t="str">
        <f>_xlfn.IFNA(VLOOKUP(AM119,Kopā!$A$4:$Q$203,12,),"")</f>
        <v/>
      </c>
      <c r="AW119" s="80" t="str">
        <f>_xlfn.IFNA(VLOOKUP(AM119,Kopā!$A$4:$Q$203,13,),"")</f>
        <v/>
      </c>
      <c r="AX119" s="79" t="str">
        <f>_xlfn.IFNA(VLOOKUP(AM119,Kopā!$A$4:$Q$203,14,),"")</f>
        <v/>
      </c>
      <c r="AY119" s="80" t="str">
        <f>_xlfn.IFNA(VLOOKUP(AM119,Kopā!$A$4:$Q$203,15,),"")</f>
        <v/>
      </c>
      <c r="AZ119" s="26"/>
      <c r="BA119" s="26"/>
      <c r="BB119" s="26"/>
      <c r="BC119" s="26"/>
      <c r="BD119" s="26"/>
      <c r="BE119" s="26" t="e">
        <f>_xlfn.RANK.EQ(BB119,$BB$4:$BB$93,)+COUNTIF($BB$4:BB119,BB119)-1</f>
        <v>#N/A</v>
      </c>
    </row>
    <row r="120" spans="1:57" x14ac:dyDescent="0.25">
      <c r="A120" s="4"/>
      <c r="B120" s="4"/>
      <c r="C120" s="4"/>
      <c r="D120" s="4"/>
      <c r="E120" s="37"/>
      <c r="F120" s="37"/>
      <c r="G120" s="37"/>
      <c r="H120" s="37"/>
      <c r="I120" s="37"/>
      <c r="J120" s="37"/>
      <c r="K120" s="37"/>
      <c r="L120" s="37"/>
      <c r="M120" s="4"/>
      <c r="N120" s="4"/>
      <c r="O120" s="36"/>
      <c r="P120" s="4"/>
      <c r="Q120" s="4"/>
      <c r="AD120" s="26">
        <v>119</v>
      </c>
      <c r="AE120" s="26"/>
      <c r="AF120" s="26" t="str">
        <f>IF(Kopā!F120=$R$3,Kopā!A120,"")</f>
        <v/>
      </c>
      <c r="AG120" s="26" t="str">
        <f>_xlfn.IFNA(VLOOKUP(AF120,Kopā!$A$4:$G$203,7,),"")</f>
        <v/>
      </c>
      <c r="AH120" s="26" t="str">
        <f t="shared" si="44"/>
        <v/>
      </c>
      <c r="AI120" s="26" t="e" cm="1">
        <f t="array" ref="AI120">IFERROR(SMALL(IF((COUNTIF($AI$3:AI119, $AH$4:$AH$203)=0)*ISNUMBER($AH$4:$AH$203), $AH$4:$AH$203, "A"), 1),INDEX($AH$4:$AH$203, MATCH(SMALL(IF(ISTEXT($AH$4:$AH$203)*(COUNTIF(AI$3:$AI119,$AH$4:$AH$203)=0), COUNTIF($AH$4:$AH$203, "&lt;"&amp;$AH$4:$AH$203), ""),1),IF(ISTEXT($AH$4:$AH$203), COUNTIF($AH$4:$AH$203, "&lt;"&amp;$AH$4:$AH$203), ""), 0)))</f>
        <v>#NUM!</v>
      </c>
      <c r="AJ120" s="26"/>
      <c r="AK120" s="26"/>
      <c r="AL120" s="26" t="e">
        <f>#REF!</f>
        <v>#REF!</v>
      </c>
      <c r="AM120" s="26"/>
      <c r="AN120" s="26"/>
      <c r="AO120" s="26"/>
      <c r="AP120" s="26"/>
      <c r="AQ120" s="26"/>
      <c r="AR120" s="79" t="str">
        <f>_xlfn.IFNA(VLOOKUP(AM120,Kopā!$A$4:$Q$203,8,),"")</f>
        <v/>
      </c>
      <c r="AS120" s="80" t="str">
        <f>_xlfn.IFNA(VLOOKUP(AM120,Kopā!$A$4:$Q$203,9,),"")</f>
        <v/>
      </c>
      <c r="AT120" s="79" t="str">
        <f>_xlfn.IFNA(VLOOKUP(AM120,Kopā!$A$4:$Q$203,10,),"")</f>
        <v/>
      </c>
      <c r="AU120" s="80" t="str">
        <f>_xlfn.IFNA(VLOOKUP(AM120,Kopā!$A$4:$Q$203,11,),"")</f>
        <v/>
      </c>
      <c r="AV120" s="79" t="str">
        <f>_xlfn.IFNA(VLOOKUP(AM120,Kopā!$A$4:$Q$203,12,),"")</f>
        <v/>
      </c>
      <c r="AW120" s="80" t="str">
        <f>_xlfn.IFNA(VLOOKUP(AM120,Kopā!$A$4:$Q$203,13,),"")</f>
        <v/>
      </c>
      <c r="AX120" s="79" t="str">
        <f>_xlfn.IFNA(VLOOKUP(AM120,Kopā!$A$4:$Q$203,14,),"")</f>
        <v/>
      </c>
      <c r="AY120" s="80" t="str">
        <f>_xlfn.IFNA(VLOOKUP(AM120,Kopā!$A$4:$Q$203,15,),"")</f>
        <v/>
      </c>
      <c r="AZ120" s="26"/>
      <c r="BA120" s="26"/>
      <c r="BB120" s="26"/>
      <c r="BC120" s="26"/>
      <c r="BD120" s="26"/>
      <c r="BE120" s="26" t="e">
        <f>_xlfn.RANK.EQ(BB120,$BB$4:$BB$93,)+COUNTIF($BB$4:BB120,BB120)-1</f>
        <v>#N/A</v>
      </c>
    </row>
    <row r="121" spans="1:57" x14ac:dyDescent="0.25">
      <c r="A121" s="4"/>
      <c r="B121" s="4"/>
      <c r="C121" s="4"/>
      <c r="D121" s="4"/>
      <c r="E121" s="37"/>
      <c r="F121" s="37"/>
      <c r="G121" s="37"/>
      <c r="H121" s="37"/>
      <c r="I121" s="37"/>
      <c r="J121" s="37"/>
      <c r="K121" s="37"/>
      <c r="L121" s="37"/>
      <c r="M121" s="4"/>
      <c r="N121" s="4"/>
      <c r="O121" s="36"/>
      <c r="P121" s="4"/>
      <c r="Q121" s="4"/>
      <c r="AD121" s="26">
        <v>120</v>
      </c>
      <c r="AE121" s="26"/>
      <c r="AF121" s="26" t="str">
        <f>IF(Kopā!F121=$R$3,Kopā!A121,"")</f>
        <v/>
      </c>
      <c r="AG121" s="26" t="str">
        <f>_xlfn.IFNA(VLOOKUP(AF121,Kopā!$A$4:$G$203,7,),"")</f>
        <v/>
      </c>
      <c r="AH121" s="26" t="str">
        <f t="shared" si="44"/>
        <v/>
      </c>
      <c r="AI121" s="26" t="e" cm="1">
        <f t="array" ref="AI121">IFERROR(SMALL(IF((COUNTIF($AI$3:AI120, $AH$4:$AH$203)=0)*ISNUMBER($AH$4:$AH$203), $AH$4:$AH$203, "A"), 1),INDEX($AH$4:$AH$203, MATCH(SMALL(IF(ISTEXT($AH$4:$AH$203)*(COUNTIF(AI$3:$AI120,$AH$4:$AH$203)=0), COUNTIF($AH$4:$AH$203, "&lt;"&amp;$AH$4:$AH$203), ""),1),IF(ISTEXT($AH$4:$AH$203), COUNTIF($AH$4:$AH$203, "&lt;"&amp;$AH$4:$AH$203), ""), 0)))</f>
        <v>#NUM!</v>
      </c>
      <c r="AJ121" s="26"/>
      <c r="AK121" s="26"/>
      <c r="AL121" s="26" t="e">
        <f>#REF!</f>
        <v>#REF!</v>
      </c>
      <c r="AM121" s="26"/>
      <c r="AN121" s="26"/>
      <c r="AO121" s="26"/>
      <c r="AP121" s="26"/>
      <c r="AQ121" s="26"/>
      <c r="AR121" s="79" t="str">
        <f>_xlfn.IFNA(VLOOKUP(AM121,Kopā!$A$4:$Q$203,8,),"")</f>
        <v/>
      </c>
      <c r="AS121" s="80" t="str">
        <f>_xlfn.IFNA(VLOOKUP(AM121,Kopā!$A$4:$Q$203,9,),"")</f>
        <v/>
      </c>
      <c r="AT121" s="79" t="str">
        <f>_xlfn.IFNA(VLOOKUP(AM121,Kopā!$A$4:$Q$203,10,),"")</f>
        <v/>
      </c>
      <c r="AU121" s="80" t="str">
        <f>_xlfn.IFNA(VLOOKUP(AM121,Kopā!$A$4:$Q$203,11,),"")</f>
        <v/>
      </c>
      <c r="AV121" s="79" t="str">
        <f>_xlfn.IFNA(VLOOKUP(AM121,Kopā!$A$4:$Q$203,12,),"")</f>
        <v/>
      </c>
      <c r="AW121" s="80" t="str">
        <f>_xlfn.IFNA(VLOOKUP(AM121,Kopā!$A$4:$Q$203,13,),"")</f>
        <v/>
      </c>
      <c r="AX121" s="79" t="str">
        <f>_xlfn.IFNA(VLOOKUP(AM121,Kopā!$A$4:$Q$203,14,),"")</f>
        <v/>
      </c>
      <c r="AY121" s="80" t="str">
        <f>_xlfn.IFNA(VLOOKUP(AM121,Kopā!$A$4:$Q$203,15,),"")</f>
        <v/>
      </c>
      <c r="AZ121" s="26"/>
      <c r="BA121" s="26"/>
      <c r="BB121" s="26"/>
      <c r="BC121" s="26"/>
      <c r="BD121" s="26"/>
      <c r="BE121" s="26" t="e">
        <f>_xlfn.RANK.EQ(BB121,$BB$4:$BB$93,)+COUNTIF($BB$4:BB121,BB121)-1</f>
        <v>#N/A</v>
      </c>
    </row>
    <row r="122" spans="1:57" x14ac:dyDescent="0.25">
      <c r="A122" s="4"/>
      <c r="B122" s="4"/>
      <c r="C122" s="4"/>
      <c r="D122" s="4"/>
      <c r="E122" s="37"/>
      <c r="F122" s="37"/>
      <c r="G122" s="37"/>
      <c r="H122" s="37"/>
      <c r="I122" s="37"/>
      <c r="J122" s="37"/>
      <c r="K122" s="37"/>
      <c r="L122" s="37"/>
      <c r="M122" s="4"/>
      <c r="N122" s="4"/>
      <c r="O122" s="36"/>
      <c r="P122" s="4"/>
      <c r="Q122" s="4"/>
      <c r="AD122" s="26">
        <v>121</v>
      </c>
      <c r="AE122" s="26"/>
      <c r="AF122" s="26" t="str">
        <f>IF(Kopā!F122=$R$3,Kopā!A122,"")</f>
        <v/>
      </c>
      <c r="AG122" s="26" t="str">
        <f>_xlfn.IFNA(VLOOKUP(AF122,Kopā!$A$4:$G$203,7,),"")</f>
        <v/>
      </c>
      <c r="AH122" s="26" t="str">
        <f t="shared" si="44"/>
        <v/>
      </c>
      <c r="AI122" s="26" t="e" cm="1">
        <f t="array" ref="AI122">IFERROR(SMALL(IF((COUNTIF($AI$3:AI121, $AH$4:$AH$203)=0)*ISNUMBER($AH$4:$AH$203), $AH$4:$AH$203, "A"), 1),INDEX($AH$4:$AH$203, MATCH(SMALL(IF(ISTEXT($AH$4:$AH$203)*(COUNTIF(AI$3:$AI121,$AH$4:$AH$203)=0), COUNTIF($AH$4:$AH$203, "&lt;"&amp;$AH$4:$AH$203), ""),1),IF(ISTEXT($AH$4:$AH$203), COUNTIF($AH$4:$AH$203, "&lt;"&amp;$AH$4:$AH$203), ""), 0)))</f>
        <v>#NUM!</v>
      </c>
      <c r="AJ122" s="26"/>
      <c r="AK122" s="26"/>
      <c r="AL122" s="26" t="e">
        <f>#REF!</f>
        <v>#REF!</v>
      </c>
      <c r="AM122" s="26"/>
      <c r="AN122" s="26"/>
      <c r="AO122" s="26"/>
      <c r="AP122" s="26"/>
      <c r="AQ122" s="26"/>
      <c r="AR122" s="79" t="str">
        <f>_xlfn.IFNA(VLOOKUP(AM122,Kopā!$A$4:$Q$203,8,),"")</f>
        <v/>
      </c>
      <c r="AS122" s="80" t="str">
        <f>_xlfn.IFNA(VLOOKUP(AM122,Kopā!$A$4:$Q$203,9,),"")</f>
        <v/>
      </c>
      <c r="AT122" s="79" t="str">
        <f>_xlfn.IFNA(VLOOKUP(AM122,Kopā!$A$4:$Q$203,10,),"")</f>
        <v/>
      </c>
      <c r="AU122" s="80" t="str">
        <f>_xlfn.IFNA(VLOOKUP(AM122,Kopā!$A$4:$Q$203,11,),"")</f>
        <v/>
      </c>
      <c r="AV122" s="79" t="str">
        <f>_xlfn.IFNA(VLOOKUP(AM122,Kopā!$A$4:$Q$203,12,),"")</f>
        <v/>
      </c>
      <c r="AW122" s="80" t="str">
        <f>_xlfn.IFNA(VLOOKUP(AM122,Kopā!$A$4:$Q$203,13,),"")</f>
        <v/>
      </c>
      <c r="AX122" s="79" t="str">
        <f>_xlfn.IFNA(VLOOKUP(AM122,Kopā!$A$4:$Q$203,14,),"")</f>
        <v/>
      </c>
      <c r="AY122" s="80" t="str">
        <f>_xlfn.IFNA(VLOOKUP(AM122,Kopā!$A$4:$Q$203,15,),"")</f>
        <v/>
      </c>
      <c r="AZ122" s="26"/>
      <c r="BA122" s="26"/>
      <c r="BB122" s="26"/>
      <c r="BC122" s="26"/>
      <c r="BD122" s="26"/>
      <c r="BE122" s="26" t="e">
        <f>_xlfn.RANK.EQ(BB122,$BB$4:$BB$93,)+COUNTIF($BB$4:BB122,BB122)-1</f>
        <v>#N/A</v>
      </c>
    </row>
    <row r="123" spans="1:57" x14ac:dyDescent="0.25">
      <c r="A123" s="4"/>
      <c r="B123" s="4"/>
      <c r="C123" s="4"/>
      <c r="D123" s="4"/>
      <c r="E123" s="37"/>
      <c r="F123" s="37"/>
      <c r="G123" s="37"/>
      <c r="H123" s="37"/>
      <c r="I123" s="37"/>
      <c r="J123" s="37"/>
      <c r="K123" s="37"/>
      <c r="L123" s="37"/>
      <c r="M123" s="4"/>
      <c r="N123" s="4"/>
      <c r="O123" s="36"/>
      <c r="P123" s="4"/>
      <c r="Q123" s="4"/>
      <c r="AD123" s="26">
        <v>122</v>
      </c>
      <c r="AE123" s="26"/>
      <c r="AF123" s="26" t="str">
        <f>IF(Kopā!F123=$R$3,Kopā!A123,"")</f>
        <v/>
      </c>
      <c r="AG123" s="26" t="str">
        <f>_xlfn.IFNA(VLOOKUP(AF123,Kopā!$A$4:$G$203,7,),"")</f>
        <v/>
      </c>
      <c r="AH123" s="26" t="str">
        <f t="shared" si="44"/>
        <v/>
      </c>
      <c r="AI123" s="26" t="e" cm="1">
        <f t="array" ref="AI123">IFERROR(SMALL(IF((COUNTIF($AI$3:AI122, $AH$4:$AH$203)=0)*ISNUMBER($AH$4:$AH$203), $AH$4:$AH$203, "A"), 1),INDEX($AH$4:$AH$203, MATCH(SMALL(IF(ISTEXT($AH$4:$AH$203)*(COUNTIF(AI$3:$AI122,$AH$4:$AH$203)=0), COUNTIF($AH$4:$AH$203, "&lt;"&amp;$AH$4:$AH$203), ""),1),IF(ISTEXT($AH$4:$AH$203), COUNTIF($AH$4:$AH$203, "&lt;"&amp;$AH$4:$AH$203), ""), 0)))</f>
        <v>#NUM!</v>
      </c>
      <c r="AJ123" s="26"/>
      <c r="AK123" s="26"/>
      <c r="AL123" s="26" t="e">
        <f>#REF!</f>
        <v>#REF!</v>
      </c>
      <c r="AM123" s="26"/>
      <c r="AN123" s="26"/>
      <c r="AO123" s="26"/>
      <c r="AP123" s="26"/>
      <c r="AQ123" s="26"/>
      <c r="AR123" s="79" t="str">
        <f>_xlfn.IFNA(VLOOKUP(AM123,Kopā!$A$4:$Q$203,8,),"")</f>
        <v/>
      </c>
      <c r="AS123" s="80" t="str">
        <f>_xlfn.IFNA(VLOOKUP(AM123,Kopā!$A$4:$Q$203,9,),"")</f>
        <v/>
      </c>
      <c r="AT123" s="79" t="str">
        <f>_xlfn.IFNA(VLOOKUP(AM123,Kopā!$A$4:$Q$203,10,),"")</f>
        <v/>
      </c>
      <c r="AU123" s="80" t="str">
        <f>_xlfn.IFNA(VLOOKUP(AM123,Kopā!$A$4:$Q$203,11,),"")</f>
        <v/>
      </c>
      <c r="AV123" s="79" t="str">
        <f>_xlfn.IFNA(VLOOKUP(AM123,Kopā!$A$4:$Q$203,12,),"")</f>
        <v/>
      </c>
      <c r="AW123" s="80" t="str">
        <f>_xlfn.IFNA(VLOOKUP(AM123,Kopā!$A$4:$Q$203,13,),"")</f>
        <v/>
      </c>
      <c r="AX123" s="79" t="str">
        <f>_xlfn.IFNA(VLOOKUP(AM123,Kopā!$A$4:$Q$203,14,),"")</f>
        <v/>
      </c>
      <c r="AY123" s="80" t="str">
        <f>_xlfn.IFNA(VLOOKUP(AM123,Kopā!$A$4:$Q$203,15,),"")</f>
        <v/>
      </c>
      <c r="AZ123" s="26"/>
      <c r="BA123" s="26"/>
      <c r="BB123" s="26"/>
      <c r="BC123" s="26"/>
      <c r="BD123" s="26"/>
      <c r="BE123" s="26" t="e">
        <f>_xlfn.RANK.EQ(BB123,$BB$4:$BB$93,)+COUNTIF($BB$4:BB123,BB123)-1</f>
        <v>#N/A</v>
      </c>
    </row>
    <row r="124" spans="1:57" x14ac:dyDescent="0.25">
      <c r="A124" s="4"/>
      <c r="B124" s="4"/>
      <c r="C124" s="4"/>
      <c r="D124" s="4"/>
      <c r="E124" s="37"/>
      <c r="F124" s="37"/>
      <c r="G124" s="37"/>
      <c r="H124" s="37"/>
      <c r="I124" s="37"/>
      <c r="J124" s="37"/>
      <c r="K124" s="37"/>
      <c r="L124" s="37"/>
      <c r="M124" s="4"/>
      <c r="N124" s="4"/>
      <c r="O124" s="36"/>
      <c r="P124" s="4"/>
      <c r="Q124" s="4"/>
      <c r="AD124" s="26">
        <v>123</v>
      </c>
      <c r="AE124" s="26"/>
      <c r="AF124" s="26" t="str">
        <f>IF(Kopā!F124=$R$3,Kopā!A124,"")</f>
        <v/>
      </c>
      <c r="AG124" s="26" t="str">
        <f>_xlfn.IFNA(VLOOKUP(AF124,Kopā!$A$4:$G$203,7,),"")</f>
        <v/>
      </c>
      <c r="AH124" s="26" t="str">
        <f t="shared" si="44"/>
        <v/>
      </c>
      <c r="AI124" s="26" t="e" cm="1">
        <f t="array" ref="AI124">IFERROR(SMALL(IF((COUNTIF($AI$3:AI123, $AH$4:$AH$203)=0)*ISNUMBER($AH$4:$AH$203), $AH$4:$AH$203, "A"), 1),INDEX($AH$4:$AH$203, MATCH(SMALL(IF(ISTEXT($AH$4:$AH$203)*(COUNTIF(AI$3:$AI123,$AH$4:$AH$203)=0), COUNTIF($AH$4:$AH$203, "&lt;"&amp;$AH$4:$AH$203), ""),1),IF(ISTEXT($AH$4:$AH$203), COUNTIF($AH$4:$AH$203, "&lt;"&amp;$AH$4:$AH$203), ""), 0)))</f>
        <v>#NUM!</v>
      </c>
      <c r="AJ124" s="26"/>
      <c r="AK124" s="26"/>
      <c r="AL124" s="26" t="e">
        <f>#REF!</f>
        <v>#REF!</v>
      </c>
      <c r="AM124" s="26"/>
      <c r="AN124" s="26"/>
      <c r="AO124" s="26"/>
      <c r="AP124" s="26"/>
      <c r="AQ124" s="26"/>
      <c r="AR124" s="79" t="str">
        <f>_xlfn.IFNA(VLOOKUP(AM124,Kopā!$A$4:$Q$203,8,),"")</f>
        <v/>
      </c>
      <c r="AS124" s="80" t="str">
        <f>_xlfn.IFNA(VLOOKUP(AM124,Kopā!$A$4:$Q$203,9,),"")</f>
        <v/>
      </c>
      <c r="AT124" s="79" t="str">
        <f>_xlfn.IFNA(VLOOKUP(AM124,Kopā!$A$4:$Q$203,10,),"")</f>
        <v/>
      </c>
      <c r="AU124" s="80" t="str">
        <f>_xlfn.IFNA(VLOOKUP(AM124,Kopā!$A$4:$Q$203,11,),"")</f>
        <v/>
      </c>
      <c r="AV124" s="79" t="str">
        <f>_xlfn.IFNA(VLOOKUP(AM124,Kopā!$A$4:$Q$203,12,),"")</f>
        <v/>
      </c>
      <c r="AW124" s="80" t="str">
        <f>_xlfn.IFNA(VLOOKUP(AM124,Kopā!$A$4:$Q$203,13,),"")</f>
        <v/>
      </c>
      <c r="AX124" s="79" t="str">
        <f>_xlfn.IFNA(VLOOKUP(AM124,Kopā!$A$4:$Q$203,14,),"")</f>
        <v/>
      </c>
      <c r="AY124" s="80" t="str">
        <f>_xlfn.IFNA(VLOOKUP(AM124,Kopā!$A$4:$Q$203,15,),"")</f>
        <v/>
      </c>
      <c r="AZ124" s="26"/>
      <c r="BA124" s="26"/>
      <c r="BB124" s="26"/>
      <c r="BC124" s="26"/>
      <c r="BD124" s="26"/>
      <c r="BE124" s="26" t="e">
        <f>_xlfn.RANK.EQ(BB124,$BB$4:$BB$93,)+COUNTIF($BB$4:BB124,BB124)-1</f>
        <v>#N/A</v>
      </c>
    </row>
    <row r="125" spans="1:57" x14ac:dyDescent="0.25">
      <c r="A125" s="4"/>
      <c r="B125" s="4"/>
      <c r="C125" s="4"/>
      <c r="D125" s="4"/>
      <c r="E125" s="37"/>
      <c r="F125" s="37"/>
      <c r="G125" s="37"/>
      <c r="H125" s="37"/>
      <c r="I125" s="37"/>
      <c r="J125" s="37"/>
      <c r="K125" s="37"/>
      <c r="L125" s="37"/>
      <c r="M125" s="4"/>
      <c r="N125" s="4"/>
      <c r="O125" s="36"/>
      <c r="P125" s="4"/>
      <c r="Q125" s="4"/>
      <c r="AD125" s="26">
        <v>124</v>
      </c>
      <c r="AE125" s="26"/>
      <c r="AF125" s="26" t="str">
        <f>IF(Kopā!F125=$R$3,Kopā!A125,"")</f>
        <v/>
      </c>
      <c r="AG125" s="26" t="str">
        <f>_xlfn.IFNA(VLOOKUP(AF125,Kopā!$A$4:$G$203,7,),"")</f>
        <v/>
      </c>
      <c r="AH125" s="26" t="str">
        <f t="shared" si="44"/>
        <v/>
      </c>
      <c r="AI125" s="26" t="e" cm="1">
        <f t="array" ref="AI125">IFERROR(SMALL(IF((COUNTIF($AI$3:AI124, $AH$4:$AH$203)=0)*ISNUMBER($AH$4:$AH$203), $AH$4:$AH$203, "A"), 1),INDEX($AH$4:$AH$203, MATCH(SMALL(IF(ISTEXT($AH$4:$AH$203)*(COUNTIF(AI$3:$AI124,$AH$4:$AH$203)=0), COUNTIF($AH$4:$AH$203, "&lt;"&amp;$AH$4:$AH$203), ""),1),IF(ISTEXT($AH$4:$AH$203), COUNTIF($AH$4:$AH$203, "&lt;"&amp;$AH$4:$AH$203), ""), 0)))</f>
        <v>#NUM!</v>
      </c>
      <c r="AJ125" s="26"/>
      <c r="AK125" s="26"/>
      <c r="AL125" s="26" t="e">
        <f>#REF!</f>
        <v>#REF!</v>
      </c>
      <c r="AM125" s="26"/>
      <c r="AN125" s="26"/>
      <c r="AO125" s="26"/>
      <c r="AP125" s="26"/>
      <c r="AQ125" s="26"/>
      <c r="AR125" s="79" t="str">
        <f>_xlfn.IFNA(VLOOKUP(AM125,Kopā!$A$4:$Q$203,8,),"")</f>
        <v/>
      </c>
      <c r="AS125" s="80" t="str">
        <f>_xlfn.IFNA(VLOOKUP(AM125,Kopā!$A$4:$Q$203,9,),"")</f>
        <v/>
      </c>
      <c r="AT125" s="79" t="str">
        <f>_xlfn.IFNA(VLOOKUP(AM125,Kopā!$A$4:$Q$203,10,),"")</f>
        <v/>
      </c>
      <c r="AU125" s="80" t="str">
        <f>_xlfn.IFNA(VLOOKUP(AM125,Kopā!$A$4:$Q$203,11,),"")</f>
        <v/>
      </c>
      <c r="AV125" s="79" t="str">
        <f>_xlfn.IFNA(VLOOKUP(AM125,Kopā!$A$4:$Q$203,12,),"")</f>
        <v/>
      </c>
      <c r="AW125" s="80" t="str">
        <f>_xlfn.IFNA(VLOOKUP(AM125,Kopā!$A$4:$Q$203,13,),"")</f>
        <v/>
      </c>
      <c r="AX125" s="79" t="str">
        <f>_xlfn.IFNA(VLOOKUP(AM125,Kopā!$A$4:$Q$203,14,),"")</f>
        <v/>
      </c>
      <c r="AY125" s="80" t="str">
        <f>_xlfn.IFNA(VLOOKUP(AM125,Kopā!$A$4:$Q$203,15,),"")</f>
        <v/>
      </c>
      <c r="AZ125" s="26"/>
      <c r="BA125" s="26"/>
      <c r="BB125" s="26"/>
      <c r="BC125" s="26"/>
      <c r="BD125" s="26"/>
      <c r="BE125" s="26" t="e">
        <f>_xlfn.RANK.EQ(BB125,$BB$4:$BB$93,)+COUNTIF($BB$4:BB125,BB125)-1</f>
        <v>#N/A</v>
      </c>
    </row>
    <row r="126" spans="1:57" x14ac:dyDescent="0.25">
      <c r="A126" s="4"/>
      <c r="B126" s="4"/>
      <c r="C126" s="4"/>
      <c r="D126" s="4"/>
      <c r="E126" s="37"/>
      <c r="F126" s="37"/>
      <c r="G126" s="37"/>
      <c r="H126" s="37"/>
      <c r="I126" s="37"/>
      <c r="J126" s="37"/>
      <c r="K126" s="37"/>
      <c r="L126" s="37"/>
      <c r="M126" s="4"/>
      <c r="N126" s="4"/>
      <c r="O126" s="36"/>
      <c r="P126" s="4"/>
      <c r="Q126" s="4"/>
      <c r="AD126" s="26">
        <v>125</v>
      </c>
      <c r="AE126" s="26"/>
      <c r="AF126" s="26" t="str">
        <f>IF(Kopā!F126=$R$3,Kopā!A126,"")</f>
        <v/>
      </c>
      <c r="AG126" s="26" t="str">
        <f>_xlfn.IFNA(VLOOKUP(AF126,Kopā!$A$4:$G$203,7,),"")</f>
        <v/>
      </c>
      <c r="AH126" s="26" t="str">
        <f t="shared" si="44"/>
        <v/>
      </c>
      <c r="AI126" s="26" t="e" cm="1">
        <f t="array" ref="AI126">IFERROR(SMALL(IF((COUNTIF($AI$3:AI125, $AH$4:$AH$203)=0)*ISNUMBER($AH$4:$AH$203), $AH$4:$AH$203, "A"), 1),INDEX($AH$4:$AH$203, MATCH(SMALL(IF(ISTEXT($AH$4:$AH$203)*(COUNTIF(AI$3:$AI125,$AH$4:$AH$203)=0), COUNTIF($AH$4:$AH$203, "&lt;"&amp;$AH$4:$AH$203), ""),1),IF(ISTEXT($AH$4:$AH$203), COUNTIF($AH$4:$AH$203, "&lt;"&amp;$AH$4:$AH$203), ""), 0)))</f>
        <v>#NUM!</v>
      </c>
      <c r="AJ126" s="26"/>
      <c r="AK126" s="26"/>
      <c r="AL126" s="26" t="e">
        <f>#REF!</f>
        <v>#REF!</v>
      </c>
      <c r="AM126" s="26"/>
      <c r="AN126" s="26"/>
      <c r="AO126" s="26"/>
      <c r="AP126" s="26"/>
      <c r="AQ126" s="26"/>
      <c r="AR126" s="79" t="str">
        <f>_xlfn.IFNA(VLOOKUP(AM126,Kopā!$A$4:$Q$203,8,),"")</f>
        <v/>
      </c>
      <c r="AS126" s="80" t="str">
        <f>_xlfn.IFNA(VLOOKUP(AM126,Kopā!$A$4:$Q$203,9,),"")</f>
        <v/>
      </c>
      <c r="AT126" s="79" t="str">
        <f>_xlfn.IFNA(VLOOKUP(AM126,Kopā!$A$4:$Q$203,10,),"")</f>
        <v/>
      </c>
      <c r="AU126" s="80" t="str">
        <f>_xlfn.IFNA(VLOOKUP(AM126,Kopā!$A$4:$Q$203,11,),"")</f>
        <v/>
      </c>
      <c r="AV126" s="79" t="str">
        <f>_xlfn.IFNA(VLOOKUP(AM126,Kopā!$A$4:$Q$203,12,),"")</f>
        <v/>
      </c>
      <c r="AW126" s="80" t="str">
        <f>_xlfn.IFNA(VLOOKUP(AM126,Kopā!$A$4:$Q$203,13,),"")</f>
        <v/>
      </c>
      <c r="AX126" s="79" t="str">
        <f>_xlfn.IFNA(VLOOKUP(AM126,Kopā!$A$4:$Q$203,14,),"")</f>
        <v/>
      </c>
      <c r="AY126" s="80" t="str">
        <f>_xlfn.IFNA(VLOOKUP(AM126,Kopā!$A$4:$Q$203,15,),"")</f>
        <v/>
      </c>
      <c r="AZ126" s="26"/>
      <c r="BA126" s="26"/>
      <c r="BB126" s="26"/>
      <c r="BC126" s="26"/>
      <c r="BD126" s="26"/>
      <c r="BE126" s="26" t="e">
        <f>_xlfn.RANK.EQ(BB126,$BB$4:$BB$93,)+COUNTIF($BB$4:BB126,BB126)-1</f>
        <v>#N/A</v>
      </c>
    </row>
    <row r="127" spans="1:57" x14ac:dyDescent="0.25">
      <c r="A127" s="4"/>
      <c r="B127" s="4"/>
      <c r="C127" s="4"/>
      <c r="D127" s="4"/>
      <c r="E127" s="37"/>
      <c r="F127" s="37"/>
      <c r="G127" s="37"/>
      <c r="H127" s="37"/>
      <c r="I127" s="37"/>
      <c r="J127" s="37"/>
      <c r="K127" s="37"/>
      <c r="L127" s="37"/>
      <c r="M127" s="4"/>
      <c r="N127" s="4"/>
      <c r="O127" s="36"/>
      <c r="P127" s="4"/>
      <c r="Q127" s="4"/>
      <c r="AD127" s="26">
        <v>126</v>
      </c>
      <c r="AE127" s="26"/>
      <c r="AF127" s="26" t="str">
        <f>IF(Kopā!F127=$R$3,Kopā!A127,"")</f>
        <v/>
      </c>
      <c r="AG127" s="26" t="str">
        <f>_xlfn.IFNA(VLOOKUP(AF127,Kopā!$A$4:$G$203,7,),"")</f>
        <v/>
      </c>
      <c r="AH127" s="26" t="str">
        <f t="shared" si="44"/>
        <v/>
      </c>
      <c r="AI127" s="26" t="e" cm="1">
        <f t="array" ref="AI127">IFERROR(SMALL(IF((COUNTIF($AI$3:AI126, $AH$4:$AH$203)=0)*ISNUMBER($AH$4:$AH$203), $AH$4:$AH$203, "A"), 1),INDEX($AH$4:$AH$203, MATCH(SMALL(IF(ISTEXT($AH$4:$AH$203)*(COUNTIF(AI$3:$AI126,$AH$4:$AH$203)=0), COUNTIF($AH$4:$AH$203, "&lt;"&amp;$AH$4:$AH$203), ""),1),IF(ISTEXT($AH$4:$AH$203), COUNTIF($AH$4:$AH$203, "&lt;"&amp;$AH$4:$AH$203), ""), 0)))</f>
        <v>#NUM!</v>
      </c>
      <c r="AJ127" s="26"/>
      <c r="AK127" s="26"/>
      <c r="AL127" s="26" t="e">
        <f>#REF!</f>
        <v>#REF!</v>
      </c>
      <c r="AM127" s="26"/>
      <c r="AN127" s="26"/>
      <c r="AO127" s="26"/>
      <c r="AP127" s="26"/>
      <c r="AQ127" s="26"/>
      <c r="AR127" s="79" t="str">
        <f>_xlfn.IFNA(VLOOKUP(AM127,Kopā!$A$4:$Q$203,8,),"")</f>
        <v/>
      </c>
      <c r="AS127" s="80" t="str">
        <f>_xlfn.IFNA(VLOOKUP(AM127,Kopā!$A$4:$Q$203,9,),"")</f>
        <v/>
      </c>
      <c r="AT127" s="79" t="str">
        <f>_xlfn.IFNA(VLOOKUP(AM127,Kopā!$A$4:$Q$203,10,),"")</f>
        <v/>
      </c>
      <c r="AU127" s="80" t="str">
        <f>_xlfn.IFNA(VLOOKUP(AM127,Kopā!$A$4:$Q$203,11,),"")</f>
        <v/>
      </c>
      <c r="AV127" s="79" t="str">
        <f>_xlfn.IFNA(VLOOKUP(AM127,Kopā!$A$4:$Q$203,12,),"")</f>
        <v/>
      </c>
      <c r="AW127" s="80" t="str">
        <f>_xlfn.IFNA(VLOOKUP(AM127,Kopā!$A$4:$Q$203,13,),"")</f>
        <v/>
      </c>
      <c r="AX127" s="79" t="str">
        <f>_xlfn.IFNA(VLOOKUP(AM127,Kopā!$A$4:$Q$203,14,),"")</f>
        <v/>
      </c>
      <c r="AY127" s="80" t="str">
        <f>_xlfn.IFNA(VLOOKUP(AM127,Kopā!$A$4:$Q$203,15,),"")</f>
        <v/>
      </c>
      <c r="AZ127" s="26"/>
      <c r="BA127" s="26"/>
      <c r="BB127" s="26"/>
      <c r="BC127" s="26"/>
      <c r="BD127" s="26"/>
      <c r="BE127" s="26" t="e">
        <f>_xlfn.RANK.EQ(BB127,$BB$4:$BB$93,)+COUNTIF($BB$4:BB127,BB127)-1</f>
        <v>#N/A</v>
      </c>
    </row>
    <row r="128" spans="1:57" x14ac:dyDescent="0.25">
      <c r="A128" s="4"/>
      <c r="B128" s="4"/>
      <c r="C128" s="4"/>
      <c r="D128" s="4"/>
      <c r="E128" s="37"/>
      <c r="F128" s="37"/>
      <c r="G128" s="37"/>
      <c r="H128" s="37"/>
      <c r="I128" s="37"/>
      <c r="J128" s="37"/>
      <c r="K128" s="37"/>
      <c r="L128" s="37"/>
      <c r="M128" s="4"/>
      <c r="N128" s="4"/>
      <c r="O128" s="36"/>
      <c r="P128" s="4"/>
      <c r="Q128" s="4"/>
      <c r="AD128" s="26">
        <v>127</v>
      </c>
      <c r="AE128" s="26"/>
      <c r="AF128" s="26" t="str">
        <f>IF(Kopā!F128=$R$3,Kopā!A128,"")</f>
        <v/>
      </c>
      <c r="AG128" s="26" t="str">
        <f>_xlfn.IFNA(VLOOKUP(AF128,Kopā!$A$4:$G$203,7,),"")</f>
        <v/>
      </c>
      <c r="AH128" s="26" t="str">
        <f t="shared" si="44"/>
        <v/>
      </c>
      <c r="AI128" s="26" t="e" cm="1">
        <f t="array" ref="AI128">IFERROR(SMALL(IF((COUNTIF($AI$3:AI127, $AH$4:$AH$203)=0)*ISNUMBER($AH$4:$AH$203), $AH$4:$AH$203, "A"), 1),INDEX($AH$4:$AH$203, MATCH(SMALL(IF(ISTEXT($AH$4:$AH$203)*(COUNTIF(AI$3:$AI127,$AH$4:$AH$203)=0), COUNTIF($AH$4:$AH$203, "&lt;"&amp;$AH$4:$AH$203), ""),1),IF(ISTEXT($AH$4:$AH$203), COUNTIF($AH$4:$AH$203, "&lt;"&amp;$AH$4:$AH$203), ""), 0)))</f>
        <v>#NUM!</v>
      </c>
      <c r="AJ128" s="26"/>
      <c r="AK128" s="26"/>
      <c r="AL128" s="26" t="e">
        <f>#REF!</f>
        <v>#REF!</v>
      </c>
      <c r="AM128" s="26"/>
      <c r="AN128" s="26"/>
      <c r="AO128" s="26"/>
      <c r="AP128" s="26"/>
      <c r="AQ128" s="26"/>
      <c r="AR128" s="79" t="str">
        <f>_xlfn.IFNA(VLOOKUP(AM128,Kopā!$A$4:$Q$203,8,),"")</f>
        <v/>
      </c>
      <c r="AS128" s="80" t="str">
        <f>_xlfn.IFNA(VLOOKUP(AM128,Kopā!$A$4:$Q$203,9,),"")</f>
        <v/>
      </c>
      <c r="AT128" s="79" t="str">
        <f>_xlfn.IFNA(VLOOKUP(AM128,Kopā!$A$4:$Q$203,10,),"")</f>
        <v/>
      </c>
      <c r="AU128" s="80" t="str">
        <f>_xlfn.IFNA(VLOOKUP(AM128,Kopā!$A$4:$Q$203,11,),"")</f>
        <v/>
      </c>
      <c r="AV128" s="79" t="str">
        <f>_xlfn.IFNA(VLOOKUP(AM128,Kopā!$A$4:$Q$203,12,),"")</f>
        <v/>
      </c>
      <c r="AW128" s="80" t="str">
        <f>_xlfn.IFNA(VLOOKUP(AM128,Kopā!$A$4:$Q$203,13,),"")</f>
        <v/>
      </c>
      <c r="AX128" s="79" t="str">
        <f>_xlfn.IFNA(VLOOKUP(AM128,Kopā!$A$4:$Q$203,14,),"")</f>
        <v/>
      </c>
      <c r="AY128" s="80" t="str">
        <f>_xlfn.IFNA(VLOOKUP(AM128,Kopā!$A$4:$Q$203,15,),"")</f>
        <v/>
      </c>
      <c r="AZ128" s="26"/>
      <c r="BA128" s="26"/>
      <c r="BB128" s="26"/>
      <c r="BC128" s="26"/>
      <c r="BD128" s="26"/>
      <c r="BE128" s="26" t="e">
        <f>_xlfn.RANK.EQ(BB128,$BB$4:$BB$93,)+COUNTIF($BB$4:BB128,BB128)-1</f>
        <v>#N/A</v>
      </c>
    </row>
    <row r="129" spans="1:57" x14ac:dyDescent="0.25">
      <c r="A129" s="4"/>
      <c r="B129" s="4"/>
      <c r="C129" s="4"/>
      <c r="D129" s="4"/>
      <c r="E129" s="37"/>
      <c r="F129" s="37"/>
      <c r="G129" s="37"/>
      <c r="H129" s="37"/>
      <c r="I129" s="37"/>
      <c r="J129" s="37"/>
      <c r="K129" s="37"/>
      <c r="L129" s="37"/>
      <c r="M129" s="4"/>
      <c r="N129" s="4"/>
      <c r="O129" s="36"/>
      <c r="P129" s="4"/>
      <c r="Q129" s="4"/>
      <c r="AD129" s="26">
        <v>128</v>
      </c>
      <c r="AE129" s="26"/>
      <c r="AF129" s="26" t="str">
        <f>IF(Kopā!F129=$R$3,Kopā!A129,"")</f>
        <v/>
      </c>
      <c r="AG129" s="26" t="str">
        <f>_xlfn.IFNA(VLOOKUP(AF129,Kopā!$A$4:$G$203,7,),"")</f>
        <v/>
      </c>
      <c r="AH129" s="26" t="str">
        <f t="shared" si="44"/>
        <v/>
      </c>
      <c r="AI129" s="26" t="e" cm="1">
        <f t="array" ref="AI129">IFERROR(SMALL(IF((COUNTIF($AI$3:AI128, $AH$4:$AH$203)=0)*ISNUMBER($AH$4:$AH$203), $AH$4:$AH$203, "A"), 1),INDEX($AH$4:$AH$203, MATCH(SMALL(IF(ISTEXT($AH$4:$AH$203)*(COUNTIF(AI$3:$AI128,$AH$4:$AH$203)=0), COUNTIF($AH$4:$AH$203, "&lt;"&amp;$AH$4:$AH$203), ""),1),IF(ISTEXT($AH$4:$AH$203), COUNTIF($AH$4:$AH$203, "&lt;"&amp;$AH$4:$AH$203), ""), 0)))</f>
        <v>#NUM!</v>
      </c>
      <c r="AJ129" s="26"/>
      <c r="AK129" s="26"/>
      <c r="AL129" s="26" t="e">
        <f>#REF!</f>
        <v>#REF!</v>
      </c>
      <c r="AM129" s="26"/>
      <c r="AN129" s="26"/>
      <c r="AO129" s="26"/>
      <c r="AP129" s="26"/>
      <c r="AQ129" s="26"/>
      <c r="AR129" s="79" t="str">
        <f>_xlfn.IFNA(VLOOKUP(AM129,Kopā!$A$4:$Q$203,8,),"")</f>
        <v/>
      </c>
      <c r="AS129" s="80" t="str">
        <f>_xlfn.IFNA(VLOOKUP(AM129,Kopā!$A$4:$Q$203,9,),"")</f>
        <v/>
      </c>
      <c r="AT129" s="79" t="str">
        <f>_xlfn.IFNA(VLOOKUP(AM129,Kopā!$A$4:$Q$203,10,),"")</f>
        <v/>
      </c>
      <c r="AU129" s="80" t="str">
        <f>_xlfn.IFNA(VLOOKUP(AM129,Kopā!$A$4:$Q$203,11,),"")</f>
        <v/>
      </c>
      <c r="AV129" s="79" t="str">
        <f>_xlfn.IFNA(VLOOKUP(AM129,Kopā!$A$4:$Q$203,12,),"")</f>
        <v/>
      </c>
      <c r="AW129" s="80" t="str">
        <f>_xlfn.IFNA(VLOOKUP(AM129,Kopā!$A$4:$Q$203,13,),"")</f>
        <v/>
      </c>
      <c r="AX129" s="79" t="str">
        <f>_xlfn.IFNA(VLOOKUP(AM129,Kopā!$A$4:$Q$203,14,),"")</f>
        <v/>
      </c>
      <c r="AY129" s="80" t="str">
        <f>_xlfn.IFNA(VLOOKUP(AM129,Kopā!$A$4:$Q$203,15,),"")</f>
        <v/>
      </c>
      <c r="AZ129" s="26"/>
      <c r="BA129" s="26"/>
      <c r="BB129" s="26"/>
      <c r="BC129" s="26"/>
      <c r="BD129" s="26"/>
      <c r="BE129" s="26" t="e">
        <f>_xlfn.RANK.EQ(BB129,$BB$4:$BB$93,)+COUNTIF($BB$4:BB129,BB129)-1</f>
        <v>#N/A</v>
      </c>
    </row>
    <row r="130" spans="1:57" x14ac:dyDescent="0.25">
      <c r="A130" s="4"/>
      <c r="B130" s="4"/>
      <c r="C130" s="4"/>
      <c r="D130" s="4"/>
      <c r="E130" s="37"/>
      <c r="F130" s="37"/>
      <c r="G130" s="37"/>
      <c r="H130" s="37"/>
      <c r="I130" s="37"/>
      <c r="J130" s="37"/>
      <c r="K130" s="37"/>
      <c r="L130" s="37"/>
      <c r="M130" s="4"/>
      <c r="N130" s="4"/>
      <c r="O130" s="36"/>
      <c r="P130" s="4"/>
      <c r="Q130" s="4"/>
      <c r="AD130" s="26">
        <v>129</v>
      </c>
      <c r="AE130" s="26"/>
      <c r="AF130" s="26" t="str">
        <f>IF(Kopā!F130=$R$3,Kopā!A130,"")</f>
        <v/>
      </c>
      <c r="AG130" s="26" t="str">
        <f>_xlfn.IFNA(VLOOKUP(AF130,Kopā!$A$4:$G$203,7,),"")</f>
        <v/>
      </c>
      <c r="AH130" s="26" t="str">
        <f t="shared" si="44"/>
        <v/>
      </c>
      <c r="AI130" s="26" t="e" cm="1">
        <f t="array" ref="AI130">IFERROR(SMALL(IF((COUNTIF($AI$3:AI129, $AH$4:$AH$203)=0)*ISNUMBER($AH$4:$AH$203), $AH$4:$AH$203, "A"), 1),INDEX($AH$4:$AH$203, MATCH(SMALL(IF(ISTEXT($AH$4:$AH$203)*(COUNTIF(AI$3:$AI129,$AH$4:$AH$203)=0), COUNTIF($AH$4:$AH$203, "&lt;"&amp;$AH$4:$AH$203), ""),1),IF(ISTEXT($AH$4:$AH$203), COUNTIF($AH$4:$AH$203, "&lt;"&amp;$AH$4:$AH$203), ""), 0)))</f>
        <v>#NUM!</v>
      </c>
      <c r="AJ130" s="26"/>
      <c r="AK130" s="26"/>
      <c r="AL130" s="26" t="e">
        <f>#REF!</f>
        <v>#REF!</v>
      </c>
      <c r="AM130" s="26"/>
      <c r="AN130" s="26"/>
      <c r="AO130" s="26"/>
      <c r="AP130" s="26"/>
      <c r="AQ130" s="26"/>
      <c r="AR130" s="79" t="str">
        <f>_xlfn.IFNA(VLOOKUP(AM130,Kopā!$A$4:$Q$203,8,),"")</f>
        <v/>
      </c>
      <c r="AS130" s="80" t="str">
        <f>_xlfn.IFNA(VLOOKUP(AM130,Kopā!$A$4:$Q$203,9,),"")</f>
        <v/>
      </c>
      <c r="AT130" s="79" t="str">
        <f>_xlfn.IFNA(VLOOKUP(AM130,Kopā!$A$4:$Q$203,10,),"")</f>
        <v/>
      </c>
      <c r="AU130" s="80" t="str">
        <f>_xlfn.IFNA(VLOOKUP(AM130,Kopā!$A$4:$Q$203,11,),"")</f>
        <v/>
      </c>
      <c r="AV130" s="79" t="str">
        <f>_xlfn.IFNA(VLOOKUP(AM130,Kopā!$A$4:$Q$203,12,),"")</f>
        <v/>
      </c>
      <c r="AW130" s="80" t="str">
        <f>_xlfn.IFNA(VLOOKUP(AM130,Kopā!$A$4:$Q$203,13,),"")</f>
        <v/>
      </c>
      <c r="AX130" s="79" t="str">
        <f>_xlfn.IFNA(VLOOKUP(AM130,Kopā!$A$4:$Q$203,14,),"")</f>
        <v/>
      </c>
      <c r="AY130" s="80" t="str">
        <f>_xlfn.IFNA(VLOOKUP(AM130,Kopā!$A$4:$Q$203,15,),"")</f>
        <v/>
      </c>
      <c r="AZ130" s="26"/>
      <c r="BA130" s="26"/>
      <c r="BB130" s="26"/>
      <c r="BC130" s="26"/>
      <c r="BD130" s="26"/>
      <c r="BE130" s="26" t="e">
        <f>_xlfn.RANK.EQ(BB130,$BB$4:$BB$93,)+COUNTIF($BB$4:BB130,BB130)-1</f>
        <v>#N/A</v>
      </c>
    </row>
    <row r="131" spans="1:57" x14ac:dyDescent="0.25">
      <c r="A131" s="4"/>
      <c r="B131" s="4"/>
      <c r="C131" s="4"/>
      <c r="D131" s="4"/>
      <c r="E131" s="37"/>
      <c r="F131" s="37"/>
      <c r="G131" s="37"/>
      <c r="H131" s="37"/>
      <c r="I131" s="37"/>
      <c r="J131" s="37"/>
      <c r="K131" s="37"/>
      <c r="L131" s="37"/>
      <c r="M131" s="4"/>
      <c r="N131" s="4"/>
      <c r="O131" s="36"/>
      <c r="P131" s="4"/>
      <c r="Q131" s="4"/>
      <c r="AD131" s="26">
        <v>130</v>
      </c>
      <c r="AE131" s="26"/>
      <c r="AF131" s="26" t="str">
        <f>IF(Kopā!F131=$R$3,Kopā!A131,"")</f>
        <v/>
      </c>
      <c r="AG131" s="26" t="str">
        <f>_xlfn.IFNA(VLOOKUP(AF131,Kopā!$A$4:$G$203,7,),"")</f>
        <v/>
      </c>
      <c r="AH131" s="26" t="str">
        <f t="shared" si="44"/>
        <v/>
      </c>
      <c r="AI131" s="26" t="e" cm="1">
        <f t="array" ref="AI131">IFERROR(SMALL(IF((COUNTIF($AI$3:AI130, $AH$4:$AH$203)=0)*ISNUMBER($AH$4:$AH$203), $AH$4:$AH$203, "A"), 1),INDEX($AH$4:$AH$203, MATCH(SMALL(IF(ISTEXT($AH$4:$AH$203)*(COUNTIF(AI$3:$AI130,$AH$4:$AH$203)=0), COUNTIF($AH$4:$AH$203, "&lt;"&amp;$AH$4:$AH$203), ""),1),IF(ISTEXT($AH$4:$AH$203), COUNTIF($AH$4:$AH$203, "&lt;"&amp;$AH$4:$AH$203), ""), 0)))</f>
        <v>#NUM!</v>
      </c>
      <c r="AJ131" s="26"/>
      <c r="AK131" s="26"/>
      <c r="AL131" s="26" t="e">
        <f>#REF!</f>
        <v>#REF!</v>
      </c>
      <c r="AM131" s="26"/>
      <c r="AN131" s="26"/>
      <c r="AO131" s="26"/>
      <c r="AP131" s="26"/>
      <c r="AQ131" s="26"/>
      <c r="AR131" s="79" t="str">
        <f>_xlfn.IFNA(VLOOKUP(AM131,Kopā!$A$4:$Q$203,8,),"")</f>
        <v/>
      </c>
      <c r="AS131" s="80" t="str">
        <f>_xlfn.IFNA(VLOOKUP(AM131,Kopā!$A$4:$Q$203,9,),"")</f>
        <v/>
      </c>
      <c r="AT131" s="79" t="str">
        <f>_xlfn.IFNA(VLOOKUP(AM131,Kopā!$A$4:$Q$203,10,),"")</f>
        <v/>
      </c>
      <c r="AU131" s="80" t="str">
        <f>_xlfn.IFNA(VLOOKUP(AM131,Kopā!$A$4:$Q$203,11,),"")</f>
        <v/>
      </c>
      <c r="AV131" s="79" t="str">
        <f>_xlfn.IFNA(VLOOKUP(AM131,Kopā!$A$4:$Q$203,12,),"")</f>
        <v/>
      </c>
      <c r="AW131" s="80" t="str">
        <f>_xlfn.IFNA(VLOOKUP(AM131,Kopā!$A$4:$Q$203,13,),"")</f>
        <v/>
      </c>
      <c r="AX131" s="79" t="str">
        <f>_xlfn.IFNA(VLOOKUP(AM131,Kopā!$A$4:$Q$203,14,),"")</f>
        <v/>
      </c>
      <c r="AY131" s="80" t="str">
        <f>_xlfn.IFNA(VLOOKUP(AM131,Kopā!$A$4:$Q$203,15,),"")</f>
        <v/>
      </c>
      <c r="AZ131" s="26"/>
      <c r="BA131" s="26"/>
      <c r="BB131" s="26"/>
      <c r="BC131" s="26"/>
      <c r="BD131" s="26"/>
      <c r="BE131" s="26" t="e">
        <f>_xlfn.RANK.EQ(BB131,$BB$4:$BB$93,)+COUNTIF($BB$4:BB131,BB131)-1</f>
        <v>#N/A</v>
      </c>
    </row>
    <row r="132" spans="1:57" x14ac:dyDescent="0.25">
      <c r="A132" s="4"/>
      <c r="B132" s="4"/>
      <c r="C132" s="4"/>
      <c r="D132" s="4"/>
      <c r="E132" s="37"/>
      <c r="F132" s="37"/>
      <c r="G132" s="37"/>
      <c r="H132" s="37"/>
      <c r="I132" s="37"/>
      <c r="J132" s="37"/>
      <c r="K132" s="37"/>
      <c r="L132" s="37"/>
      <c r="M132" s="4"/>
      <c r="N132" s="4"/>
      <c r="O132" s="36"/>
      <c r="P132" s="4"/>
      <c r="Q132" s="4"/>
      <c r="AD132" s="26">
        <v>131</v>
      </c>
      <c r="AE132" s="26"/>
      <c r="AF132" s="26" t="str">
        <f>IF(Kopā!F132=$R$3,Kopā!A132,"")</f>
        <v/>
      </c>
      <c r="AG132" s="26" t="str">
        <f>_xlfn.IFNA(VLOOKUP(AF132,Kopā!$A$4:$G$203,7,),"")</f>
        <v/>
      </c>
      <c r="AH132" s="26" t="str">
        <f t="shared" ref="AH132:AH163" si="45">IF(AG132=$S$3,AF132,"")</f>
        <v/>
      </c>
      <c r="AI132" s="26" t="e" cm="1">
        <f t="array" ref="AI132">IFERROR(SMALL(IF((COUNTIF($AI$3:AI131, $AH$4:$AH$203)=0)*ISNUMBER($AH$4:$AH$203), $AH$4:$AH$203, "A"), 1),INDEX($AH$4:$AH$203, MATCH(SMALL(IF(ISTEXT($AH$4:$AH$203)*(COUNTIF(AI$3:$AI131,$AH$4:$AH$203)=0), COUNTIF($AH$4:$AH$203, "&lt;"&amp;$AH$4:$AH$203), ""),1),IF(ISTEXT($AH$4:$AH$203), COUNTIF($AH$4:$AH$203, "&lt;"&amp;$AH$4:$AH$203), ""), 0)))</f>
        <v>#NUM!</v>
      </c>
      <c r="AJ132" s="26"/>
      <c r="AK132" s="26"/>
      <c r="AL132" s="26" t="e">
        <f>#REF!</f>
        <v>#REF!</v>
      </c>
      <c r="AM132" s="26"/>
      <c r="AN132" s="26"/>
      <c r="AO132" s="26"/>
      <c r="AP132" s="26"/>
      <c r="AQ132" s="26"/>
      <c r="AR132" s="79" t="str">
        <f>_xlfn.IFNA(VLOOKUP(AM132,Kopā!$A$4:$Q$203,8,),"")</f>
        <v/>
      </c>
      <c r="AS132" s="80" t="str">
        <f>_xlfn.IFNA(VLOOKUP(AM132,Kopā!$A$4:$Q$203,9,),"")</f>
        <v/>
      </c>
      <c r="AT132" s="79" t="str">
        <f>_xlfn.IFNA(VLOOKUP(AM132,Kopā!$A$4:$Q$203,10,),"")</f>
        <v/>
      </c>
      <c r="AU132" s="80" t="str">
        <f>_xlfn.IFNA(VLOOKUP(AM132,Kopā!$A$4:$Q$203,11,),"")</f>
        <v/>
      </c>
      <c r="AV132" s="79" t="str">
        <f>_xlfn.IFNA(VLOOKUP(AM132,Kopā!$A$4:$Q$203,12,),"")</f>
        <v/>
      </c>
      <c r="AW132" s="80" t="str">
        <f>_xlfn.IFNA(VLOOKUP(AM132,Kopā!$A$4:$Q$203,13,),"")</f>
        <v/>
      </c>
      <c r="AX132" s="79" t="str">
        <f>_xlfn.IFNA(VLOOKUP(AM132,Kopā!$A$4:$Q$203,14,),"")</f>
        <v/>
      </c>
      <c r="AY132" s="80" t="str">
        <f>_xlfn.IFNA(VLOOKUP(AM132,Kopā!$A$4:$Q$203,15,),"")</f>
        <v/>
      </c>
      <c r="AZ132" s="26"/>
      <c r="BA132" s="26"/>
      <c r="BB132" s="26"/>
      <c r="BC132" s="26"/>
      <c r="BD132" s="26"/>
      <c r="BE132" s="26" t="e">
        <f>_xlfn.RANK.EQ(BB132,$BB$4:$BB$93,)+COUNTIF($BB$4:BB132,BB132)-1</f>
        <v>#N/A</v>
      </c>
    </row>
    <row r="133" spans="1:57" x14ac:dyDescent="0.25">
      <c r="A133" s="4"/>
      <c r="B133" s="4"/>
      <c r="C133" s="4"/>
      <c r="D133" s="4"/>
      <c r="E133" s="37"/>
      <c r="F133" s="37"/>
      <c r="G133" s="37"/>
      <c r="H133" s="37"/>
      <c r="I133" s="37"/>
      <c r="J133" s="37"/>
      <c r="K133" s="37"/>
      <c r="L133" s="37"/>
      <c r="M133" s="4"/>
      <c r="N133" s="4"/>
      <c r="O133" s="36"/>
      <c r="P133" s="4"/>
      <c r="Q133" s="4"/>
      <c r="AD133" s="26">
        <v>132</v>
      </c>
      <c r="AE133" s="26"/>
      <c r="AF133" s="26" t="str">
        <f>IF(Kopā!F133=$R$3,Kopā!A133,"")</f>
        <v/>
      </c>
      <c r="AG133" s="26" t="str">
        <f>_xlfn.IFNA(VLOOKUP(AF133,Kopā!$A$4:$G$203,7,),"")</f>
        <v/>
      </c>
      <c r="AH133" s="26" t="str">
        <f t="shared" si="45"/>
        <v/>
      </c>
      <c r="AI133" s="26" t="e" cm="1">
        <f t="array" ref="AI133">IFERROR(SMALL(IF((COUNTIF($AI$3:AI132, $AH$4:$AH$203)=0)*ISNUMBER($AH$4:$AH$203), $AH$4:$AH$203, "A"), 1),INDEX($AH$4:$AH$203, MATCH(SMALL(IF(ISTEXT($AH$4:$AH$203)*(COUNTIF(AI$3:$AI132,$AH$4:$AH$203)=0), COUNTIF($AH$4:$AH$203, "&lt;"&amp;$AH$4:$AH$203), ""),1),IF(ISTEXT($AH$4:$AH$203), COUNTIF($AH$4:$AH$203, "&lt;"&amp;$AH$4:$AH$203), ""), 0)))</f>
        <v>#NUM!</v>
      </c>
      <c r="AJ133" s="26"/>
      <c r="AK133" s="26"/>
      <c r="AL133" s="26" t="e">
        <f>#REF!</f>
        <v>#REF!</v>
      </c>
      <c r="AM133" s="26"/>
      <c r="AN133" s="26"/>
      <c r="AO133" s="26"/>
      <c r="AP133" s="26"/>
      <c r="AQ133" s="26"/>
      <c r="AR133" s="79" t="str">
        <f>_xlfn.IFNA(VLOOKUP(AM133,Kopā!$A$4:$Q$203,8,),"")</f>
        <v/>
      </c>
      <c r="AS133" s="80" t="str">
        <f>_xlfn.IFNA(VLOOKUP(AM133,Kopā!$A$4:$Q$203,9,),"")</f>
        <v/>
      </c>
      <c r="AT133" s="79" t="str">
        <f>_xlfn.IFNA(VLOOKUP(AM133,Kopā!$A$4:$Q$203,10,),"")</f>
        <v/>
      </c>
      <c r="AU133" s="80" t="str">
        <f>_xlfn.IFNA(VLOOKUP(AM133,Kopā!$A$4:$Q$203,11,),"")</f>
        <v/>
      </c>
      <c r="AV133" s="79" t="str">
        <f>_xlfn.IFNA(VLOOKUP(AM133,Kopā!$A$4:$Q$203,12,),"")</f>
        <v/>
      </c>
      <c r="AW133" s="80" t="str">
        <f>_xlfn.IFNA(VLOOKUP(AM133,Kopā!$A$4:$Q$203,13,),"")</f>
        <v/>
      </c>
      <c r="AX133" s="79" t="str">
        <f>_xlfn.IFNA(VLOOKUP(AM133,Kopā!$A$4:$Q$203,14,),"")</f>
        <v/>
      </c>
      <c r="AY133" s="80" t="str">
        <f>_xlfn.IFNA(VLOOKUP(AM133,Kopā!$A$4:$Q$203,15,),"")</f>
        <v/>
      </c>
      <c r="AZ133" s="26"/>
      <c r="BA133" s="26"/>
      <c r="BB133" s="26"/>
      <c r="BC133" s="26"/>
      <c r="BD133" s="26"/>
      <c r="BE133" s="26" t="e">
        <f>_xlfn.RANK.EQ(BB133,$BB$4:$BB$93,)+COUNTIF($BB$4:BB133,BB133)-1</f>
        <v>#N/A</v>
      </c>
    </row>
    <row r="134" spans="1:57" x14ac:dyDescent="0.25">
      <c r="A134" s="4"/>
      <c r="B134" s="4"/>
      <c r="C134" s="4"/>
      <c r="D134" s="4"/>
      <c r="E134" s="37"/>
      <c r="F134" s="37"/>
      <c r="G134" s="37"/>
      <c r="H134" s="37"/>
      <c r="I134" s="37"/>
      <c r="J134" s="37"/>
      <c r="K134" s="37"/>
      <c r="L134" s="37"/>
      <c r="M134" s="4"/>
      <c r="N134" s="4"/>
      <c r="O134" s="36"/>
      <c r="P134" s="4"/>
      <c r="Q134" s="4"/>
      <c r="AD134" s="26">
        <v>133</v>
      </c>
      <c r="AE134" s="26"/>
      <c r="AF134" s="26" t="str">
        <f>IF(Kopā!F134=$R$3,Kopā!A134,"")</f>
        <v/>
      </c>
      <c r="AG134" s="26" t="str">
        <f>_xlfn.IFNA(VLOOKUP(AF134,Kopā!$A$4:$G$203,7,),"")</f>
        <v/>
      </c>
      <c r="AH134" s="26" t="str">
        <f t="shared" si="45"/>
        <v/>
      </c>
      <c r="AI134" s="26" t="e" cm="1">
        <f t="array" ref="AI134">IFERROR(SMALL(IF((COUNTIF($AI$3:AI133, $AH$4:$AH$203)=0)*ISNUMBER($AH$4:$AH$203), $AH$4:$AH$203, "A"), 1),INDEX($AH$4:$AH$203, MATCH(SMALL(IF(ISTEXT($AH$4:$AH$203)*(COUNTIF(AI$3:$AI133,$AH$4:$AH$203)=0), COUNTIF($AH$4:$AH$203, "&lt;"&amp;$AH$4:$AH$203), ""),1),IF(ISTEXT($AH$4:$AH$203), COUNTIF($AH$4:$AH$203, "&lt;"&amp;$AH$4:$AH$203), ""), 0)))</f>
        <v>#NUM!</v>
      </c>
      <c r="AJ134" s="26"/>
      <c r="AK134" s="26"/>
      <c r="AL134" s="26" t="e">
        <f>#REF!</f>
        <v>#REF!</v>
      </c>
      <c r="AM134" s="26"/>
      <c r="AN134" s="26"/>
      <c r="AO134" s="26"/>
      <c r="AP134" s="26"/>
      <c r="AQ134" s="26"/>
      <c r="AR134" s="79" t="str">
        <f>_xlfn.IFNA(VLOOKUP(AM134,Kopā!$A$4:$Q$203,8,),"")</f>
        <v/>
      </c>
      <c r="AS134" s="80" t="str">
        <f>_xlfn.IFNA(VLOOKUP(AM134,Kopā!$A$4:$Q$203,9,),"")</f>
        <v/>
      </c>
      <c r="AT134" s="79" t="str">
        <f>_xlfn.IFNA(VLOOKUP(AM134,Kopā!$A$4:$Q$203,10,),"")</f>
        <v/>
      </c>
      <c r="AU134" s="80" t="str">
        <f>_xlfn.IFNA(VLOOKUP(AM134,Kopā!$A$4:$Q$203,11,),"")</f>
        <v/>
      </c>
      <c r="AV134" s="79" t="str">
        <f>_xlfn.IFNA(VLOOKUP(AM134,Kopā!$A$4:$Q$203,12,),"")</f>
        <v/>
      </c>
      <c r="AW134" s="80" t="str">
        <f>_xlfn.IFNA(VLOOKUP(AM134,Kopā!$A$4:$Q$203,13,),"")</f>
        <v/>
      </c>
      <c r="AX134" s="79" t="str">
        <f>_xlfn.IFNA(VLOOKUP(AM134,Kopā!$A$4:$Q$203,14,),"")</f>
        <v/>
      </c>
      <c r="AY134" s="80" t="str">
        <f>_xlfn.IFNA(VLOOKUP(AM134,Kopā!$A$4:$Q$203,15,),"")</f>
        <v/>
      </c>
      <c r="AZ134" s="26"/>
      <c r="BA134" s="26"/>
      <c r="BB134" s="26"/>
      <c r="BC134" s="26"/>
      <c r="BD134" s="26"/>
      <c r="BE134" s="26" t="e">
        <f>_xlfn.RANK.EQ(BB134,$BB$4:$BB$93,)+COUNTIF($BB$4:BB134,BB134)-1</f>
        <v>#N/A</v>
      </c>
    </row>
    <row r="135" spans="1:57" x14ac:dyDescent="0.25">
      <c r="A135" s="4"/>
      <c r="B135" s="4"/>
      <c r="C135" s="4"/>
      <c r="D135" s="4"/>
      <c r="E135" s="37"/>
      <c r="F135" s="37"/>
      <c r="G135" s="37"/>
      <c r="H135" s="37"/>
      <c r="I135" s="37"/>
      <c r="J135" s="37"/>
      <c r="K135" s="37"/>
      <c r="L135" s="37"/>
      <c r="M135" s="4"/>
      <c r="N135" s="4"/>
      <c r="O135" s="36"/>
      <c r="P135" s="4"/>
      <c r="Q135" s="4"/>
      <c r="AD135" s="26">
        <v>134</v>
      </c>
      <c r="AE135" s="26"/>
      <c r="AF135" s="26" t="str">
        <f>IF(Kopā!F135=$R$3,Kopā!A135,"")</f>
        <v/>
      </c>
      <c r="AG135" s="26" t="str">
        <f>_xlfn.IFNA(VLOOKUP(AF135,Kopā!$A$4:$G$203,7,),"")</f>
        <v/>
      </c>
      <c r="AH135" s="26" t="str">
        <f t="shared" si="45"/>
        <v/>
      </c>
      <c r="AI135" s="26" t="e" cm="1">
        <f t="array" ref="AI135">IFERROR(SMALL(IF((COUNTIF($AI$3:AI134, $AH$4:$AH$203)=0)*ISNUMBER($AH$4:$AH$203), $AH$4:$AH$203, "A"), 1),INDEX($AH$4:$AH$203, MATCH(SMALL(IF(ISTEXT($AH$4:$AH$203)*(COUNTIF(AI$3:$AI134,$AH$4:$AH$203)=0), COUNTIF($AH$4:$AH$203, "&lt;"&amp;$AH$4:$AH$203), ""),1),IF(ISTEXT($AH$4:$AH$203), COUNTIF($AH$4:$AH$203, "&lt;"&amp;$AH$4:$AH$203), ""), 0)))</f>
        <v>#NUM!</v>
      </c>
      <c r="AJ135" s="26"/>
      <c r="AK135" s="26"/>
      <c r="AL135" s="26" t="e">
        <f>#REF!</f>
        <v>#REF!</v>
      </c>
      <c r="AM135" s="26"/>
      <c r="AN135" s="26"/>
      <c r="AO135" s="26"/>
      <c r="AP135" s="26"/>
      <c r="AQ135" s="26"/>
      <c r="AR135" s="79" t="str">
        <f>_xlfn.IFNA(VLOOKUP(AM135,Kopā!$A$4:$Q$203,8,),"")</f>
        <v/>
      </c>
      <c r="AS135" s="80" t="str">
        <f>_xlfn.IFNA(VLOOKUP(AM135,Kopā!$A$4:$Q$203,9,),"")</f>
        <v/>
      </c>
      <c r="AT135" s="79" t="str">
        <f>_xlfn.IFNA(VLOOKUP(AM135,Kopā!$A$4:$Q$203,10,),"")</f>
        <v/>
      </c>
      <c r="AU135" s="80" t="str">
        <f>_xlfn.IFNA(VLOOKUP(AM135,Kopā!$A$4:$Q$203,11,),"")</f>
        <v/>
      </c>
      <c r="AV135" s="79" t="str">
        <f>_xlfn.IFNA(VLOOKUP(AM135,Kopā!$A$4:$Q$203,12,),"")</f>
        <v/>
      </c>
      <c r="AW135" s="80" t="str">
        <f>_xlfn.IFNA(VLOOKUP(AM135,Kopā!$A$4:$Q$203,13,),"")</f>
        <v/>
      </c>
      <c r="AX135" s="79" t="str">
        <f>_xlfn.IFNA(VLOOKUP(AM135,Kopā!$A$4:$Q$203,14,),"")</f>
        <v/>
      </c>
      <c r="AY135" s="80" t="str">
        <f>_xlfn.IFNA(VLOOKUP(AM135,Kopā!$A$4:$Q$203,15,),"")</f>
        <v/>
      </c>
      <c r="AZ135" s="26"/>
      <c r="BA135" s="26"/>
      <c r="BB135" s="26"/>
      <c r="BC135" s="26"/>
      <c r="BD135" s="26"/>
      <c r="BE135" s="26" t="e">
        <f>_xlfn.RANK.EQ(BB135,$BB$4:$BB$93,)+COUNTIF($BB$4:BB135,BB135)-1</f>
        <v>#N/A</v>
      </c>
    </row>
    <row r="136" spans="1:57" x14ac:dyDescent="0.25">
      <c r="A136" s="4"/>
      <c r="B136" s="4"/>
      <c r="C136" s="4"/>
      <c r="D136" s="4"/>
      <c r="E136" s="37"/>
      <c r="F136" s="37"/>
      <c r="G136" s="37"/>
      <c r="H136" s="37"/>
      <c r="I136" s="37"/>
      <c r="J136" s="37"/>
      <c r="K136" s="37"/>
      <c r="L136" s="37"/>
      <c r="M136" s="4"/>
      <c r="N136" s="4"/>
      <c r="O136" s="36"/>
      <c r="P136" s="4"/>
      <c r="Q136" s="4"/>
      <c r="AD136" s="26">
        <v>135</v>
      </c>
      <c r="AE136" s="26"/>
      <c r="AF136" s="26" t="str">
        <f>IF(Kopā!F136=$R$3,Kopā!A136,"")</f>
        <v/>
      </c>
      <c r="AG136" s="26" t="str">
        <f>_xlfn.IFNA(VLOOKUP(AF136,Kopā!$A$4:$G$203,7,),"")</f>
        <v/>
      </c>
      <c r="AH136" s="26" t="str">
        <f t="shared" si="45"/>
        <v/>
      </c>
      <c r="AI136" s="26" t="e" cm="1">
        <f t="array" ref="AI136">IFERROR(SMALL(IF((COUNTIF($AI$3:AI135, $AH$4:$AH$203)=0)*ISNUMBER($AH$4:$AH$203), $AH$4:$AH$203, "A"), 1),INDEX($AH$4:$AH$203, MATCH(SMALL(IF(ISTEXT($AH$4:$AH$203)*(COUNTIF(AI$3:$AI135,$AH$4:$AH$203)=0), COUNTIF($AH$4:$AH$203, "&lt;"&amp;$AH$4:$AH$203), ""),1),IF(ISTEXT($AH$4:$AH$203), COUNTIF($AH$4:$AH$203, "&lt;"&amp;$AH$4:$AH$203), ""), 0)))</f>
        <v>#NUM!</v>
      </c>
      <c r="AJ136" s="26"/>
      <c r="AK136" s="26"/>
      <c r="AL136" s="26" t="e">
        <f>#REF!</f>
        <v>#REF!</v>
      </c>
      <c r="AM136" s="26"/>
      <c r="AN136" s="26"/>
      <c r="AO136" s="26"/>
      <c r="AP136" s="26"/>
      <c r="AQ136" s="26"/>
      <c r="AR136" s="79" t="str">
        <f>_xlfn.IFNA(VLOOKUP(AM136,Kopā!$A$4:$Q$203,8,),"")</f>
        <v/>
      </c>
      <c r="AS136" s="80" t="str">
        <f>_xlfn.IFNA(VLOOKUP(AM136,Kopā!$A$4:$Q$203,9,),"")</f>
        <v/>
      </c>
      <c r="AT136" s="79" t="str">
        <f>_xlfn.IFNA(VLOOKUP(AM136,Kopā!$A$4:$Q$203,10,),"")</f>
        <v/>
      </c>
      <c r="AU136" s="80" t="str">
        <f>_xlfn.IFNA(VLOOKUP(AM136,Kopā!$A$4:$Q$203,11,),"")</f>
        <v/>
      </c>
      <c r="AV136" s="79" t="str">
        <f>_xlfn.IFNA(VLOOKUP(AM136,Kopā!$A$4:$Q$203,12,),"")</f>
        <v/>
      </c>
      <c r="AW136" s="80" t="str">
        <f>_xlfn.IFNA(VLOOKUP(AM136,Kopā!$A$4:$Q$203,13,),"")</f>
        <v/>
      </c>
      <c r="AX136" s="79" t="str">
        <f>_xlfn.IFNA(VLOOKUP(AM136,Kopā!$A$4:$Q$203,14,),"")</f>
        <v/>
      </c>
      <c r="AY136" s="80" t="str">
        <f>_xlfn.IFNA(VLOOKUP(AM136,Kopā!$A$4:$Q$203,15,),"")</f>
        <v/>
      </c>
      <c r="AZ136" s="26"/>
      <c r="BA136" s="26"/>
      <c r="BB136" s="26"/>
      <c r="BC136" s="26"/>
      <c r="BD136" s="26"/>
      <c r="BE136" s="26" t="e">
        <f>_xlfn.RANK.EQ(BB136,$BB$4:$BB$93,)+COUNTIF($BB$4:BB136,BB136)-1</f>
        <v>#N/A</v>
      </c>
    </row>
    <row r="137" spans="1:57" x14ac:dyDescent="0.25">
      <c r="A137" s="4"/>
      <c r="B137" s="4"/>
      <c r="C137" s="4"/>
      <c r="D137" s="4"/>
      <c r="E137" s="37"/>
      <c r="F137" s="37"/>
      <c r="G137" s="37"/>
      <c r="H137" s="37"/>
      <c r="I137" s="37"/>
      <c r="J137" s="37"/>
      <c r="K137" s="37"/>
      <c r="L137" s="37"/>
      <c r="M137" s="4"/>
      <c r="N137" s="4"/>
      <c r="O137" s="36"/>
      <c r="P137" s="4"/>
      <c r="Q137" s="4"/>
      <c r="AD137" s="26">
        <v>136</v>
      </c>
      <c r="AE137" s="26"/>
      <c r="AF137" s="26" t="str">
        <f>IF(Kopā!F137=$R$3,Kopā!A137,"")</f>
        <v/>
      </c>
      <c r="AG137" s="26" t="str">
        <f>_xlfn.IFNA(VLOOKUP(AF137,Kopā!$A$4:$G$203,7,),"")</f>
        <v/>
      </c>
      <c r="AH137" s="26" t="str">
        <f t="shared" si="45"/>
        <v/>
      </c>
      <c r="AI137" s="26" t="e" cm="1">
        <f t="array" ref="AI137">IFERROR(SMALL(IF((COUNTIF($AI$3:AI136, $AH$4:$AH$203)=0)*ISNUMBER($AH$4:$AH$203), $AH$4:$AH$203, "A"), 1),INDEX($AH$4:$AH$203, MATCH(SMALL(IF(ISTEXT($AH$4:$AH$203)*(COUNTIF(AI$3:$AI136,$AH$4:$AH$203)=0), COUNTIF($AH$4:$AH$203, "&lt;"&amp;$AH$4:$AH$203), ""),1),IF(ISTEXT($AH$4:$AH$203), COUNTIF($AH$4:$AH$203, "&lt;"&amp;$AH$4:$AH$203), ""), 0)))</f>
        <v>#NUM!</v>
      </c>
      <c r="AJ137" s="26"/>
      <c r="AK137" s="26"/>
      <c r="AL137" s="26" t="e">
        <f>#REF!</f>
        <v>#REF!</v>
      </c>
      <c r="AM137" s="26"/>
      <c r="AN137" s="26"/>
      <c r="AO137" s="26"/>
      <c r="AP137" s="26"/>
      <c r="AQ137" s="26"/>
      <c r="AR137" s="79" t="str">
        <f>_xlfn.IFNA(VLOOKUP(AM137,Kopā!$A$4:$Q$203,8,),"")</f>
        <v/>
      </c>
      <c r="AS137" s="80" t="str">
        <f>_xlfn.IFNA(VLOOKUP(AM137,Kopā!$A$4:$Q$203,9,),"")</f>
        <v/>
      </c>
      <c r="AT137" s="79" t="str">
        <f>_xlfn.IFNA(VLOOKUP(AM137,Kopā!$A$4:$Q$203,10,),"")</f>
        <v/>
      </c>
      <c r="AU137" s="80" t="str">
        <f>_xlfn.IFNA(VLOOKUP(AM137,Kopā!$A$4:$Q$203,11,),"")</f>
        <v/>
      </c>
      <c r="AV137" s="79" t="str">
        <f>_xlfn.IFNA(VLOOKUP(AM137,Kopā!$A$4:$Q$203,12,),"")</f>
        <v/>
      </c>
      <c r="AW137" s="80" t="str">
        <f>_xlfn.IFNA(VLOOKUP(AM137,Kopā!$A$4:$Q$203,13,),"")</f>
        <v/>
      </c>
      <c r="AX137" s="79" t="str">
        <f>_xlfn.IFNA(VLOOKUP(AM137,Kopā!$A$4:$Q$203,14,),"")</f>
        <v/>
      </c>
      <c r="AY137" s="80" t="str">
        <f>_xlfn.IFNA(VLOOKUP(AM137,Kopā!$A$4:$Q$203,15,),"")</f>
        <v/>
      </c>
      <c r="AZ137" s="26"/>
      <c r="BA137" s="26"/>
      <c r="BB137" s="26"/>
      <c r="BC137" s="26"/>
      <c r="BD137" s="26"/>
      <c r="BE137" s="26" t="e">
        <f>_xlfn.RANK.EQ(BB137,$BB$4:$BB$93,)+COUNTIF($BB$4:BB137,BB137)-1</f>
        <v>#N/A</v>
      </c>
    </row>
    <row r="138" spans="1:57" x14ac:dyDescent="0.25">
      <c r="A138" s="4"/>
      <c r="B138" s="4"/>
      <c r="C138" s="4"/>
      <c r="D138" s="4"/>
      <c r="E138" s="37"/>
      <c r="F138" s="37"/>
      <c r="G138" s="37"/>
      <c r="H138" s="37"/>
      <c r="I138" s="37"/>
      <c r="J138" s="37"/>
      <c r="K138" s="37"/>
      <c r="L138" s="37"/>
      <c r="M138" s="4"/>
      <c r="N138" s="4"/>
      <c r="O138" s="36"/>
      <c r="P138" s="4"/>
      <c r="Q138" s="4"/>
      <c r="AD138" s="26">
        <v>137</v>
      </c>
      <c r="AE138" s="26"/>
      <c r="AF138" s="26" t="str">
        <f>IF(Kopā!F138=$R$3,Kopā!A138,"")</f>
        <v/>
      </c>
      <c r="AG138" s="26" t="str">
        <f>_xlfn.IFNA(VLOOKUP(AF138,Kopā!$A$4:$G$203,7,),"")</f>
        <v/>
      </c>
      <c r="AH138" s="26" t="str">
        <f t="shared" si="45"/>
        <v/>
      </c>
      <c r="AI138" s="26" t="e" cm="1">
        <f t="array" ref="AI138">IFERROR(SMALL(IF((COUNTIF($AI$3:AI137, $AH$4:$AH$203)=0)*ISNUMBER($AH$4:$AH$203), $AH$4:$AH$203, "A"), 1),INDEX($AH$4:$AH$203, MATCH(SMALL(IF(ISTEXT($AH$4:$AH$203)*(COUNTIF(AI$3:$AI137,$AH$4:$AH$203)=0), COUNTIF($AH$4:$AH$203, "&lt;"&amp;$AH$4:$AH$203), ""),1),IF(ISTEXT($AH$4:$AH$203), COUNTIF($AH$4:$AH$203, "&lt;"&amp;$AH$4:$AH$203), ""), 0)))</f>
        <v>#NUM!</v>
      </c>
      <c r="AJ138" s="26"/>
      <c r="AK138" s="26"/>
      <c r="AL138" s="26" t="e">
        <f>#REF!</f>
        <v>#REF!</v>
      </c>
      <c r="AM138" s="26"/>
      <c r="AN138" s="26"/>
      <c r="AO138" s="26"/>
      <c r="AP138" s="26"/>
      <c r="AQ138" s="26"/>
      <c r="AR138" s="79" t="str">
        <f>_xlfn.IFNA(VLOOKUP(AM138,Kopā!$A$4:$Q$203,8,),"")</f>
        <v/>
      </c>
      <c r="AS138" s="80" t="str">
        <f>_xlfn.IFNA(VLOOKUP(AM138,Kopā!$A$4:$Q$203,9,),"")</f>
        <v/>
      </c>
      <c r="AT138" s="79" t="str">
        <f>_xlfn.IFNA(VLOOKUP(AM138,Kopā!$A$4:$Q$203,10,),"")</f>
        <v/>
      </c>
      <c r="AU138" s="80" t="str">
        <f>_xlfn.IFNA(VLOOKUP(AM138,Kopā!$A$4:$Q$203,11,),"")</f>
        <v/>
      </c>
      <c r="AV138" s="79" t="str">
        <f>_xlfn.IFNA(VLOOKUP(AM138,Kopā!$A$4:$Q$203,12,),"")</f>
        <v/>
      </c>
      <c r="AW138" s="80" t="str">
        <f>_xlfn.IFNA(VLOOKUP(AM138,Kopā!$A$4:$Q$203,13,),"")</f>
        <v/>
      </c>
      <c r="AX138" s="79" t="str">
        <f>_xlfn.IFNA(VLOOKUP(AM138,Kopā!$A$4:$Q$203,14,),"")</f>
        <v/>
      </c>
      <c r="AY138" s="80" t="str">
        <f>_xlfn.IFNA(VLOOKUP(AM138,Kopā!$A$4:$Q$203,15,),"")</f>
        <v/>
      </c>
      <c r="AZ138" s="26"/>
      <c r="BA138" s="26"/>
      <c r="BB138" s="26"/>
      <c r="BC138" s="26"/>
      <c r="BD138" s="26"/>
      <c r="BE138" s="26" t="e">
        <f>_xlfn.RANK.EQ(BB138,$BB$4:$BB$93,)+COUNTIF($BB$4:BB138,BB138)-1</f>
        <v>#N/A</v>
      </c>
    </row>
    <row r="139" spans="1:57" x14ac:dyDescent="0.25">
      <c r="A139" s="4"/>
      <c r="B139" s="4"/>
      <c r="C139" s="4"/>
      <c r="D139" s="4"/>
      <c r="E139" s="37"/>
      <c r="F139" s="37"/>
      <c r="G139" s="37"/>
      <c r="H139" s="37"/>
      <c r="I139" s="37"/>
      <c r="J139" s="37"/>
      <c r="K139" s="37"/>
      <c r="L139" s="37"/>
      <c r="M139" s="4"/>
      <c r="N139" s="4"/>
      <c r="O139" s="36"/>
      <c r="P139" s="4"/>
      <c r="Q139" s="4"/>
      <c r="AD139" s="26">
        <v>138</v>
      </c>
      <c r="AE139" s="26"/>
      <c r="AF139" s="26" t="str">
        <f>IF(Kopā!F139=$R$3,Kopā!A139,"")</f>
        <v/>
      </c>
      <c r="AG139" s="26" t="str">
        <f>_xlfn.IFNA(VLOOKUP(AF139,Kopā!$A$4:$G$203,7,),"")</f>
        <v/>
      </c>
      <c r="AH139" s="26" t="str">
        <f t="shared" si="45"/>
        <v/>
      </c>
      <c r="AI139" s="26" t="e" cm="1">
        <f t="array" ref="AI139">IFERROR(SMALL(IF((COUNTIF($AI$3:AI138, $AH$4:$AH$203)=0)*ISNUMBER($AH$4:$AH$203), $AH$4:$AH$203, "A"), 1),INDEX($AH$4:$AH$203, MATCH(SMALL(IF(ISTEXT($AH$4:$AH$203)*(COUNTIF(AI$3:$AI138,$AH$4:$AH$203)=0), COUNTIF($AH$4:$AH$203, "&lt;"&amp;$AH$4:$AH$203), ""),1),IF(ISTEXT($AH$4:$AH$203), COUNTIF($AH$4:$AH$203, "&lt;"&amp;$AH$4:$AH$203), ""), 0)))</f>
        <v>#NUM!</v>
      </c>
      <c r="AJ139" s="26"/>
      <c r="AK139" s="26"/>
      <c r="AL139" s="26" t="e">
        <f>#REF!</f>
        <v>#REF!</v>
      </c>
      <c r="AM139" s="26"/>
      <c r="AN139" s="26"/>
      <c r="AO139" s="26"/>
      <c r="AP139" s="26"/>
      <c r="AQ139" s="26"/>
      <c r="AR139" s="79" t="str">
        <f>_xlfn.IFNA(VLOOKUP(AM139,Kopā!$A$4:$Q$203,8,),"")</f>
        <v/>
      </c>
      <c r="AS139" s="80" t="str">
        <f>_xlfn.IFNA(VLOOKUP(AM139,Kopā!$A$4:$Q$203,9,),"")</f>
        <v/>
      </c>
      <c r="AT139" s="79" t="str">
        <f>_xlfn.IFNA(VLOOKUP(AM139,Kopā!$A$4:$Q$203,10,),"")</f>
        <v/>
      </c>
      <c r="AU139" s="80" t="str">
        <f>_xlfn.IFNA(VLOOKUP(AM139,Kopā!$A$4:$Q$203,11,),"")</f>
        <v/>
      </c>
      <c r="AV139" s="79" t="str">
        <f>_xlfn.IFNA(VLOOKUP(AM139,Kopā!$A$4:$Q$203,12,),"")</f>
        <v/>
      </c>
      <c r="AW139" s="80" t="str">
        <f>_xlfn.IFNA(VLOOKUP(AM139,Kopā!$A$4:$Q$203,13,),"")</f>
        <v/>
      </c>
      <c r="AX139" s="79" t="str">
        <f>_xlfn.IFNA(VLOOKUP(AM139,Kopā!$A$4:$Q$203,14,),"")</f>
        <v/>
      </c>
      <c r="AY139" s="80" t="str">
        <f>_xlfn.IFNA(VLOOKUP(AM139,Kopā!$A$4:$Q$203,15,),"")</f>
        <v/>
      </c>
      <c r="AZ139" s="26"/>
      <c r="BA139" s="26"/>
      <c r="BB139" s="26"/>
      <c r="BC139" s="26"/>
      <c r="BD139" s="26"/>
      <c r="BE139" s="26" t="e">
        <f>_xlfn.RANK.EQ(BB139,$BB$4:$BB$93,)+COUNTIF($BB$4:BB139,BB139)-1</f>
        <v>#N/A</v>
      </c>
    </row>
    <row r="140" spans="1:57" x14ac:dyDescent="0.25">
      <c r="A140" s="4"/>
      <c r="B140" s="4"/>
      <c r="C140" s="4"/>
      <c r="D140" s="4"/>
      <c r="E140" s="37"/>
      <c r="F140" s="37"/>
      <c r="G140" s="37"/>
      <c r="H140" s="37"/>
      <c r="I140" s="37"/>
      <c r="J140" s="37"/>
      <c r="K140" s="37"/>
      <c r="L140" s="37"/>
      <c r="M140" s="4"/>
      <c r="N140" s="4"/>
      <c r="O140" s="36"/>
      <c r="P140" s="4"/>
      <c r="Q140" s="4"/>
      <c r="AD140" s="26">
        <v>139</v>
      </c>
      <c r="AE140" s="26"/>
      <c r="AF140" s="26" t="str">
        <f>IF(Kopā!F140=$R$3,Kopā!A140,"")</f>
        <v/>
      </c>
      <c r="AG140" s="26" t="str">
        <f>_xlfn.IFNA(VLOOKUP(AF140,Kopā!$A$4:$G$203,7,),"")</f>
        <v/>
      </c>
      <c r="AH140" s="26" t="str">
        <f t="shared" si="45"/>
        <v/>
      </c>
      <c r="AI140" s="26" t="e" cm="1">
        <f t="array" ref="AI140">IFERROR(SMALL(IF((COUNTIF($AI$3:AI139, $AH$4:$AH$203)=0)*ISNUMBER($AH$4:$AH$203), $AH$4:$AH$203, "A"), 1),INDEX($AH$4:$AH$203, MATCH(SMALL(IF(ISTEXT($AH$4:$AH$203)*(COUNTIF(AI$3:$AI139,$AH$4:$AH$203)=0), COUNTIF($AH$4:$AH$203, "&lt;"&amp;$AH$4:$AH$203), ""),1),IF(ISTEXT($AH$4:$AH$203), COUNTIF($AH$4:$AH$203, "&lt;"&amp;$AH$4:$AH$203), ""), 0)))</f>
        <v>#NUM!</v>
      </c>
      <c r="AJ140" s="26"/>
      <c r="AK140" s="26"/>
      <c r="AL140" s="26" t="e">
        <f>#REF!</f>
        <v>#REF!</v>
      </c>
      <c r="AM140" s="26"/>
      <c r="AN140" s="26"/>
      <c r="AO140" s="26"/>
      <c r="AP140" s="26"/>
      <c r="AQ140" s="26"/>
      <c r="AR140" s="79" t="str">
        <f>_xlfn.IFNA(VLOOKUP(AM140,Kopā!$A$4:$Q$203,8,),"")</f>
        <v/>
      </c>
      <c r="AS140" s="80" t="str">
        <f>_xlfn.IFNA(VLOOKUP(AM140,Kopā!$A$4:$Q$203,9,),"")</f>
        <v/>
      </c>
      <c r="AT140" s="79" t="str">
        <f>_xlfn.IFNA(VLOOKUP(AM140,Kopā!$A$4:$Q$203,10,),"")</f>
        <v/>
      </c>
      <c r="AU140" s="80" t="str">
        <f>_xlfn.IFNA(VLOOKUP(AM140,Kopā!$A$4:$Q$203,11,),"")</f>
        <v/>
      </c>
      <c r="AV140" s="79" t="str">
        <f>_xlfn.IFNA(VLOOKUP(AM140,Kopā!$A$4:$Q$203,12,),"")</f>
        <v/>
      </c>
      <c r="AW140" s="80" t="str">
        <f>_xlfn.IFNA(VLOOKUP(AM140,Kopā!$A$4:$Q$203,13,),"")</f>
        <v/>
      </c>
      <c r="AX140" s="79" t="str">
        <f>_xlfn.IFNA(VLOOKUP(AM140,Kopā!$A$4:$Q$203,14,),"")</f>
        <v/>
      </c>
      <c r="AY140" s="80" t="str">
        <f>_xlfn.IFNA(VLOOKUP(AM140,Kopā!$A$4:$Q$203,15,),"")</f>
        <v/>
      </c>
      <c r="AZ140" s="26"/>
      <c r="BA140" s="26"/>
      <c r="BB140" s="26"/>
      <c r="BC140" s="26"/>
      <c r="BD140" s="26"/>
      <c r="BE140" s="26" t="e">
        <f>_xlfn.RANK.EQ(BB140,$BB$4:$BB$93,)+COUNTIF($BB$4:BB140,BB140)-1</f>
        <v>#N/A</v>
      </c>
    </row>
    <row r="141" spans="1:57" x14ac:dyDescent="0.25">
      <c r="A141" s="4"/>
      <c r="B141" s="4"/>
      <c r="C141" s="4"/>
      <c r="D141" s="4"/>
      <c r="E141" s="37"/>
      <c r="F141" s="37"/>
      <c r="G141" s="37"/>
      <c r="H141" s="37"/>
      <c r="I141" s="37"/>
      <c r="J141" s="37"/>
      <c r="K141" s="37"/>
      <c r="L141" s="37"/>
      <c r="M141" s="4"/>
      <c r="N141" s="4"/>
      <c r="O141" s="36"/>
      <c r="P141" s="4"/>
      <c r="Q141" s="4"/>
      <c r="AD141" s="26">
        <v>140</v>
      </c>
      <c r="AE141" s="26"/>
      <c r="AF141" s="26" t="str">
        <f>IF(Kopā!F141=$R$3,Kopā!A141,"")</f>
        <v/>
      </c>
      <c r="AG141" s="26" t="str">
        <f>_xlfn.IFNA(VLOOKUP(AF141,Kopā!$A$4:$G$203,7,),"")</f>
        <v/>
      </c>
      <c r="AH141" s="26" t="str">
        <f t="shared" si="45"/>
        <v/>
      </c>
      <c r="AI141" s="26" t="e" cm="1">
        <f t="array" ref="AI141">IFERROR(SMALL(IF((COUNTIF($AI$3:AI140, $AH$4:$AH$203)=0)*ISNUMBER($AH$4:$AH$203), $AH$4:$AH$203, "A"), 1),INDEX($AH$4:$AH$203, MATCH(SMALL(IF(ISTEXT($AH$4:$AH$203)*(COUNTIF(AI$3:$AI140,$AH$4:$AH$203)=0), COUNTIF($AH$4:$AH$203, "&lt;"&amp;$AH$4:$AH$203), ""),1),IF(ISTEXT($AH$4:$AH$203), COUNTIF($AH$4:$AH$203, "&lt;"&amp;$AH$4:$AH$203), ""), 0)))</f>
        <v>#NUM!</v>
      </c>
      <c r="AJ141" s="26"/>
      <c r="AK141" s="26"/>
      <c r="AL141" s="26" t="e">
        <f>#REF!</f>
        <v>#REF!</v>
      </c>
      <c r="AM141" s="26"/>
      <c r="AN141" s="26"/>
      <c r="AO141" s="26"/>
      <c r="AP141" s="26"/>
      <c r="AQ141" s="26"/>
      <c r="AR141" s="79" t="str">
        <f>_xlfn.IFNA(VLOOKUP(AM141,Kopā!$A$4:$Q$203,8,),"")</f>
        <v/>
      </c>
      <c r="AS141" s="80" t="str">
        <f>_xlfn.IFNA(VLOOKUP(AM141,Kopā!$A$4:$Q$203,9,),"")</f>
        <v/>
      </c>
      <c r="AT141" s="79" t="str">
        <f>_xlfn.IFNA(VLOOKUP(AM141,Kopā!$A$4:$Q$203,10,),"")</f>
        <v/>
      </c>
      <c r="AU141" s="80" t="str">
        <f>_xlfn.IFNA(VLOOKUP(AM141,Kopā!$A$4:$Q$203,11,),"")</f>
        <v/>
      </c>
      <c r="AV141" s="79" t="str">
        <f>_xlfn.IFNA(VLOOKUP(AM141,Kopā!$A$4:$Q$203,12,),"")</f>
        <v/>
      </c>
      <c r="AW141" s="80" t="str">
        <f>_xlfn.IFNA(VLOOKUP(AM141,Kopā!$A$4:$Q$203,13,),"")</f>
        <v/>
      </c>
      <c r="AX141" s="79" t="str">
        <f>_xlfn.IFNA(VLOOKUP(AM141,Kopā!$A$4:$Q$203,14,),"")</f>
        <v/>
      </c>
      <c r="AY141" s="80" t="str">
        <f>_xlfn.IFNA(VLOOKUP(AM141,Kopā!$A$4:$Q$203,15,),"")</f>
        <v/>
      </c>
      <c r="AZ141" s="26"/>
      <c r="BA141" s="26"/>
      <c r="BB141" s="26"/>
      <c r="BC141" s="26"/>
      <c r="BD141" s="26"/>
      <c r="BE141" s="26" t="e">
        <f>_xlfn.RANK.EQ(BB141,$BB$4:$BB$93,)+COUNTIF($BB$4:BB141,BB141)-1</f>
        <v>#N/A</v>
      </c>
    </row>
    <row r="142" spans="1:57" x14ac:dyDescent="0.25">
      <c r="A142" s="4"/>
      <c r="B142" s="4"/>
      <c r="C142" s="4"/>
      <c r="D142" s="4"/>
      <c r="E142" s="37"/>
      <c r="F142" s="37"/>
      <c r="G142" s="37"/>
      <c r="H142" s="37"/>
      <c r="I142" s="37"/>
      <c r="J142" s="37"/>
      <c r="K142" s="37"/>
      <c r="L142" s="37"/>
      <c r="M142" s="4"/>
      <c r="N142" s="4"/>
      <c r="O142" s="36"/>
      <c r="P142" s="4"/>
      <c r="Q142" s="4"/>
      <c r="AD142" s="26">
        <v>141</v>
      </c>
      <c r="AE142" s="26"/>
      <c r="AF142" s="26" t="str">
        <f>IF(Kopā!F142=$R$3,Kopā!A142,"")</f>
        <v/>
      </c>
      <c r="AG142" s="26" t="str">
        <f>_xlfn.IFNA(VLOOKUP(AF142,Kopā!$A$4:$G$203,7,),"")</f>
        <v/>
      </c>
      <c r="AH142" s="26" t="str">
        <f t="shared" si="45"/>
        <v/>
      </c>
      <c r="AI142" s="26" t="e" cm="1">
        <f t="array" ref="AI142">IFERROR(SMALL(IF((COUNTIF($AI$3:AI141, $AH$4:$AH$203)=0)*ISNUMBER($AH$4:$AH$203), $AH$4:$AH$203, "A"), 1),INDEX($AH$4:$AH$203, MATCH(SMALL(IF(ISTEXT($AH$4:$AH$203)*(COUNTIF(AI$3:$AI141,$AH$4:$AH$203)=0), COUNTIF($AH$4:$AH$203, "&lt;"&amp;$AH$4:$AH$203), ""),1),IF(ISTEXT($AH$4:$AH$203), COUNTIF($AH$4:$AH$203, "&lt;"&amp;$AH$4:$AH$203), ""), 0)))</f>
        <v>#NUM!</v>
      </c>
      <c r="AJ142" s="26"/>
      <c r="AK142" s="26"/>
      <c r="AL142" s="26" t="e">
        <f>#REF!</f>
        <v>#REF!</v>
      </c>
      <c r="AM142" s="26"/>
      <c r="AN142" s="26"/>
      <c r="AO142" s="26"/>
      <c r="AP142" s="26"/>
      <c r="AQ142" s="26"/>
      <c r="AR142" s="79" t="str">
        <f>_xlfn.IFNA(VLOOKUP(AM142,Kopā!$A$4:$Q$203,8,),"")</f>
        <v/>
      </c>
      <c r="AS142" s="80" t="str">
        <f>_xlfn.IFNA(VLOOKUP(AM142,Kopā!$A$4:$Q$203,9,),"")</f>
        <v/>
      </c>
      <c r="AT142" s="79" t="str">
        <f>_xlfn.IFNA(VLOOKUP(AM142,Kopā!$A$4:$Q$203,10,),"")</f>
        <v/>
      </c>
      <c r="AU142" s="80" t="str">
        <f>_xlfn.IFNA(VLOOKUP(AM142,Kopā!$A$4:$Q$203,11,),"")</f>
        <v/>
      </c>
      <c r="AV142" s="79" t="str">
        <f>_xlfn.IFNA(VLOOKUP(AM142,Kopā!$A$4:$Q$203,12,),"")</f>
        <v/>
      </c>
      <c r="AW142" s="80" t="str">
        <f>_xlfn.IFNA(VLOOKUP(AM142,Kopā!$A$4:$Q$203,13,),"")</f>
        <v/>
      </c>
      <c r="AX142" s="79" t="str">
        <f>_xlfn.IFNA(VLOOKUP(AM142,Kopā!$A$4:$Q$203,14,),"")</f>
        <v/>
      </c>
      <c r="AY142" s="80" t="str">
        <f>_xlfn.IFNA(VLOOKUP(AM142,Kopā!$A$4:$Q$203,15,),"")</f>
        <v/>
      </c>
      <c r="AZ142" s="26"/>
      <c r="BA142" s="26"/>
      <c r="BB142" s="26"/>
      <c r="BC142" s="26"/>
      <c r="BD142" s="26"/>
      <c r="BE142" s="26" t="e">
        <f>_xlfn.RANK.EQ(BB142,$BB$4:$BB$93,)+COUNTIF($BB$4:BB142,BB142)-1</f>
        <v>#N/A</v>
      </c>
    </row>
    <row r="143" spans="1:57" x14ac:dyDescent="0.25">
      <c r="A143" s="4"/>
      <c r="B143" s="4"/>
      <c r="C143" s="4"/>
      <c r="D143" s="4"/>
      <c r="E143" s="37"/>
      <c r="F143" s="37"/>
      <c r="G143" s="37"/>
      <c r="H143" s="37"/>
      <c r="I143" s="37"/>
      <c r="J143" s="37"/>
      <c r="K143" s="37"/>
      <c r="L143" s="37"/>
      <c r="M143" s="4"/>
      <c r="N143" s="4"/>
      <c r="O143" s="36"/>
      <c r="P143" s="4"/>
      <c r="Q143" s="4"/>
      <c r="AD143" s="26">
        <v>142</v>
      </c>
      <c r="AE143" s="26"/>
      <c r="AF143" s="26" t="str">
        <f>IF(Kopā!F143=$R$3,Kopā!A143,"")</f>
        <v/>
      </c>
      <c r="AG143" s="26" t="str">
        <f>_xlfn.IFNA(VLOOKUP(AF143,Kopā!$A$4:$G$203,7,),"")</f>
        <v/>
      </c>
      <c r="AH143" s="26" t="str">
        <f t="shared" si="45"/>
        <v/>
      </c>
      <c r="AI143" s="26" t="e" cm="1">
        <f t="array" ref="AI143">IFERROR(SMALL(IF((COUNTIF($AI$3:AI142, $AH$4:$AH$203)=0)*ISNUMBER($AH$4:$AH$203), $AH$4:$AH$203, "A"), 1),INDEX($AH$4:$AH$203, MATCH(SMALL(IF(ISTEXT($AH$4:$AH$203)*(COUNTIF(AI$3:$AI142,$AH$4:$AH$203)=0), COUNTIF($AH$4:$AH$203, "&lt;"&amp;$AH$4:$AH$203), ""),1),IF(ISTEXT($AH$4:$AH$203), COUNTIF($AH$4:$AH$203, "&lt;"&amp;$AH$4:$AH$203), ""), 0)))</f>
        <v>#NUM!</v>
      </c>
      <c r="AJ143" s="26"/>
      <c r="AK143" s="26"/>
      <c r="AL143" s="26" t="e">
        <f>#REF!</f>
        <v>#REF!</v>
      </c>
      <c r="AM143" s="26"/>
      <c r="AN143" s="26"/>
      <c r="AO143" s="26"/>
      <c r="AP143" s="26"/>
      <c r="AQ143" s="26"/>
      <c r="AR143" s="79" t="str">
        <f>_xlfn.IFNA(VLOOKUP(AM143,Kopā!$A$4:$Q$203,8,),"")</f>
        <v/>
      </c>
      <c r="AS143" s="80" t="str">
        <f>_xlfn.IFNA(VLOOKUP(AM143,Kopā!$A$4:$Q$203,9,),"")</f>
        <v/>
      </c>
      <c r="AT143" s="79" t="str">
        <f>_xlfn.IFNA(VLOOKUP(AM143,Kopā!$A$4:$Q$203,10,),"")</f>
        <v/>
      </c>
      <c r="AU143" s="80" t="str">
        <f>_xlfn.IFNA(VLOOKUP(AM143,Kopā!$A$4:$Q$203,11,),"")</f>
        <v/>
      </c>
      <c r="AV143" s="79" t="str">
        <f>_xlfn.IFNA(VLOOKUP(AM143,Kopā!$A$4:$Q$203,12,),"")</f>
        <v/>
      </c>
      <c r="AW143" s="80" t="str">
        <f>_xlfn.IFNA(VLOOKUP(AM143,Kopā!$A$4:$Q$203,13,),"")</f>
        <v/>
      </c>
      <c r="AX143" s="79" t="str">
        <f>_xlfn.IFNA(VLOOKUP(AM143,Kopā!$A$4:$Q$203,14,),"")</f>
        <v/>
      </c>
      <c r="AY143" s="80" t="str">
        <f>_xlfn.IFNA(VLOOKUP(AM143,Kopā!$A$4:$Q$203,15,),"")</f>
        <v/>
      </c>
      <c r="AZ143" s="26"/>
      <c r="BA143" s="26"/>
      <c r="BB143" s="26"/>
      <c r="BC143" s="26"/>
      <c r="BD143" s="26"/>
      <c r="BE143" s="26" t="e">
        <f>_xlfn.RANK.EQ(BB143,$BB$4:$BB$93,)+COUNTIF($BB$4:BB143,BB143)-1</f>
        <v>#N/A</v>
      </c>
    </row>
    <row r="144" spans="1:57" x14ac:dyDescent="0.25">
      <c r="A144" s="4"/>
      <c r="B144" s="4"/>
      <c r="C144" s="4"/>
      <c r="D144" s="4"/>
      <c r="E144" s="37"/>
      <c r="F144" s="37"/>
      <c r="G144" s="37"/>
      <c r="H144" s="37"/>
      <c r="I144" s="37"/>
      <c r="J144" s="37"/>
      <c r="K144" s="37"/>
      <c r="L144" s="37"/>
      <c r="M144" s="4"/>
      <c r="N144" s="4"/>
      <c r="O144" s="36"/>
      <c r="P144" s="4"/>
      <c r="Q144" s="4"/>
      <c r="AD144" s="26">
        <v>143</v>
      </c>
      <c r="AE144" s="26"/>
      <c r="AF144" s="26" t="str">
        <f>IF(Kopā!F144=$R$3,Kopā!A144,"")</f>
        <v/>
      </c>
      <c r="AG144" s="26" t="str">
        <f>_xlfn.IFNA(VLOOKUP(AF144,Kopā!$A$4:$G$203,7,),"")</f>
        <v/>
      </c>
      <c r="AH144" s="26" t="str">
        <f t="shared" si="45"/>
        <v/>
      </c>
      <c r="AI144" s="26" t="e" cm="1">
        <f t="array" ref="AI144">IFERROR(SMALL(IF((COUNTIF($AI$3:AI143, $AH$4:$AH$203)=0)*ISNUMBER($AH$4:$AH$203), $AH$4:$AH$203, "A"), 1),INDEX($AH$4:$AH$203, MATCH(SMALL(IF(ISTEXT($AH$4:$AH$203)*(COUNTIF(AI$3:$AI143,$AH$4:$AH$203)=0), COUNTIF($AH$4:$AH$203, "&lt;"&amp;$AH$4:$AH$203), ""),1),IF(ISTEXT($AH$4:$AH$203), COUNTIF($AH$4:$AH$203, "&lt;"&amp;$AH$4:$AH$203), ""), 0)))</f>
        <v>#NUM!</v>
      </c>
      <c r="AJ144" s="26"/>
      <c r="AK144" s="26"/>
      <c r="AL144" s="26" t="e">
        <f>#REF!</f>
        <v>#REF!</v>
      </c>
      <c r="AM144" s="26"/>
      <c r="AN144" s="26"/>
      <c r="AO144" s="26"/>
      <c r="AP144" s="26"/>
      <c r="AQ144" s="26"/>
      <c r="AR144" s="79" t="str">
        <f>_xlfn.IFNA(VLOOKUP(AM144,Kopā!$A$4:$Q$203,8,),"")</f>
        <v/>
      </c>
      <c r="AS144" s="80" t="str">
        <f>_xlfn.IFNA(VLOOKUP(AM144,Kopā!$A$4:$Q$203,9,),"")</f>
        <v/>
      </c>
      <c r="AT144" s="79" t="str">
        <f>_xlfn.IFNA(VLOOKUP(AM144,Kopā!$A$4:$Q$203,10,),"")</f>
        <v/>
      </c>
      <c r="AU144" s="80" t="str">
        <f>_xlfn.IFNA(VLOOKUP(AM144,Kopā!$A$4:$Q$203,11,),"")</f>
        <v/>
      </c>
      <c r="AV144" s="79" t="str">
        <f>_xlfn.IFNA(VLOOKUP(AM144,Kopā!$A$4:$Q$203,12,),"")</f>
        <v/>
      </c>
      <c r="AW144" s="80" t="str">
        <f>_xlfn.IFNA(VLOOKUP(AM144,Kopā!$A$4:$Q$203,13,),"")</f>
        <v/>
      </c>
      <c r="AX144" s="79" t="str">
        <f>_xlfn.IFNA(VLOOKUP(AM144,Kopā!$A$4:$Q$203,14,),"")</f>
        <v/>
      </c>
      <c r="AY144" s="80" t="str">
        <f>_xlfn.IFNA(VLOOKUP(AM144,Kopā!$A$4:$Q$203,15,),"")</f>
        <v/>
      </c>
      <c r="AZ144" s="26"/>
      <c r="BA144" s="26"/>
      <c r="BB144" s="26"/>
      <c r="BC144" s="26"/>
      <c r="BD144" s="26"/>
      <c r="BE144" s="26" t="e">
        <f>_xlfn.RANK.EQ(BB144,$BB$4:$BB$93,)+COUNTIF($BB$4:BB144,BB144)-1</f>
        <v>#N/A</v>
      </c>
    </row>
    <row r="145" spans="1:57" x14ac:dyDescent="0.25">
      <c r="A145" s="4"/>
      <c r="B145" s="4"/>
      <c r="C145" s="4"/>
      <c r="D145" s="4"/>
      <c r="E145" s="37"/>
      <c r="F145" s="37"/>
      <c r="G145" s="37"/>
      <c r="H145" s="37"/>
      <c r="I145" s="37"/>
      <c r="J145" s="37"/>
      <c r="K145" s="37"/>
      <c r="L145" s="37"/>
      <c r="M145" s="4"/>
      <c r="N145" s="4"/>
      <c r="O145" s="36"/>
      <c r="P145" s="4"/>
      <c r="Q145" s="4"/>
      <c r="AD145" s="26">
        <v>144</v>
      </c>
      <c r="AE145" s="26"/>
      <c r="AF145" s="26" t="str">
        <f>IF(Kopā!F145=$R$3,Kopā!A145,"")</f>
        <v/>
      </c>
      <c r="AG145" s="26" t="str">
        <f>_xlfn.IFNA(VLOOKUP(AF145,Kopā!$A$4:$G$203,7,),"")</f>
        <v/>
      </c>
      <c r="AH145" s="26" t="str">
        <f t="shared" si="45"/>
        <v/>
      </c>
      <c r="AI145" s="26" t="e" cm="1">
        <f t="array" ref="AI145">IFERROR(SMALL(IF((COUNTIF($AI$3:AI144, $AH$4:$AH$203)=0)*ISNUMBER($AH$4:$AH$203), $AH$4:$AH$203, "A"), 1),INDEX($AH$4:$AH$203, MATCH(SMALL(IF(ISTEXT($AH$4:$AH$203)*(COUNTIF(AI$3:$AI144,$AH$4:$AH$203)=0), COUNTIF($AH$4:$AH$203, "&lt;"&amp;$AH$4:$AH$203), ""),1),IF(ISTEXT($AH$4:$AH$203), COUNTIF($AH$4:$AH$203, "&lt;"&amp;$AH$4:$AH$203), ""), 0)))</f>
        <v>#NUM!</v>
      </c>
      <c r="AJ145" s="26"/>
      <c r="AK145" s="26"/>
      <c r="AL145" s="26" t="e">
        <f>#REF!</f>
        <v>#REF!</v>
      </c>
      <c r="AM145" s="26"/>
      <c r="AN145" s="26"/>
      <c r="AO145" s="26"/>
      <c r="AP145" s="26"/>
      <c r="AQ145" s="26"/>
      <c r="AR145" s="79" t="str">
        <f>_xlfn.IFNA(VLOOKUP(AM145,Kopā!$A$4:$Q$203,8,),"")</f>
        <v/>
      </c>
      <c r="AS145" s="80" t="str">
        <f>_xlfn.IFNA(VLOOKUP(AM145,Kopā!$A$4:$Q$203,9,),"")</f>
        <v/>
      </c>
      <c r="AT145" s="79" t="str">
        <f>_xlfn.IFNA(VLOOKUP(AM145,Kopā!$A$4:$Q$203,10,),"")</f>
        <v/>
      </c>
      <c r="AU145" s="80" t="str">
        <f>_xlfn.IFNA(VLOOKUP(AM145,Kopā!$A$4:$Q$203,11,),"")</f>
        <v/>
      </c>
      <c r="AV145" s="79" t="str">
        <f>_xlfn.IFNA(VLOOKUP(AM145,Kopā!$A$4:$Q$203,12,),"")</f>
        <v/>
      </c>
      <c r="AW145" s="80" t="str">
        <f>_xlfn.IFNA(VLOOKUP(AM145,Kopā!$A$4:$Q$203,13,),"")</f>
        <v/>
      </c>
      <c r="AX145" s="79" t="str">
        <f>_xlfn.IFNA(VLOOKUP(AM145,Kopā!$A$4:$Q$203,14,),"")</f>
        <v/>
      </c>
      <c r="AY145" s="80" t="str">
        <f>_xlfn.IFNA(VLOOKUP(AM145,Kopā!$A$4:$Q$203,15,),"")</f>
        <v/>
      </c>
      <c r="AZ145" s="26"/>
      <c r="BA145" s="26"/>
      <c r="BB145" s="26"/>
      <c r="BC145" s="26"/>
      <c r="BD145" s="26"/>
      <c r="BE145" s="26" t="e">
        <f>_xlfn.RANK.EQ(BB145,$BB$4:$BB$93,)+COUNTIF($BB$4:BB145,BB145)-1</f>
        <v>#N/A</v>
      </c>
    </row>
    <row r="146" spans="1:57" x14ac:dyDescent="0.25">
      <c r="A146" s="4"/>
      <c r="B146" s="4"/>
      <c r="C146" s="4"/>
      <c r="D146" s="4"/>
      <c r="E146" s="37"/>
      <c r="F146" s="37"/>
      <c r="G146" s="37"/>
      <c r="H146" s="37"/>
      <c r="I146" s="37"/>
      <c r="J146" s="37"/>
      <c r="K146" s="37"/>
      <c r="L146" s="37"/>
      <c r="M146" s="4"/>
      <c r="N146" s="4"/>
      <c r="O146" s="36"/>
      <c r="P146" s="4"/>
      <c r="Q146" s="4"/>
      <c r="AD146" s="26">
        <v>145</v>
      </c>
      <c r="AE146" s="26"/>
      <c r="AF146" s="26" t="str">
        <f>IF(Kopā!F146=$R$3,Kopā!A146,"")</f>
        <v/>
      </c>
      <c r="AG146" s="26" t="str">
        <f>_xlfn.IFNA(VLOOKUP(AF146,Kopā!$A$4:$G$203,7,),"")</f>
        <v/>
      </c>
      <c r="AH146" s="26" t="str">
        <f t="shared" si="45"/>
        <v/>
      </c>
      <c r="AI146" s="26" t="e" cm="1">
        <f t="array" ref="AI146">IFERROR(SMALL(IF((COUNTIF($AI$3:AI145, $AH$4:$AH$203)=0)*ISNUMBER($AH$4:$AH$203), $AH$4:$AH$203, "A"), 1),INDEX($AH$4:$AH$203, MATCH(SMALL(IF(ISTEXT($AH$4:$AH$203)*(COUNTIF(AI$3:$AI145,$AH$4:$AH$203)=0), COUNTIF($AH$4:$AH$203, "&lt;"&amp;$AH$4:$AH$203), ""),1),IF(ISTEXT($AH$4:$AH$203), COUNTIF($AH$4:$AH$203, "&lt;"&amp;$AH$4:$AH$203), ""), 0)))</f>
        <v>#NUM!</v>
      </c>
      <c r="AJ146" s="26"/>
      <c r="AK146" s="26"/>
      <c r="AL146" s="26" t="e">
        <f>#REF!</f>
        <v>#REF!</v>
      </c>
      <c r="AM146" s="26"/>
      <c r="AN146" s="26"/>
      <c r="AO146" s="26"/>
      <c r="AP146" s="26"/>
      <c r="AQ146" s="26"/>
      <c r="AR146" s="79" t="str">
        <f>_xlfn.IFNA(VLOOKUP(AM146,Kopā!$A$4:$Q$203,8,),"")</f>
        <v/>
      </c>
      <c r="AS146" s="80" t="str">
        <f>_xlfn.IFNA(VLOOKUP(AM146,Kopā!$A$4:$Q$203,9,),"")</f>
        <v/>
      </c>
      <c r="AT146" s="79" t="str">
        <f>_xlfn.IFNA(VLOOKUP(AM146,Kopā!$A$4:$Q$203,10,),"")</f>
        <v/>
      </c>
      <c r="AU146" s="80" t="str">
        <f>_xlfn.IFNA(VLOOKUP(AM146,Kopā!$A$4:$Q$203,11,),"")</f>
        <v/>
      </c>
      <c r="AV146" s="79" t="str">
        <f>_xlfn.IFNA(VLOOKUP(AM146,Kopā!$A$4:$Q$203,12,),"")</f>
        <v/>
      </c>
      <c r="AW146" s="80" t="str">
        <f>_xlfn.IFNA(VLOOKUP(AM146,Kopā!$A$4:$Q$203,13,),"")</f>
        <v/>
      </c>
      <c r="AX146" s="79" t="str">
        <f>_xlfn.IFNA(VLOOKUP(AM146,Kopā!$A$4:$Q$203,14,),"")</f>
        <v/>
      </c>
      <c r="AY146" s="80" t="str">
        <f>_xlfn.IFNA(VLOOKUP(AM146,Kopā!$A$4:$Q$203,15,),"")</f>
        <v/>
      </c>
      <c r="AZ146" s="26"/>
      <c r="BA146" s="26"/>
      <c r="BB146" s="26"/>
      <c r="BC146" s="26"/>
      <c r="BD146" s="26"/>
      <c r="BE146" s="26" t="e">
        <f>_xlfn.RANK.EQ(BB146,$BB$4:$BB$93,)+COUNTIF($BB$4:BB146,BB146)-1</f>
        <v>#N/A</v>
      </c>
    </row>
    <row r="147" spans="1:57" x14ac:dyDescent="0.25">
      <c r="A147" s="4"/>
      <c r="B147" s="4"/>
      <c r="C147" s="4"/>
      <c r="D147" s="4"/>
      <c r="E147" s="37"/>
      <c r="F147" s="37"/>
      <c r="G147" s="37"/>
      <c r="H147" s="37"/>
      <c r="I147" s="37"/>
      <c r="J147" s="37"/>
      <c r="K147" s="37"/>
      <c r="L147" s="37"/>
      <c r="M147" s="4"/>
      <c r="N147" s="4"/>
      <c r="O147" s="36"/>
      <c r="P147" s="4"/>
      <c r="Q147" s="4"/>
      <c r="AD147" s="26">
        <v>146</v>
      </c>
      <c r="AE147" s="26"/>
      <c r="AF147" s="26" t="str">
        <f>IF(Kopā!F147=$R$3,Kopā!A147,"")</f>
        <v/>
      </c>
      <c r="AG147" s="26" t="str">
        <f>_xlfn.IFNA(VLOOKUP(AF147,Kopā!$A$4:$G$203,7,),"")</f>
        <v/>
      </c>
      <c r="AH147" s="26" t="str">
        <f t="shared" si="45"/>
        <v/>
      </c>
      <c r="AI147" s="26" t="e" cm="1">
        <f t="array" ref="AI147">IFERROR(SMALL(IF((COUNTIF($AI$3:AI146, $AH$4:$AH$203)=0)*ISNUMBER($AH$4:$AH$203), $AH$4:$AH$203, "A"), 1),INDEX($AH$4:$AH$203, MATCH(SMALL(IF(ISTEXT($AH$4:$AH$203)*(COUNTIF(AI$3:$AI146,$AH$4:$AH$203)=0), COUNTIF($AH$4:$AH$203, "&lt;"&amp;$AH$4:$AH$203), ""),1),IF(ISTEXT($AH$4:$AH$203), COUNTIF($AH$4:$AH$203, "&lt;"&amp;$AH$4:$AH$203), ""), 0)))</f>
        <v>#NUM!</v>
      </c>
      <c r="AJ147" s="26"/>
      <c r="AK147" s="26"/>
      <c r="AL147" s="26" t="e">
        <f>#REF!</f>
        <v>#REF!</v>
      </c>
      <c r="AM147" s="26"/>
      <c r="AN147" s="26"/>
      <c r="AO147" s="26"/>
      <c r="AP147" s="26"/>
      <c r="AQ147" s="26"/>
      <c r="AR147" s="79" t="str">
        <f>_xlfn.IFNA(VLOOKUP(AM147,Kopā!$A$4:$Q$203,8,),"")</f>
        <v/>
      </c>
      <c r="AS147" s="80" t="str">
        <f>_xlfn.IFNA(VLOOKUP(AM147,Kopā!$A$4:$Q$203,9,),"")</f>
        <v/>
      </c>
      <c r="AT147" s="79" t="str">
        <f>_xlfn.IFNA(VLOOKUP(AM147,Kopā!$A$4:$Q$203,10,),"")</f>
        <v/>
      </c>
      <c r="AU147" s="80" t="str">
        <f>_xlfn.IFNA(VLOOKUP(AM147,Kopā!$A$4:$Q$203,11,),"")</f>
        <v/>
      </c>
      <c r="AV147" s="79" t="str">
        <f>_xlfn.IFNA(VLOOKUP(AM147,Kopā!$A$4:$Q$203,12,),"")</f>
        <v/>
      </c>
      <c r="AW147" s="80" t="str">
        <f>_xlfn.IFNA(VLOOKUP(AM147,Kopā!$A$4:$Q$203,13,),"")</f>
        <v/>
      </c>
      <c r="AX147" s="79" t="str">
        <f>_xlfn.IFNA(VLOOKUP(AM147,Kopā!$A$4:$Q$203,14,),"")</f>
        <v/>
      </c>
      <c r="AY147" s="80" t="str">
        <f>_xlfn.IFNA(VLOOKUP(AM147,Kopā!$A$4:$Q$203,15,),"")</f>
        <v/>
      </c>
      <c r="AZ147" s="26"/>
      <c r="BA147" s="26"/>
      <c r="BB147" s="26"/>
      <c r="BC147" s="26"/>
      <c r="BD147" s="26"/>
      <c r="BE147" s="26" t="e">
        <f>_xlfn.RANK.EQ(BB147,$BB$4:$BB$93,)+COUNTIF($BB$4:BB147,BB147)-1</f>
        <v>#N/A</v>
      </c>
    </row>
    <row r="148" spans="1:57" x14ac:dyDescent="0.25">
      <c r="A148" s="4"/>
      <c r="B148" s="4"/>
      <c r="C148" s="4"/>
      <c r="D148" s="4"/>
      <c r="E148" s="37"/>
      <c r="F148" s="37"/>
      <c r="G148" s="37"/>
      <c r="H148" s="37"/>
      <c r="I148" s="37"/>
      <c r="J148" s="37"/>
      <c r="K148" s="37"/>
      <c r="L148" s="37"/>
      <c r="M148" s="4"/>
      <c r="N148" s="4"/>
      <c r="O148" s="36"/>
      <c r="P148" s="4"/>
      <c r="Q148" s="4"/>
      <c r="AD148" s="26">
        <v>147</v>
      </c>
      <c r="AE148" s="26"/>
      <c r="AF148" s="26" t="str">
        <f>IF(Kopā!F148=$R$3,Kopā!A148,"")</f>
        <v/>
      </c>
      <c r="AG148" s="26" t="str">
        <f>_xlfn.IFNA(VLOOKUP(AF148,Kopā!$A$4:$G$203,7,),"")</f>
        <v/>
      </c>
      <c r="AH148" s="26" t="str">
        <f t="shared" si="45"/>
        <v/>
      </c>
      <c r="AI148" s="26" t="e" cm="1">
        <f t="array" ref="AI148">IFERROR(SMALL(IF((COUNTIF($AI$3:AI147, $AH$4:$AH$203)=0)*ISNUMBER($AH$4:$AH$203), $AH$4:$AH$203, "A"), 1),INDEX($AH$4:$AH$203, MATCH(SMALL(IF(ISTEXT($AH$4:$AH$203)*(COUNTIF(AI$3:$AI147,$AH$4:$AH$203)=0), COUNTIF($AH$4:$AH$203, "&lt;"&amp;$AH$4:$AH$203), ""),1),IF(ISTEXT($AH$4:$AH$203), COUNTIF($AH$4:$AH$203, "&lt;"&amp;$AH$4:$AH$203), ""), 0)))</f>
        <v>#NUM!</v>
      </c>
      <c r="AJ148" s="26"/>
      <c r="AK148" s="26"/>
      <c r="AL148" s="26" t="e">
        <f>#REF!</f>
        <v>#REF!</v>
      </c>
      <c r="AM148" s="26"/>
      <c r="AN148" s="26"/>
      <c r="AO148" s="26"/>
      <c r="AP148" s="26"/>
      <c r="AQ148" s="26"/>
      <c r="AR148" s="79" t="str">
        <f>_xlfn.IFNA(VLOOKUP(AM148,Kopā!$A$4:$Q$203,8,),"")</f>
        <v/>
      </c>
      <c r="AS148" s="80" t="str">
        <f>_xlfn.IFNA(VLOOKUP(AM148,Kopā!$A$4:$Q$203,9,),"")</f>
        <v/>
      </c>
      <c r="AT148" s="79" t="str">
        <f>_xlfn.IFNA(VLOOKUP(AM148,Kopā!$A$4:$Q$203,10,),"")</f>
        <v/>
      </c>
      <c r="AU148" s="80" t="str">
        <f>_xlfn.IFNA(VLOOKUP(AM148,Kopā!$A$4:$Q$203,11,),"")</f>
        <v/>
      </c>
      <c r="AV148" s="79" t="str">
        <f>_xlfn.IFNA(VLOOKUP(AM148,Kopā!$A$4:$Q$203,12,),"")</f>
        <v/>
      </c>
      <c r="AW148" s="80" t="str">
        <f>_xlfn.IFNA(VLOOKUP(AM148,Kopā!$A$4:$Q$203,13,),"")</f>
        <v/>
      </c>
      <c r="AX148" s="79" t="str">
        <f>_xlfn.IFNA(VLOOKUP(AM148,Kopā!$A$4:$Q$203,14,),"")</f>
        <v/>
      </c>
      <c r="AY148" s="80" t="str">
        <f>_xlfn.IFNA(VLOOKUP(AM148,Kopā!$A$4:$Q$203,15,),"")</f>
        <v/>
      </c>
      <c r="AZ148" s="26"/>
      <c r="BA148" s="26"/>
      <c r="BB148" s="26"/>
      <c r="BC148" s="26"/>
      <c r="BD148" s="26"/>
      <c r="BE148" s="26" t="e">
        <f>_xlfn.RANK.EQ(BB148,$BB$4:$BB$93,)+COUNTIF($BB$4:BB148,BB148)-1</f>
        <v>#N/A</v>
      </c>
    </row>
    <row r="149" spans="1:57" x14ac:dyDescent="0.25">
      <c r="A149" s="4"/>
      <c r="B149" s="4"/>
      <c r="C149" s="4"/>
      <c r="D149" s="4"/>
      <c r="E149" s="37"/>
      <c r="F149" s="37"/>
      <c r="G149" s="37"/>
      <c r="H149" s="37"/>
      <c r="I149" s="37"/>
      <c r="J149" s="37"/>
      <c r="K149" s="37"/>
      <c r="L149" s="37"/>
      <c r="M149" s="4"/>
      <c r="N149" s="4"/>
      <c r="O149" s="36"/>
      <c r="P149" s="4"/>
      <c r="Q149" s="4"/>
      <c r="AD149" s="26">
        <v>148</v>
      </c>
      <c r="AE149" s="26"/>
      <c r="AF149" s="26" t="str">
        <f>IF(Kopā!F149=$R$3,Kopā!A149,"")</f>
        <v/>
      </c>
      <c r="AG149" s="26" t="str">
        <f>_xlfn.IFNA(VLOOKUP(AF149,Kopā!$A$4:$G$203,7,),"")</f>
        <v/>
      </c>
      <c r="AH149" s="26" t="str">
        <f t="shared" si="45"/>
        <v/>
      </c>
      <c r="AI149" s="26" t="e" cm="1">
        <f t="array" ref="AI149">IFERROR(SMALL(IF((COUNTIF($AI$3:AI148, $AH$4:$AH$203)=0)*ISNUMBER($AH$4:$AH$203), $AH$4:$AH$203, "A"), 1),INDEX($AH$4:$AH$203, MATCH(SMALL(IF(ISTEXT($AH$4:$AH$203)*(COUNTIF(AI$3:$AI148,$AH$4:$AH$203)=0), COUNTIF($AH$4:$AH$203, "&lt;"&amp;$AH$4:$AH$203), ""),1),IF(ISTEXT($AH$4:$AH$203), COUNTIF($AH$4:$AH$203, "&lt;"&amp;$AH$4:$AH$203), ""), 0)))</f>
        <v>#NUM!</v>
      </c>
      <c r="AJ149" s="26"/>
      <c r="AK149" s="26"/>
      <c r="AL149" s="26" t="e">
        <f>#REF!</f>
        <v>#REF!</v>
      </c>
      <c r="AM149" s="26"/>
      <c r="AN149" s="26"/>
      <c r="AO149" s="26"/>
      <c r="AP149" s="26"/>
      <c r="AQ149" s="26"/>
      <c r="AR149" s="79" t="str">
        <f>_xlfn.IFNA(VLOOKUP(AM149,Kopā!$A$4:$Q$203,8,),"")</f>
        <v/>
      </c>
      <c r="AS149" s="80" t="str">
        <f>_xlfn.IFNA(VLOOKUP(AM149,Kopā!$A$4:$Q$203,9,),"")</f>
        <v/>
      </c>
      <c r="AT149" s="79" t="str">
        <f>_xlfn.IFNA(VLOOKUP(AM149,Kopā!$A$4:$Q$203,10,),"")</f>
        <v/>
      </c>
      <c r="AU149" s="80" t="str">
        <f>_xlfn.IFNA(VLOOKUP(AM149,Kopā!$A$4:$Q$203,11,),"")</f>
        <v/>
      </c>
      <c r="AV149" s="79" t="str">
        <f>_xlfn.IFNA(VLOOKUP(AM149,Kopā!$A$4:$Q$203,12,),"")</f>
        <v/>
      </c>
      <c r="AW149" s="80" t="str">
        <f>_xlfn.IFNA(VLOOKUP(AM149,Kopā!$A$4:$Q$203,13,),"")</f>
        <v/>
      </c>
      <c r="AX149" s="79" t="str">
        <f>_xlfn.IFNA(VLOOKUP(AM149,Kopā!$A$4:$Q$203,14,),"")</f>
        <v/>
      </c>
      <c r="AY149" s="80" t="str">
        <f>_xlfn.IFNA(VLOOKUP(AM149,Kopā!$A$4:$Q$203,15,),"")</f>
        <v/>
      </c>
      <c r="AZ149" s="26"/>
      <c r="BA149" s="26"/>
      <c r="BB149" s="26"/>
      <c r="BC149" s="26"/>
      <c r="BD149" s="26"/>
      <c r="BE149" s="26" t="e">
        <f>_xlfn.RANK.EQ(BB149,$BB$4:$BB$93,)+COUNTIF($BB$4:BB149,BB149)-1</f>
        <v>#N/A</v>
      </c>
    </row>
    <row r="150" spans="1:57" x14ac:dyDescent="0.25">
      <c r="A150" s="4"/>
      <c r="B150" s="4"/>
      <c r="C150" s="4"/>
      <c r="D150" s="4"/>
      <c r="E150" s="37"/>
      <c r="F150" s="37"/>
      <c r="G150" s="37"/>
      <c r="H150" s="37"/>
      <c r="I150" s="37"/>
      <c r="J150" s="37"/>
      <c r="K150" s="37"/>
      <c r="L150" s="37"/>
      <c r="M150" s="4"/>
      <c r="N150" s="4"/>
      <c r="O150" s="36"/>
      <c r="P150" s="4"/>
      <c r="Q150" s="4"/>
      <c r="AD150" s="26">
        <v>149</v>
      </c>
      <c r="AE150" s="26"/>
      <c r="AF150" s="26" t="str">
        <f>IF(Kopā!F150=$R$3,Kopā!A150,"")</f>
        <v/>
      </c>
      <c r="AG150" s="26" t="str">
        <f>_xlfn.IFNA(VLOOKUP(AF150,Kopā!$A$4:$G$203,7,),"")</f>
        <v/>
      </c>
      <c r="AH150" s="26" t="str">
        <f t="shared" si="45"/>
        <v/>
      </c>
      <c r="AI150" s="26" t="e" cm="1">
        <f t="array" ref="AI150">IFERROR(SMALL(IF((COUNTIF($AI$3:AI149, $AH$4:$AH$203)=0)*ISNUMBER($AH$4:$AH$203), $AH$4:$AH$203, "A"), 1),INDEX($AH$4:$AH$203, MATCH(SMALL(IF(ISTEXT($AH$4:$AH$203)*(COUNTIF(AI$3:$AI149,$AH$4:$AH$203)=0), COUNTIF($AH$4:$AH$203, "&lt;"&amp;$AH$4:$AH$203), ""),1),IF(ISTEXT($AH$4:$AH$203), COUNTIF($AH$4:$AH$203, "&lt;"&amp;$AH$4:$AH$203), ""), 0)))</f>
        <v>#NUM!</v>
      </c>
      <c r="AJ150" s="26"/>
      <c r="AK150" s="26"/>
      <c r="AL150" s="26" t="e">
        <f>#REF!</f>
        <v>#REF!</v>
      </c>
      <c r="AM150" s="26"/>
      <c r="AN150" s="26"/>
      <c r="AO150" s="26"/>
      <c r="AP150" s="26"/>
      <c r="AQ150" s="26"/>
      <c r="AR150" s="79" t="str">
        <f>_xlfn.IFNA(VLOOKUP(AM150,Kopā!$A$4:$Q$203,8,),"")</f>
        <v/>
      </c>
      <c r="AS150" s="80" t="str">
        <f>_xlfn.IFNA(VLOOKUP(AM150,Kopā!$A$4:$Q$203,9,),"")</f>
        <v/>
      </c>
      <c r="AT150" s="79" t="str">
        <f>_xlfn.IFNA(VLOOKUP(AM150,Kopā!$A$4:$Q$203,10,),"")</f>
        <v/>
      </c>
      <c r="AU150" s="80" t="str">
        <f>_xlfn.IFNA(VLOOKUP(AM150,Kopā!$A$4:$Q$203,11,),"")</f>
        <v/>
      </c>
      <c r="AV150" s="79" t="str">
        <f>_xlfn.IFNA(VLOOKUP(AM150,Kopā!$A$4:$Q$203,12,),"")</f>
        <v/>
      </c>
      <c r="AW150" s="80" t="str">
        <f>_xlfn.IFNA(VLOOKUP(AM150,Kopā!$A$4:$Q$203,13,),"")</f>
        <v/>
      </c>
      <c r="AX150" s="79" t="str">
        <f>_xlfn.IFNA(VLOOKUP(AM150,Kopā!$A$4:$Q$203,14,),"")</f>
        <v/>
      </c>
      <c r="AY150" s="80" t="str">
        <f>_xlfn.IFNA(VLOOKUP(AM150,Kopā!$A$4:$Q$203,15,),"")</f>
        <v/>
      </c>
      <c r="AZ150" s="26"/>
      <c r="BA150" s="26"/>
      <c r="BB150" s="26"/>
      <c r="BC150" s="26"/>
      <c r="BD150" s="26"/>
      <c r="BE150" s="26" t="e">
        <f>_xlfn.RANK.EQ(BB150,$BB$4:$BB$93,)+COUNTIF($BB$4:BB150,BB150)-1</f>
        <v>#N/A</v>
      </c>
    </row>
    <row r="151" spans="1:57" x14ac:dyDescent="0.25">
      <c r="A151" s="4"/>
      <c r="B151" s="4"/>
      <c r="C151" s="4"/>
      <c r="D151" s="4"/>
      <c r="E151" s="37"/>
      <c r="F151" s="37"/>
      <c r="G151" s="37"/>
      <c r="H151" s="37"/>
      <c r="I151" s="37"/>
      <c r="J151" s="37"/>
      <c r="K151" s="37"/>
      <c r="L151" s="37"/>
      <c r="M151" s="4"/>
      <c r="N151" s="4"/>
      <c r="O151" s="36"/>
      <c r="P151" s="4"/>
      <c r="Q151" s="4"/>
      <c r="AD151" s="26">
        <v>150</v>
      </c>
      <c r="AE151" s="26"/>
      <c r="AF151" s="26" t="str">
        <f>IF(Kopā!F151=$R$3,Kopā!A151,"")</f>
        <v/>
      </c>
      <c r="AG151" s="26" t="str">
        <f>_xlfn.IFNA(VLOOKUP(AF151,Kopā!$A$4:$G$203,7,),"")</f>
        <v/>
      </c>
      <c r="AH151" s="26" t="str">
        <f t="shared" si="45"/>
        <v/>
      </c>
      <c r="AI151" s="26" t="e" cm="1">
        <f t="array" ref="AI151">IFERROR(SMALL(IF((COUNTIF($AI$3:AI150, $AH$4:$AH$203)=0)*ISNUMBER($AH$4:$AH$203), $AH$4:$AH$203, "A"), 1),INDEX($AH$4:$AH$203, MATCH(SMALL(IF(ISTEXT($AH$4:$AH$203)*(COUNTIF(AI$3:$AI150,$AH$4:$AH$203)=0), COUNTIF($AH$4:$AH$203, "&lt;"&amp;$AH$4:$AH$203), ""),1),IF(ISTEXT($AH$4:$AH$203), COUNTIF($AH$4:$AH$203, "&lt;"&amp;$AH$4:$AH$203), ""), 0)))</f>
        <v>#NUM!</v>
      </c>
      <c r="AJ151" s="26"/>
      <c r="AK151" s="26"/>
      <c r="AL151" s="26" t="e">
        <f>#REF!</f>
        <v>#REF!</v>
      </c>
      <c r="AM151" s="26"/>
      <c r="AN151" s="26"/>
      <c r="AO151" s="26"/>
      <c r="AP151" s="26"/>
      <c r="AQ151" s="26"/>
      <c r="AR151" s="79" t="str">
        <f>_xlfn.IFNA(VLOOKUP(AM151,Kopā!$A$4:$Q$203,8,),"")</f>
        <v/>
      </c>
      <c r="AS151" s="80" t="str">
        <f>_xlfn.IFNA(VLOOKUP(AM151,Kopā!$A$4:$Q$203,9,),"")</f>
        <v/>
      </c>
      <c r="AT151" s="79" t="str">
        <f>_xlfn.IFNA(VLOOKUP(AM151,Kopā!$A$4:$Q$203,10,),"")</f>
        <v/>
      </c>
      <c r="AU151" s="80" t="str">
        <f>_xlfn.IFNA(VLOOKUP(AM151,Kopā!$A$4:$Q$203,11,),"")</f>
        <v/>
      </c>
      <c r="AV151" s="79" t="str">
        <f>_xlfn.IFNA(VLOOKUP(AM151,Kopā!$A$4:$Q$203,12,),"")</f>
        <v/>
      </c>
      <c r="AW151" s="80" t="str">
        <f>_xlfn.IFNA(VLOOKUP(AM151,Kopā!$A$4:$Q$203,13,),"")</f>
        <v/>
      </c>
      <c r="AX151" s="79" t="str">
        <f>_xlfn.IFNA(VLOOKUP(AM151,Kopā!$A$4:$Q$203,14,),"")</f>
        <v/>
      </c>
      <c r="AY151" s="80" t="str">
        <f>_xlfn.IFNA(VLOOKUP(AM151,Kopā!$A$4:$Q$203,15,),"")</f>
        <v/>
      </c>
      <c r="AZ151" s="26"/>
      <c r="BA151" s="26"/>
      <c r="BB151" s="26"/>
      <c r="BC151" s="26"/>
      <c r="BD151" s="26"/>
      <c r="BE151" s="26" t="e">
        <f>_xlfn.RANK.EQ(BB151,$BB$4:$BB$93,)+COUNTIF($BB$4:BB151,BB151)-1</f>
        <v>#N/A</v>
      </c>
    </row>
    <row r="152" spans="1:57" x14ac:dyDescent="0.25">
      <c r="A152" s="4"/>
      <c r="B152" s="4"/>
      <c r="C152" s="4"/>
      <c r="D152" s="4"/>
      <c r="E152" s="37"/>
      <c r="F152" s="37"/>
      <c r="G152" s="37"/>
      <c r="H152" s="37"/>
      <c r="I152" s="37"/>
      <c r="J152" s="37"/>
      <c r="K152" s="37"/>
      <c r="L152" s="37"/>
      <c r="M152" s="4"/>
      <c r="N152" s="4"/>
      <c r="O152" s="36"/>
      <c r="P152" s="4"/>
      <c r="Q152" s="4"/>
      <c r="AD152" s="26">
        <v>151</v>
      </c>
      <c r="AE152" s="26"/>
      <c r="AF152" s="26" t="str">
        <f>IF(Kopā!F152=$R$3,Kopā!A152,"")</f>
        <v/>
      </c>
      <c r="AG152" s="26" t="str">
        <f>_xlfn.IFNA(VLOOKUP(AF152,Kopā!$A$4:$G$203,7,),"")</f>
        <v/>
      </c>
      <c r="AH152" s="26" t="str">
        <f t="shared" si="45"/>
        <v/>
      </c>
      <c r="AI152" s="26" t="e" cm="1">
        <f t="array" ref="AI152">IFERROR(SMALL(IF((COUNTIF($AI$3:AI151, $AH$4:$AH$203)=0)*ISNUMBER($AH$4:$AH$203), $AH$4:$AH$203, "A"), 1),INDEX($AH$4:$AH$203, MATCH(SMALL(IF(ISTEXT($AH$4:$AH$203)*(COUNTIF(AI$3:$AI151,$AH$4:$AH$203)=0), COUNTIF($AH$4:$AH$203, "&lt;"&amp;$AH$4:$AH$203), ""),1),IF(ISTEXT($AH$4:$AH$203), COUNTIF($AH$4:$AH$203, "&lt;"&amp;$AH$4:$AH$203), ""), 0)))</f>
        <v>#NUM!</v>
      </c>
      <c r="AJ152" s="26"/>
      <c r="AK152" s="26"/>
      <c r="AL152" s="26" t="e">
        <f>#REF!</f>
        <v>#REF!</v>
      </c>
      <c r="AM152" s="26"/>
      <c r="AN152" s="26"/>
      <c r="AO152" s="26"/>
      <c r="AP152" s="26"/>
      <c r="AQ152" s="26"/>
      <c r="AR152" s="79" t="str">
        <f>_xlfn.IFNA(VLOOKUP(AM152,Kopā!$A$4:$Q$203,8,),"")</f>
        <v/>
      </c>
      <c r="AS152" s="80" t="str">
        <f>_xlfn.IFNA(VLOOKUP(AM152,Kopā!$A$4:$Q$203,9,),"")</f>
        <v/>
      </c>
      <c r="AT152" s="79" t="str">
        <f>_xlfn.IFNA(VLOOKUP(AM152,Kopā!$A$4:$Q$203,10,),"")</f>
        <v/>
      </c>
      <c r="AU152" s="80" t="str">
        <f>_xlfn.IFNA(VLOOKUP(AM152,Kopā!$A$4:$Q$203,11,),"")</f>
        <v/>
      </c>
      <c r="AV152" s="79" t="str">
        <f>_xlfn.IFNA(VLOOKUP(AM152,Kopā!$A$4:$Q$203,12,),"")</f>
        <v/>
      </c>
      <c r="AW152" s="80" t="str">
        <f>_xlfn.IFNA(VLOOKUP(AM152,Kopā!$A$4:$Q$203,13,),"")</f>
        <v/>
      </c>
      <c r="AX152" s="79" t="str">
        <f>_xlfn.IFNA(VLOOKUP(AM152,Kopā!$A$4:$Q$203,14,),"")</f>
        <v/>
      </c>
      <c r="AY152" s="80" t="str">
        <f>_xlfn.IFNA(VLOOKUP(AM152,Kopā!$A$4:$Q$203,15,),"")</f>
        <v/>
      </c>
      <c r="AZ152" s="26"/>
      <c r="BA152" s="26"/>
      <c r="BB152" s="26"/>
      <c r="BC152" s="26"/>
      <c r="BD152" s="26"/>
      <c r="BE152" s="26" t="e">
        <f>_xlfn.RANK.EQ(BB152,$BB$4:$BB$93,)+COUNTIF($BB$4:BB152,BB152)-1</f>
        <v>#N/A</v>
      </c>
    </row>
    <row r="153" spans="1:57" x14ac:dyDescent="0.25">
      <c r="A153" s="4"/>
      <c r="B153" s="4"/>
      <c r="C153" s="4"/>
      <c r="D153" s="4"/>
      <c r="E153" s="37"/>
      <c r="F153" s="37"/>
      <c r="G153" s="37"/>
      <c r="H153" s="37"/>
      <c r="I153" s="37"/>
      <c r="J153" s="37"/>
      <c r="K153" s="37"/>
      <c r="L153" s="37"/>
      <c r="M153" s="4"/>
      <c r="N153" s="4"/>
      <c r="O153" s="36"/>
      <c r="P153" s="4"/>
      <c r="Q153" s="4"/>
      <c r="AD153" s="26">
        <v>152</v>
      </c>
      <c r="AE153" s="26"/>
      <c r="AF153" s="26" t="str">
        <f>IF(Kopā!F153=$R$3,Kopā!A153,"")</f>
        <v/>
      </c>
      <c r="AG153" s="26" t="str">
        <f>_xlfn.IFNA(VLOOKUP(AF153,Kopā!$A$4:$G$203,7,),"")</f>
        <v/>
      </c>
      <c r="AH153" s="26" t="str">
        <f t="shared" si="45"/>
        <v/>
      </c>
      <c r="AI153" s="26" t="e" cm="1">
        <f t="array" ref="AI153">IFERROR(SMALL(IF((COUNTIF($AI$3:AI152, $AH$4:$AH$203)=0)*ISNUMBER($AH$4:$AH$203), $AH$4:$AH$203, "A"), 1),INDEX($AH$4:$AH$203, MATCH(SMALL(IF(ISTEXT($AH$4:$AH$203)*(COUNTIF(AI$3:$AI152,$AH$4:$AH$203)=0), COUNTIF($AH$4:$AH$203, "&lt;"&amp;$AH$4:$AH$203), ""),1),IF(ISTEXT($AH$4:$AH$203), COUNTIF($AH$4:$AH$203, "&lt;"&amp;$AH$4:$AH$203), ""), 0)))</f>
        <v>#NUM!</v>
      </c>
      <c r="AJ153" s="26"/>
      <c r="AK153" s="26"/>
      <c r="AL153" s="26" t="e">
        <f>#REF!</f>
        <v>#REF!</v>
      </c>
      <c r="AM153" s="26"/>
      <c r="AN153" s="26"/>
      <c r="AO153" s="26"/>
      <c r="AP153" s="26"/>
      <c r="AQ153" s="26"/>
      <c r="AR153" s="79" t="str">
        <f>_xlfn.IFNA(VLOOKUP(AM153,Kopā!$A$4:$Q$203,8,),"")</f>
        <v/>
      </c>
      <c r="AS153" s="80" t="str">
        <f>_xlfn.IFNA(VLOOKUP(AM153,Kopā!$A$4:$Q$203,9,),"")</f>
        <v/>
      </c>
      <c r="AT153" s="79" t="str">
        <f>_xlfn.IFNA(VLOOKUP(AM153,Kopā!$A$4:$Q$203,10,),"")</f>
        <v/>
      </c>
      <c r="AU153" s="80" t="str">
        <f>_xlfn.IFNA(VLOOKUP(AM153,Kopā!$A$4:$Q$203,11,),"")</f>
        <v/>
      </c>
      <c r="AV153" s="79" t="str">
        <f>_xlfn.IFNA(VLOOKUP(AM153,Kopā!$A$4:$Q$203,12,),"")</f>
        <v/>
      </c>
      <c r="AW153" s="80" t="str">
        <f>_xlfn.IFNA(VLOOKUP(AM153,Kopā!$A$4:$Q$203,13,),"")</f>
        <v/>
      </c>
      <c r="AX153" s="79" t="str">
        <f>_xlfn.IFNA(VLOOKUP(AM153,Kopā!$A$4:$Q$203,14,),"")</f>
        <v/>
      </c>
      <c r="AY153" s="80" t="str">
        <f>_xlfn.IFNA(VLOOKUP(AM153,Kopā!$A$4:$Q$203,15,),"")</f>
        <v/>
      </c>
      <c r="AZ153" s="26"/>
      <c r="BA153" s="26"/>
      <c r="BB153" s="26"/>
      <c r="BC153" s="26"/>
      <c r="BD153" s="26"/>
      <c r="BE153" s="26" t="e">
        <f>_xlfn.RANK.EQ(BB153,$BB$4:$BB$93,)+COUNTIF($BB$4:BB153,BB153)-1</f>
        <v>#N/A</v>
      </c>
    </row>
    <row r="154" spans="1:57" x14ac:dyDescent="0.25">
      <c r="A154" s="4"/>
      <c r="B154" s="4"/>
      <c r="C154" s="4"/>
      <c r="D154" s="4"/>
      <c r="E154" s="37"/>
      <c r="F154" s="37"/>
      <c r="G154" s="37"/>
      <c r="H154" s="37"/>
      <c r="I154" s="37"/>
      <c r="J154" s="37"/>
      <c r="K154" s="37"/>
      <c r="L154" s="37"/>
      <c r="M154" s="4"/>
      <c r="N154" s="4"/>
      <c r="O154" s="36"/>
      <c r="P154" s="4"/>
      <c r="Q154" s="4"/>
      <c r="AD154" s="26">
        <v>153</v>
      </c>
      <c r="AE154" s="26"/>
      <c r="AF154" s="26" t="str">
        <f>IF(Kopā!F154=$R$3,Kopā!A154,"")</f>
        <v/>
      </c>
      <c r="AG154" s="26" t="str">
        <f>_xlfn.IFNA(VLOOKUP(AF154,Kopā!$A$4:$G$203,7,),"")</f>
        <v/>
      </c>
      <c r="AH154" s="26" t="str">
        <f t="shared" si="45"/>
        <v/>
      </c>
      <c r="AI154" s="26" t="e" cm="1">
        <f t="array" ref="AI154">IFERROR(SMALL(IF((COUNTIF($AI$3:AI153, $AH$4:$AH$203)=0)*ISNUMBER($AH$4:$AH$203), $AH$4:$AH$203, "A"), 1),INDEX($AH$4:$AH$203, MATCH(SMALL(IF(ISTEXT($AH$4:$AH$203)*(COUNTIF(AI$3:$AI153,$AH$4:$AH$203)=0), COUNTIF($AH$4:$AH$203, "&lt;"&amp;$AH$4:$AH$203), ""),1),IF(ISTEXT($AH$4:$AH$203), COUNTIF($AH$4:$AH$203, "&lt;"&amp;$AH$4:$AH$203), ""), 0)))</f>
        <v>#NUM!</v>
      </c>
      <c r="AJ154" s="26"/>
      <c r="AK154" s="26"/>
      <c r="AL154" s="26" t="e">
        <f>#REF!</f>
        <v>#REF!</v>
      </c>
      <c r="AM154" s="26"/>
      <c r="AN154" s="26"/>
      <c r="AO154" s="26"/>
      <c r="AP154" s="26"/>
      <c r="AQ154" s="26"/>
      <c r="AR154" s="79" t="str">
        <f>_xlfn.IFNA(VLOOKUP(AM154,Kopā!$A$4:$Q$203,8,),"")</f>
        <v/>
      </c>
      <c r="AS154" s="80" t="str">
        <f>_xlfn.IFNA(VLOOKUP(AM154,Kopā!$A$4:$Q$203,9,),"")</f>
        <v/>
      </c>
      <c r="AT154" s="79" t="str">
        <f>_xlfn.IFNA(VLOOKUP(AM154,Kopā!$A$4:$Q$203,10,),"")</f>
        <v/>
      </c>
      <c r="AU154" s="80" t="str">
        <f>_xlfn.IFNA(VLOOKUP(AM154,Kopā!$A$4:$Q$203,11,),"")</f>
        <v/>
      </c>
      <c r="AV154" s="79" t="str">
        <f>_xlfn.IFNA(VLOOKUP(AM154,Kopā!$A$4:$Q$203,12,),"")</f>
        <v/>
      </c>
      <c r="AW154" s="80" t="str">
        <f>_xlfn.IFNA(VLOOKUP(AM154,Kopā!$A$4:$Q$203,13,),"")</f>
        <v/>
      </c>
      <c r="AX154" s="79" t="str">
        <f>_xlfn.IFNA(VLOOKUP(AM154,Kopā!$A$4:$Q$203,14,),"")</f>
        <v/>
      </c>
      <c r="AY154" s="80" t="str">
        <f>_xlfn.IFNA(VLOOKUP(AM154,Kopā!$A$4:$Q$203,15,),"")</f>
        <v/>
      </c>
      <c r="AZ154" s="26"/>
      <c r="BA154" s="26"/>
      <c r="BB154" s="26"/>
      <c r="BC154" s="26"/>
      <c r="BD154" s="26"/>
      <c r="BE154" s="26" t="e">
        <f>_xlfn.RANK.EQ(BB154,$BB$4:$BB$93,)+COUNTIF($BB$4:BB154,BB154)-1</f>
        <v>#N/A</v>
      </c>
    </row>
    <row r="155" spans="1:57" x14ac:dyDescent="0.25">
      <c r="A155" s="4"/>
      <c r="B155" s="4"/>
      <c r="C155" s="4"/>
      <c r="D155" s="4"/>
      <c r="E155" s="37"/>
      <c r="F155" s="37"/>
      <c r="G155" s="37"/>
      <c r="H155" s="37"/>
      <c r="I155" s="37"/>
      <c r="J155" s="37"/>
      <c r="K155" s="37"/>
      <c r="L155" s="37"/>
      <c r="M155" s="4"/>
      <c r="N155" s="4"/>
      <c r="O155" s="36"/>
      <c r="P155" s="4"/>
      <c r="Q155" s="4"/>
      <c r="AD155" s="26">
        <v>154</v>
      </c>
      <c r="AE155" s="26"/>
      <c r="AF155" s="26" t="str">
        <f>IF(Kopā!F155=$R$3,Kopā!A155,"")</f>
        <v/>
      </c>
      <c r="AG155" s="26" t="str">
        <f>_xlfn.IFNA(VLOOKUP(AF155,Kopā!$A$4:$G$203,7,),"")</f>
        <v/>
      </c>
      <c r="AH155" s="26" t="str">
        <f t="shared" si="45"/>
        <v/>
      </c>
      <c r="AI155" s="26" t="e" cm="1">
        <f t="array" ref="AI155">IFERROR(SMALL(IF((COUNTIF($AI$3:AI154, $AH$4:$AH$203)=0)*ISNUMBER($AH$4:$AH$203), $AH$4:$AH$203, "A"), 1),INDEX($AH$4:$AH$203, MATCH(SMALL(IF(ISTEXT($AH$4:$AH$203)*(COUNTIF(AI$3:$AI154,$AH$4:$AH$203)=0), COUNTIF($AH$4:$AH$203, "&lt;"&amp;$AH$4:$AH$203), ""),1),IF(ISTEXT($AH$4:$AH$203), COUNTIF($AH$4:$AH$203, "&lt;"&amp;$AH$4:$AH$203), ""), 0)))</f>
        <v>#NUM!</v>
      </c>
      <c r="AJ155" s="26"/>
      <c r="AK155" s="26"/>
      <c r="AL155" s="26" t="e">
        <f>#REF!</f>
        <v>#REF!</v>
      </c>
      <c r="AM155" s="26"/>
      <c r="AN155" s="26"/>
      <c r="AO155" s="26"/>
      <c r="AP155" s="26"/>
      <c r="AQ155" s="26"/>
      <c r="AR155" s="79" t="str">
        <f>_xlfn.IFNA(VLOOKUP(AM155,Kopā!$A$4:$Q$203,8,),"")</f>
        <v/>
      </c>
      <c r="AS155" s="80" t="str">
        <f>_xlfn.IFNA(VLOOKUP(AM155,Kopā!$A$4:$Q$203,9,),"")</f>
        <v/>
      </c>
      <c r="AT155" s="79" t="str">
        <f>_xlfn.IFNA(VLOOKUP(AM155,Kopā!$A$4:$Q$203,10,),"")</f>
        <v/>
      </c>
      <c r="AU155" s="80" t="str">
        <f>_xlfn.IFNA(VLOOKUP(AM155,Kopā!$A$4:$Q$203,11,),"")</f>
        <v/>
      </c>
      <c r="AV155" s="79" t="str">
        <f>_xlfn.IFNA(VLOOKUP(AM155,Kopā!$A$4:$Q$203,12,),"")</f>
        <v/>
      </c>
      <c r="AW155" s="80" t="str">
        <f>_xlfn.IFNA(VLOOKUP(AM155,Kopā!$A$4:$Q$203,13,),"")</f>
        <v/>
      </c>
      <c r="AX155" s="79" t="str">
        <f>_xlfn.IFNA(VLOOKUP(AM155,Kopā!$A$4:$Q$203,14,),"")</f>
        <v/>
      </c>
      <c r="AY155" s="80" t="str">
        <f>_xlfn.IFNA(VLOOKUP(AM155,Kopā!$A$4:$Q$203,15,),"")</f>
        <v/>
      </c>
      <c r="AZ155" s="26"/>
      <c r="BA155" s="26"/>
      <c r="BB155" s="26"/>
      <c r="BC155" s="26"/>
      <c r="BD155" s="26"/>
      <c r="BE155" s="26" t="e">
        <f>_xlfn.RANK.EQ(BB155,$BB$4:$BB$93,)+COUNTIF($BB$4:BB155,BB155)-1</f>
        <v>#N/A</v>
      </c>
    </row>
    <row r="156" spans="1:57" x14ac:dyDescent="0.25">
      <c r="A156" s="4"/>
      <c r="B156" s="4"/>
      <c r="C156" s="4"/>
      <c r="D156" s="4"/>
      <c r="E156" s="37"/>
      <c r="F156" s="37"/>
      <c r="G156" s="37"/>
      <c r="H156" s="37"/>
      <c r="I156" s="37"/>
      <c r="J156" s="37"/>
      <c r="K156" s="37"/>
      <c r="L156" s="37"/>
      <c r="M156" s="4"/>
      <c r="N156" s="4"/>
      <c r="O156" s="36"/>
      <c r="P156" s="4"/>
      <c r="Q156" s="4"/>
      <c r="AD156" s="26">
        <v>155</v>
      </c>
      <c r="AE156" s="26"/>
      <c r="AF156" s="26" t="str">
        <f>IF(Kopā!F156=$R$3,Kopā!A156,"")</f>
        <v/>
      </c>
      <c r="AG156" s="26" t="str">
        <f>_xlfn.IFNA(VLOOKUP(AF156,Kopā!$A$4:$G$203,7,),"")</f>
        <v/>
      </c>
      <c r="AH156" s="26" t="str">
        <f t="shared" si="45"/>
        <v/>
      </c>
      <c r="AI156" s="26" t="e" cm="1">
        <f t="array" ref="AI156">IFERROR(SMALL(IF((COUNTIF($AI$3:AI155, $AH$4:$AH$203)=0)*ISNUMBER($AH$4:$AH$203), $AH$4:$AH$203, "A"), 1),INDEX($AH$4:$AH$203, MATCH(SMALL(IF(ISTEXT($AH$4:$AH$203)*(COUNTIF(AI$3:$AI155,$AH$4:$AH$203)=0), COUNTIF($AH$4:$AH$203, "&lt;"&amp;$AH$4:$AH$203), ""),1),IF(ISTEXT($AH$4:$AH$203), COUNTIF($AH$4:$AH$203, "&lt;"&amp;$AH$4:$AH$203), ""), 0)))</f>
        <v>#NUM!</v>
      </c>
      <c r="AJ156" s="26"/>
      <c r="AK156" s="26"/>
      <c r="AL156" s="26" t="e">
        <f>#REF!</f>
        <v>#REF!</v>
      </c>
      <c r="AM156" s="26"/>
      <c r="AN156" s="26"/>
      <c r="AO156" s="26"/>
      <c r="AP156" s="26"/>
      <c r="AQ156" s="26"/>
      <c r="AR156" s="79" t="str">
        <f>_xlfn.IFNA(VLOOKUP(AM156,Kopā!$A$4:$Q$203,8,),"")</f>
        <v/>
      </c>
      <c r="AS156" s="80" t="str">
        <f>_xlfn.IFNA(VLOOKUP(AM156,Kopā!$A$4:$Q$203,9,),"")</f>
        <v/>
      </c>
      <c r="AT156" s="79" t="str">
        <f>_xlfn.IFNA(VLOOKUP(AM156,Kopā!$A$4:$Q$203,10,),"")</f>
        <v/>
      </c>
      <c r="AU156" s="80" t="str">
        <f>_xlfn.IFNA(VLOOKUP(AM156,Kopā!$A$4:$Q$203,11,),"")</f>
        <v/>
      </c>
      <c r="AV156" s="79" t="str">
        <f>_xlfn.IFNA(VLOOKUP(AM156,Kopā!$A$4:$Q$203,12,),"")</f>
        <v/>
      </c>
      <c r="AW156" s="80" t="str">
        <f>_xlfn.IFNA(VLOOKUP(AM156,Kopā!$A$4:$Q$203,13,),"")</f>
        <v/>
      </c>
      <c r="AX156" s="79" t="str">
        <f>_xlfn.IFNA(VLOOKUP(AM156,Kopā!$A$4:$Q$203,14,),"")</f>
        <v/>
      </c>
      <c r="AY156" s="80" t="str">
        <f>_xlfn.IFNA(VLOOKUP(AM156,Kopā!$A$4:$Q$203,15,),"")</f>
        <v/>
      </c>
      <c r="AZ156" s="26"/>
      <c r="BA156" s="26"/>
      <c r="BB156" s="26"/>
      <c r="BC156" s="26"/>
      <c r="BD156" s="26"/>
      <c r="BE156" s="26" t="e">
        <f>_xlfn.RANK.EQ(BB156,$BB$4:$BB$93,)+COUNTIF($BB$4:BB156,BB156)-1</f>
        <v>#N/A</v>
      </c>
    </row>
    <row r="157" spans="1:57" x14ac:dyDescent="0.25">
      <c r="A157" s="4"/>
      <c r="B157" s="4"/>
      <c r="C157" s="4"/>
      <c r="D157" s="4"/>
      <c r="E157" s="37"/>
      <c r="F157" s="37"/>
      <c r="G157" s="37"/>
      <c r="H157" s="37"/>
      <c r="I157" s="37"/>
      <c r="J157" s="37"/>
      <c r="K157" s="37"/>
      <c r="L157" s="37"/>
      <c r="M157" s="4"/>
      <c r="N157" s="4"/>
      <c r="O157" s="36"/>
      <c r="P157" s="4"/>
      <c r="Q157" s="4"/>
      <c r="AD157" s="26">
        <v>156</v>
      </c>
      <c r="AE157" s="26"/>
      <c r="AF157" s="26" t="str">
        <f>IF(Kopā!F157=$R$3,Kopā!A157,"")</f>
        <v/>
      </c>
      <c r="AG157" s="26" t="str">
        <f>_xlfn.IFNA(VLOOKUP(AF157,Kopā!$A$4:$G$203,7,),"")</f>
        <v/>
      </c>
      <c r="AH157" s="26" t="str">
        <f t="shared" si="45"/>
        <v/>
      </c>
      <c r="AI157" s="26" t="e" cm="1">
        <f t="array" ref="AI157">IFERROR(SMALL(IF((COUNTIF($AI$3:AI156, $AH$4:$AH$203)=0)*ISNUMBER($AH$4:$AH$203), $AH$4:$AH$203, "A"), 1),INDEX($AH$4:$AH$203, MATCH(SMALL(IF(ISTEXT($AH$4:$AH$203)*(COUNTIF(AI$3:$AI156,$AH$4:$AH$203)=0), COUNTIF($AH$4:$AH$203, "&lt;"&amp;$AH$4:$AH$203), ""),1),IF(ISTEXT($AH$4:$AH$203), COUNTIF($AH$4:$AH$203, "&lt;"&amp;$AH$4:$AH$203), ""), 0)))</f>
        <v>#NUM!</v>
      </c>
      <c r="AJ157" s="26"/>
      <c r="AK157" s="26"/>
      <c r="AL157" s="26" t="e">
        <f>#REF!</f>
        <v>#REF!</v>
      </c>
      <c r="AM157" s="26"/>
      <c r="AN157" s="26"/>
      <c r="AO157" s="26"/>
      <c r="AP157" s="26"/>
      <c r="AQ157" s="26"/>
      <c r="AR157" s="79" t="str">
        <f>_xlfn.IFNA(VLOOKUP(AM157,Kopā!$A$4:$Q$203,8,),"")</f>
        <v/>
      </c>
      <c r="AS157" s="80" t="str">
        <f>_xlfn.IFNA(VLOOKUP(AM157,Kopā!$A$4:$Q$203,9,),"")</f>
        <v/>
      </c>
      <c r="AT157" s="79" t="str">
        <f>_xlfn.IFNA(VLOOKUP(AM157,Kopā!$A$4:$Q$203,10,),"")</f>
        <v/>
      </c>
      <c r="AU157" s="80" t="str">
        <f>_xlfn.IFNA(VLOOKUP(AM157,Kopā!$A$4:$Q$203,11,),"")</f>
        <v/>
      </c>
      <c r="AV157" s="79" t="str">
        <f>_xlfn.IFNA(VLOOKUP(AM157,Kopā!$A$4:$Q$203,12,),"")</f>
        <v/>
      </c>
      <c r="AW157" s="80" t="str">
        <f>_xlfn.IFNA(VLOOKUP(AM157,Kopā!$A$4:$Q$203,13,),"")</f>
        <v/>
      </c>
      <c r="AX157" s="79" t="str">
        <f>_xlfn.IFNA(VLOOKUP(AM157,Kopā!$A$4:$Q$203,14,),"")</f>
        <v/>
      </c>
      <c r="AY157" s="80" t="str">
        <f>_xlfn.IFNA(VLOOKUP(AM157,Kopā!$A$4:$Q$203,15,),"")</f>
        <v/>
      </c>
      <c r="AZ157" s="26"/>
      <c r="BA157" s="26"/>
      <c r="BB157" s="26"/>
      <c r="BC157" s="26"/>
      <c r="BD157" s="26"/>
      <c r="BE157" s="26" t="e">
        <f>_xlfn.RANK.EQ(BB157,$BB$4:$BB$93,)+COUNTIF($BB$4:BB157,BB157)-1</f>
        <v>#N/A</v>
      </c>
    </row>
    <row r="158" spans="1:57" x14ac:dyDescent="0.25">
      <c r="A158" s="4"/>
      <c r="B158" s="4"/>
      <c r="C158" s="4"/>
      <c r="D158" s="4"/>
      <c r="E158" s="37"/>
      <c r="F158" s="37"/>
      <c r="G158" s="37"/>
      <c r="H158" s="37"/>
      <c r="I158" s="37"/>
      <c r="J158" s="37"/>
      <c r="K158" s="37"/>
      <c r="L158" s="37"/>
      <c r="M158" s="4"/>
      <c r="N158" s="4"/>
      <c r="O158" s="36"/>
      <c r="P158" s="4"/>
      <c r="Q158" s="4"/>
      <c r="AD158" s="26">
        <v>157</v>
      </c>
      <c r="AE158" s="26"/>
      <c r="AF158" s="26" t="str">
        <f>IF(Kopā!F158=$R$3,Kopā!A158,"")</f>
        <v/>
      </c>
      <c r="AG158" s="26" t="str">
        <f>_xlfn.IFNA(VLOOKUP(AF158,Kopā!$A$4:$G$203,7,),"")</f>
        <v/>
      </c>
      <c r="AH158" s="26" t="str">
        <f t="shared" si="45"/>
        <v/>
      </c>
      <c r="AI158" s="26" t="e" cm="1">
        <f t="array" ref="AI158">IFERROR(SMALL(IF((COUNTIF($AI$3:AI157, $AH$4:$AH$203)=0)*ISNUMBER($AH$4:$AH$203), $AH$4:$AH$203, "A"), 1),INDEX($AH$4:$AH$203, MATCH(SMALL(IF(ISTEXT($AH$4:$AH$203)*(COUNTIF(AI$3:$AI157,$AH$4:$AH$203)=0), COUNTIF($AH$4:$AH$203, "&lt;"&amp;$AH$4:$AH$203), ""),1),IF(ISTEXT($AH$4:$AH$203), COUNTIF($AH$4:$AH$203, "&lt;"&amp;$AH$4:$AH$203), ""), 0)))</f>
        <v>#NUM!</v>
      </c>
      <c r="AJ158" s="26"/>
      <c r="AK158" s="26"/>
      <c r="AL158" s="26" t="e">
        <f>#REF!</f>
        <v>#REF!</v>
      </c>
      <c r="AM158" s="26"/>
      <c r="AN158" s="26"/>
      <c r="AO158" s="26"/>
      <c r="AP158" s="26"/>
      <c r="AQ158" s="26"/>
      <c r="AR158" s="79" t="str">
        <f>_xlfn.IFNA(VLOOKUP(AM158,Kopā!$A$4:$Q$203,8,),"")</f>
        <v/>
      </c>
      <c r="AS158" s="80" t="str">
        <f>_xlfn.IFNA(VLOOKUP(AM158,Kopā!$A$4:$Q$203,9,),"")</f>
        <v/>
      </c>
      <c r="AT158" s="79" t="str">
        <f>_xlfn.IFNA(VLOOKUP(AM158,Kopā!$A$4:$Q$203,10,),"")</f>
        <v/>
      </c>
      <c r="AU158" s="80" t="str">
        <f>_xlfn.IFNA(VLOOKUP(AM158,Kopā!$A$4:$Q$203,11,),"")</f>
        <v/>
      </c>
      <c r="AV158" s="79" t="str">
        <f>_xlfn.IFNA(VLOOKUP(AM158,Kopā!$A$4:$Q$203,12,),"")</f>
        <v/>
      </c>
      <c r="AW158" s="80" t="str">
        <f>_xlfn.IFNA(VLOOKUP(AM158,Kopā!$A$4:$Q$203,13,),"")</f>
        <v/>
      </c>
      <c r="AX158" s="79" t="str">
        <f>_xlfn.IFNA(VLOOKUP(AM158,Kopā!$A$4:$Q$203,14,),"")</f>
        <v/>
      </c>
      <c r="AY158" s="80" t="str">
        <f>_xlfn.IFNA(VLOOKUP(AM158,Kopā!$A$4:$Q$203,15,),"")</f>
        <v/>
      </c>
      <c r="AZ158" s="26"/>
      <c r="BA158" s="26"/>
      <c r="BB158" s="26"/>
      <c r="BC158" s="26"/>
      <c r="BD158" s="26"/>
      <c r="BE158" s="26" t="e">
        <f>_xlfn.RANK.EQ(BB158,$BB$4:$BB$93,)+COUNTIF($BB$4:BB158,BB158)-1</f>
        <v>#N/A</v>
      </c>
    </row>
    <row r="159" spans="1:57" x14ac:dyDescent="0.25">
      <c r="A159" s="4"/>
      <c r="B159" s="4"/>
      <c r="C159" s="4"/>
      <c r="D159" s="4"/>
      <c r="E159" s="37"/>
      <c r="F159" s="37"/>
      <c r="G159" s="37"/>
      <c r="H159" s="37"/>
      <c r="I159" s="37"/>
      <c r="J159" s="37"/>
      <c r="K159" s="37"/>
      <c r="L159" s="37"/>
      <c r="M159" s="4"/>
      <c r="N159" s="4"/>
      <c r="O159" s="36"/>
      <c r="P159" s="4"/>
      <c r="Q159" s="4"/>
      <c r="AD159" s="26">
        <v>158</v>
      </c>
      <c r="AE159" s="26"/>
      <c r="AF159" s="26" t="str">
        <f>IF(Kopā!F159=$R$3,Kopā!A159,"")</f>
        <v/>
      </c>
      <c r="AG159" s="26" t="str">
        <f>_xlfn.IFNA(VLOOKUP(AF159,Kopā!$A$4:$G$203,7,),"")</f>
        <v/>
      </c>
      <c r="AH159" s="26" t="str">
        <f t="shared" si="45"/>
        <v/>
      </c>
      <c r="AI159" s="26" t="e" cm="1">
        <f t="array" ref="AI159">IFERROR(SMALL(IF((COUNTIF($AI$3:AI158, $AH$4:$AH$203)=0)*ISNUMBER($AH$4:$AH$203), $AH$4:$AH$203, "A"), 1),INDEX($AH$4:$AH$203, MATCH(SMALL(IF(ISTEXT($AH$4:$AH$203)*(COUNTIF(AI$3:$AI158,$AH$4:$AH$203)=0), COUNTIF($AH$4:$AH$203, "&lt;"&amp;$AH$4:$AH$203), ""),1),IF(ISTEXT($AH$4:$AH$203), COUNTIF($AH$4:$AH$203, "&lt;"&amp;$AH$4:$AH$203), ""), 0)))</f>
        <v>#NUM!</v>
      </c>
      <c r="AJ159" s="26"/>
      <c r="AK159" s="26"/>
      <c r="AL159" s="26" t="e">
        <f>#REF!</f>
        <v>#REF!</v>
      </c>
      <c r="AM159" s="26"/>
      <c r="AN159" s="26"/>
      <c r="AO159" s="26"/>
      <c r="AP159" s="26"/>
      <c r="AQ159" s="26"/>
      <c r="AR159" s="79" t="str">
        <f>_xlfn.IFNA(VLOOKUP(AM159,Kopā!$A$4:$Q$203,8,),"")</f>
        <v/>
      </c>
      <c r="AS159" s="80" t="str">
        <f>_xlfn.IFNA(VLOOKUP(AM159,Kopā!$A$4:$Q$203,9,),"")</f>
        <v/>
      </c>
      <c r="AT159" s="79" t="str">
        <f>_xlfn.IFNA(VLOOKUP(AM159,Kopā!$A$4:$Q$203,10,),"")</f>
        <v/>
      </c>
      <c r="AU159" s="80" t="str">
        <f>_xlfn.IFNA(VLOOKUP(AM159,Kopā!$A$4:$Q$203,11,),"")</f>
        <v/>
      </c>
      <c r="AV159" s="79" t="str">
        <f>_xlfn.IFNA(VLOOKUP(AM159,Kopā!$A$4:$Q$203,12,),"")</f>
        <v/>
      </c>
      <c r="AW159" s="80" t="str">
        <f>_xlfn.IFNA(VLOOKUP(AM159,Kopā!$A$4:$Q$203,13,),"")</f>
        <v/>
      </c>
      <c r="AX159" s="79" t="str">
        <f>_xlfn.IFNA(VLOOKUP(AM159,Kopā!$A$4:$Q$203,14,),"")</f>
        <v/>
      </c>
      <c r="AY159" s="80" t="str">
        <f>_xlfn.IFNA(VLOOKUP(AM159,Kopā!$A$4:$Q$203,15,),"")</f>
        <v/>
      </c>
      <c r="AZ159" s="26"/>
      <c r="BA159" s="26"/>
      <c r="BB159" s="26"/>
      <c r="BC159" s="26"/>
      <c r="BD159" s="26"/>
      <c r="BE159" s="26" t="e">
        <f>_xlfn.RANK.EQ(BB159,$BB$4:$BB$93,)+COUNTIF($BB$4:BB159,BB159)-1</f>
        <v>#N/A</v>
      </c>
    </row>
    <row r="160" spans="1:57" x14ac:dyDescent="0.25">
      <c r="A160" s="4"/>
      <c r="B160" s="4"/>
      <c r="C160" s="4"/>
      <c r="D160" s="4"/>
      <c r="E160" s="37"/>
      <c r="F160" s="37"/>
      <c r="G160" s="37"/>
      <c r="H160" s="37"/>
      <c r="I160" s="37"/>
      <c r="J160" s="37"/>
      <c r="K160" s="37"/>
      <c r="L160" s="37"/>
      <c r="M160" s="4"/>
      <c r="N160" s="4"/>
      <c r="O160" s="36"/>
      <c r="P160" s="4"/>
      <c r="Q160" s="4"/>
      <c r="AD160" s="26">
        <v>159</v>
      </c>
      <c r="AE160" s="26"/>
      <c r="AF160" s="26" t="str">
        <f>IF(Kopā!F160=$R$3,Kopā!A160,"")</f>
        <v/>
      </c>
      <c r="AG160" s="26" t="str">
        <f>_xlfn.IFNA(VLOOKUP(AF160,Kopā!$A$4:$G$203,7,),"")</f>
        <v/>
      </c>
      <c r="AH160" s="26" t="str">
        <f t="shared" si="45"/>
        <v/>
      </c>
      <c r="AI160" s="26" t="e" cm="1">
        <f t="array" ref="AI160">IFERROR(SMALL(IF((COUNTIF($AI$3:AI159, $AH$4:$AH$203)=0)*ISNUMBER($AH$4:$AH$203), $AH$4:$AH$203, "A"), 1),INDEX($AH$4:$AH$203, MATCH(SMALL(IF(ISTEXT($AH$4:$AH$203)*(COUNTIF(AI$3:$AI159,$AH$4:$AH$203)=0), COUNTIF($AH$4:$AH$203, "&lt;"&amp;$AH$4:$AH$203), ""),1),IF(ISTEXT($AH$4:$AH$203), COUNTIF($AH$4:$AH$203, "&lt;"&amp;$AH$4:$AH$203), ""), 0)))</f>
        <v>#NUM!</v>
      </c>
      <c r="AJ160" s="26"/>
      <c r="AK160" s="26"/>
      <c r="AL160" s="26" t="e">
        <f>#REF!</f>
        <v>#REF!</v>
      </c>
      <c r="AM160" s="26"/>
      <c r="AN160" s="26"/>
      <c r="AO160" s="26"/>
      <c r="AP160" s="26"/>
      <c r="AQ160" s="26"/>
      <c r="AR160" s="79" t="str">
        <f>_xlfn.IFNA(VLOOKUP(AM160,Kopā!$A$4:$Q$203,8,),"")</f>
        <v/>
      </c>
      <c r="AS160" s="80" t="str">
        <f>_xlfn.IFNA(VLOOKUP(AM160,Kopā!$A$4:$Q$203,9,),"")</f>
        <v/>
      </c>
      <c r="AT160" s="79" t="str">
        <f>_xlfn.IFNA(VLOOKUP(AM160,Kopā!$A$4:$Q$203,10,),"")</f>
        <v/>
      </c>
      <c r="AU160" s="80" t="str">
        <f>_xlfn.IFNA(VLOOKUP(AM160,Kopā!$A$4:$Q$203,11,),"")</f>
        <v/>
      </c>
      <c r="AV160" s="79" t="str">
        <f>_xlfn.IFNA(VLOOKUP(AM160,Kopā!$A$4:$Q$203,12,),"")</f>
        <v/>
      </c>
      <c r="AW160" s="80" t="str">
        <f>_xlfn.IFNA(VLOOKUP(AM160,Kopā!$A$4:$Q$203,13,),"")</f>
        <v/>
      </c>
      <c r="AX160" s="79" t="str">
        <f>_xlfn.IFNA(VLOOKUP(AM160,Kopā!$A$4:$Q$203,14,),"")</f>
        <v/>
      </c>
      <c r="AY160" s="80" t="str">
        <f>_xlfn.IFNA(VLOOKUP(AM160,Kopā!$A$4:$Q$203,15,),"")</f>
        <v/>
      </c>
      <c r="AZ160" s="26"/>
      <c r="BA160" s="26"/>
      <c r="BB160" s="26"/>
      <c r="BC160" s="26"/>
      <c r="BD160" s="26"/>
      <c r="BE160" s="26" t="e">
        <f>_xlfn.RANK.EQ(BB160,$BB$4:$BB$93,)+COUNTIF($BB$4:BB160,BB160)-1</f>
        <v>#N/A</v>
      </c>
    </row>
    <row r="161" spans="1:57" x14ac:dyDescent="0.25">
      <c r="A161" s="4"/>
      <c r="B161" s="4"/>
      <c r="C161" s="4"/>
      <c r="D161" s="4"/>
      <c r="E161" s="37"/>
      <c r="F161" s="37"/>
      <c r="G161" s="37"/>
      <c r="H161" s="37"/>
      <c r="I161" s="37"/>
      <c r="J161" s="37"/>
      <c r="K161" s="37"/>
      <c r="L161" s="37"/>
      <c r="M161" s="4"/>
      <c r="N161" s="4"/>
      <c r="O161" s="36"/>
      <c r="P161" s="4"/>
      <c r="Q161" s="4"/>
      <c r="AD161" s="26">
        <v>160</v>
      </c>
      <c r="AE161" s="26"/>
      <c r="AF161" s="26" t="str">
        <f>IF(Kopā!F161=$R$3,Kopā!A161,"")</f>
        <v/>
      </c>
      <c r="AG161" s="26" t="str">
        <f>_xlfn.IFNA(VLOOKUP(AF161,Kopā!$A$4:$G$203,7,),"")</f>
        <v/>
      </c>
      <c r="AH161" s="26" t="str">
        <f t="shared" si="45"/>
        <v/>
      </c>
      <c r="AI161" s="26" t="e" cm="1">
        <f t="array" ref="AI161">IFERROR(SMALL(IF((COUNTIF($AI$3:AI160, $AH$4:$AH$203)=0)*ISNUMBER($AH$4:$AH$203), $AH$4:$AH$203, "A"), 1),INDEX($AH$4:$AH$203, MATCH(SMALL(IF(ISTEXT($AH$4:$AH$203)*(COUNTIF(AI$3:$AI160,$AH$4:$AH$203)=0), COUNTIF($AH$4:$AH$203, "&lt;"&amp;$AH$4:$AH$203), ""),1),IF(ISTEXT($AH$4:$AH$203), COUNTIF($AH$4:$AH$203, "&lt;"&amp;$AH$4:$AH$203), ""), 0)))</f>
        <v>#NUM!</v>
      </c>
      <c r="AJ161" s="26"/>
      <c r="AK161" s="26"/>
      <c r="AL161" s="26" t="e">
        <f>#REF!</f>
        <v>#REF!</v>
      </c>
      <c r="AM161" s="26"/>
      <c r="AN161" s="26"/>
      <c r="AO161" s="26"/>
      <c r="AP161" s="26"/>
      <c r="AQ161" s="26"/>
      <c r="AR161" s="79" t="str">
        <f>_xlfn.IFNA(VLOOKUP(AM161,Kopā!$A$4:$Q$203,8,),"")</f>
        <v/>
      </c>
      <c r="AS161" s="80" t="str">
        <f>_xlfn.IFNA(VLOOKUP(AM161,Kopā!$A$4:$Q$203,9,),"")</f>
        <v/>
      </c>
      <c r="AT161" s="79" t="str">
        <f>_xlfn.IFNA(VLOOKUP(AM161,Kopā!$A$4:$Q$203,10,),"")</f>
        <v/>
      </c>
      <c r="AU161" s="80" t="str">
        <f>_xlfn.IFNA(VLOOKUP(AM161,Kopā!$A$4:$Q$203,11,),"")</f>
        <v/>
      </c>
      <c r="AV161" s="79" t="str">
        <f>_xlfn.IFNA(VLOOKUP(AM161,Kopā!$A$4:$Q$203,12,),"")</f>
        <v/>
      </c>
      <c r="AW161" s="80" t="str">
        <f>_xlfn.IFNA(VLOOKUP(AM161,Kopā!$A$4:$Q$203,13,),"")</f>
        <v/>
      </c>
      <c r="AX161" s="79" t="str">
        <f>_xlfn.IFNA(VLOOKUP(AM161,Kopā!$A$4:$Q$203,14,),"")</f>
        <v/>
      </c>
      <c r="AY161" s="80" t="str">
        <f>_xlfn.IFNA(VLOOKUP(AM161,Kopā!$A$4:$Q$203,15,),"")</f>
        <v/>
      </c>
      <c r="AZ161" s="26"/>
      <c r="BA161" s="26"/>
      <c r="BB161" s="26"/>
      <c r="BC161" s="26"/>
      <c r="BD161" s="26"/>
      <c r="BE161" s="26" t="e">
        <f>_xlfn.RANK.EQ(BB161,$BB$4:$BB$93,)+COUNTIF($BB$4:BB161,BB161)-1</f>
        <v>#N/A</v>
      </c>
    </row>
    <row r="162" spans="1:57" x14ac:dyDescent="0.25">
      <c r="A162" s="4"/>
      <c r="B162" s="4"/>
      <c r="C162" s="4"/>
      <c r="D162" s="4"/>
      <c r="E162" s="37"/>
      <c r="F162" s="37"/>
      <c r="G162" s="37"/>
      <c r="H162" s="37"/>
      <c r="I162" s="37"/>
      <c r="J162" s="37"/>
      <c r="K162" s="37"/>
      <c r="L162" s="37"/>
      <c r="M162" s="4"/>
      <c r="N162" s="4"/>
      <c r="O162" s="36"/>
      <c r="P162" s="4"/>
      <c r="Q162" s="4"/>
      <c r="AD162" s="26">
        <v>161</v>
      </c>
      <c r="AE162" s="26"/>
      <c r="AF162" s="26" t="str">
        <f>IF(Kopā!F162=$R$3,Kopā!A162,"")</f>
        <v/>
      </c>
      <c r="AG162" s="26" t="str">
        <f>_xlfn.IFNA(VLOOKUP(AF162,Kopā!$A$4:$G$203,7,),"")</f>
        <v/>
      </c>
      <c r="AH162" s="26" t="str">
        <f t="shared" si="45"/>
        <v/>
      </c>
      <c r="AI162" s="26" t="e" cm="1">
        <f t="array" ref="AI162">IFERROR(SMALL(IF((COUNTIF($AI$3:AI161, $AH$4:$AH$203)=0)*ISNUMBER($AH$4:$AH$203), $AH$4:$AH$203, "A"), 1),INDEX($AH$4:$AH$203, MATCH(SMALL(IF(ISTEXT($AH$4:$AH$203)*(COUNTIF(AI$3:$AI161,$AH$4:$AH$203)=0), COUNTIF($AH$4:$AH$203, "&lt;"&amp;$AH$4:$AH$203), ""),1),IF(ISTEXT($AH$4:$AH$203), COUNTIF($AH$4:$AH$203, "&lt;"&amp;$AH$4:$AH$203), ""), 0)))</f>
        <v>#NUM!</v>
      </c>
      <c r="AJ162" s="26"/>
      <c r="AK162" s="26"/>
      <c r="AL162" s="26" t="e">
        <f>#REF!</f>
        <v>#REF!</v>
      </c>
      <c r="AM162" s="26"/>
      <c r="AN162" s="26"/>
      <c r="AO162" s="26"/>
      <c r="AP162" s="26"/>
      <c r="AQ162" s="26"/>
      <c r="AR162" s="79" t="str">
        <f>_xlfn.IFNA(VLOOKUP(AM162,Kopā!$A$4:$Q$203,8,),"")</f>
        <v/>
      </c>
      <c r="AS162" s="80" t="str">
        <f>_xlfn.IFNA(VLOOKUP(AM162,Kopā!$A$4:$Q$203,9,),"")</f>
        <v/>
      </c>
      <c r="AT162" s="79" t="str">
        <f>_xlfn.IFNA(VLOOKUP(AM162,Kopā!$A$4:$Q$203,10,),"")</f>
        <v/>
      </c>
      <c r="AU162" s="80" t="str">
        <f>_xlfn.IFNA(VLOOKUP(AM162,Kopā!$A$4:$Q$203,11,),"")</f>
        <v/>
      </c>
      <c r="AV162" s="79" t="str">
        <f>_xlfn.IFNA(VLOOKUP(AM162,Kopā!$A$4:$Q$203,12,),"")</f>
        <v/>
      </c>
      <c r="AW162" s="80" t="str">
        <f>_xlfn.IFNA(VLOOKUP(AM162,Kopā!$A$4:$Q$203,13,),"")</f>
        <v/>
      </c>
      <c r="AX162" s="79" t="str">
        <f>_xlfn.IFNA(VLOOKUP(AM162,Kopā!$A$4:$Q$203,14,),"")</f>
        <v/>
      </c>
      <c r="AY162" s="80" t="str">
        <f>_xlfn.IFNA(VLOOKUP(AM162,Kopā!$A$4:$Q$203,15,),"")</f>
        <v/>
      </c>
      <c r="AZ162" s="26"/>
      <c r="BA162" s="26"/>
      <c r="BB162" s="26"/>
      <c r="BC162" s="26"/>
      <c r="BD162" s="26"/>
      <c r="BE162" s="26" t="e">
        <f>_xlfn.RANK.EQ(BB162,$BB$4:$BB$93,)+COUNTIF($BB$4:BB162,BB162)-1</f>
        <v>#N/A</v>
      </c>
    </row>
    <row r="163" spans="1:57" x14ac:dyDescent="0.25">
      <c r="A163" s="4"/>
      <c r="B163" s="4"/>
      <c r="C163" s="4"/>
      <c r="D163" s="4"/>
      <c r="E163" s="37"/>
      <c r="F163" s="37"/>
      <c r="G163" s="37"/>
      <c r="H163" s="37"/>
      <c r="I163" s="37"/>
      <c r="J163" s="37"/>
      <c r="K163" s="37"/>
      <c r="L163" s="37"/>
      <c r="M163" s="4"/>
      <c r="N163" s="4"/>
      <c r="O163" s="36"/>
      <c r="P163" s="4"/>
      <c r="Q163" s="4"/>
      <c r="AD163" s="26">
        <v>162</v>
      </c>
      <c r="AE163" s="26"/>
      <c r="AF163" s="26" t="str">
        <f>IF(Kopā!F163=$R$3,Kopā!A163,"")</f>
        <v/>
      </c>
      <c r="AG163" s="26" t="str">
        <f>_xlfn.IFNA(VLOOKUP(AF163,Kopā!$A$4:$G$203,7,),"")</f>
        <v/>
      </c>
      <c r="AH163" s="26" t="str">
        <f t="shared" si="45"/>
        <v/>
      </c>
      <c r="AI163" s="26" t="e" cm="1">
        <f t="array" ref="AI163">IFERROR(SMALL(IF((COUNTIF($AI$3:AI162, $AH$4:$AH$203)=0)*ISNUMBER($AH$4:$AH$203), $AH$4:$AH$203, "A"), 1),INDEX($AH$4:$AH$203, MATCH(SMALL(IF(ISTEXT($AH$4:$AH$203)*(COUNTIF(AI$3:$AI162,$AH$4:$AH$203)=0), COUNTIF($AH$4:$AH$203, "&lt;"&amp;$AH$4:$AH$203), ""),1),IF(ISTEXT($AH$4:$AH$203), COUNTIF($AH$4:$AH$203, "&lt;"&amp;$AH$4:$AH$203), ""), 0)))</f>
        <v>#NUM!</v>
      </c>
      <c r="AJ163" s="26"/>
      <c r="AK163" s="26"/>
      <c r="AL163" s="26" t="e">
        <f>#REF!</f>
        <v>#REF!</v>
      </c>
      <c r="AM163" s="26"/>
      <c r="AN163" s="26"/>
      <c r="AO163" s="26"/>
      <c r="AP163" s="26"/>
      <c r="AQ163" s="26"/>
      <c r="AR163" s="79" t="str">
        <f>_xlfn.IFNA(VLOOKUP(AM163,Kopā!$A$4:$Q$203,8,),"")</f>
        <v/>
      </c>
      <c r="AS163" s="80" t="str">
        <f>_xlfn.IFNA(VLOOKUP(AM163,Kopā!$A$4:$Q$203,9,),"")</f>
        <v/>
      </c>
      <c r="AT163" s="79" t="str">
        <f>_xlfn.IFNA(VLOOKUP(AM163,Kopā!$A$4:$Q$203,10,),"")</f>
        <v/>
      </c>
      <c r="AU163" s="80" t="str">
        <f>_xlfn.IFNA(VLOOKUP(AM163,Kopā!$A$4:$Q$203,11,),"")</f>
        <v/>
      </c>
      <c r="AV163" s="79" t="str">
        <f>_xlfn.IFNA(VLOOKUP(AM163,Kopā!$A$4:$Q$203,12,),"")</f>
        <v/>
      </c>
      <c r="AW163" s="80" t="str">
        <f>_xlfn.IFNA(VLOOKUP(AM163,Kopā!$A$4:$Q$203,13,),"")</f>
        <v/>
      </c>
      <c r="AX163" s="79" t="str">
        <f>_xlfn.IFNA(VLOOKUP(AM163,Kopā!$A$4:$Q$203,14,),"")</f>
        <v/>
      </c>
      <c r="AY163" s="80" t="str">
        <f>_xlfn.IFNA(VLOOKUP(AM163,Kopā!$A$4:$Q$203,15,),"")</f>
        <v/>
      </c>
      <c r="AZ163" s="26"/>
      <c r="BA163" s="26"/>
      <c r="BB163" s="26"/>
      <c r="BC163" s="26"/>
      <c r="BD163" s="26"/>
      <c r="BE163" s="26" t="e">
        <f>_xlfn.RANK.EQ(BB163,$BB$4:$BB$93,)+COUNTIF($BB$4:BB163,BB163)-1</f>
        <v>#N/A</v>
      </c>
    </row>
    <row r="164" spans="1:57" x14ac:dyDescent="0.25">
      <c r="A164" s="4"/>
      <c r="B164" s="4"/>
      <c r="C164" s="4"/>
      <c r="D164" s="4"/>
      <c r="E164" s="37"/>
      <c r="F164" s="37"/>
      <c r="G164" s="37"/>
      <c r="H164" s="37"/>
      <c r="I164" s="37"/>
      <c r="J164" s="37"/>
      <c r="K164" s="37"/>
      <c r="L164" s="37"/>
      <c r="M164" s="4"/>
      <c r="N164" s="4"/>
      <c r="O164" s="36"/>
      <c r="P164" s="4"/>
      <c r="Q164" s="4"/>
      <c r="AD164" s="26">
        <v>163</v>
      </c>
      <c r="AE164" s="26"/>
      <c r="AF164" s="26" t="str">
        <f>IF(Kopā!F164=$R$3,Kopā!A164,"")</f>
        <v/>
      </c>
      <c r="AG164" s="26" t="str">
        <f>_xlfn.IFNA(VLOOKUP(AF164,Kopā!$A$4:$G$203,7,),"")</f>
        <v/>
      </c>
      <c r="AH164" s="26" t="str">
        <f t="shared" ref="AH164:AH195" si="46">IF(AG164=$S$3,AF164,"")</f>
        <v/>
      </c>
      <c r="AI164" s="26" t="e" cm="1">
        <f t="array" ref="AI164">IFERROR(SMALL(IF((COUNTIF($AI$3:AI163, $AH$4:$AH$203)=0)*ISNUMBER($AH$4:$AH$203), $AH$4:$AH$203, "A"), 1),INDEX($AH$4:$AH$203, MATCH(SMALL(IF(ISTEXT($AH$4:$AH$203)*(COUNTIF(AI$3:$AI163,$AH$4:$AH$203)=0), COUNTIF($AH$4:$AH$203, "&lt;"&amp;$AH$4:$AH$203), ""),1),IF(ISTEXT($AH$4:$AH$203), COUNTIF($AH$4:$AH$203, "&lt;"&amp;$AH$4:$AH$203), ""), 0)))</f>
        <v>#NUM!</v>
      </c>
      <c r="AJ164" s="26"/>
      <c r="AK164" s="26"/>
      <c r="AL164" s="26" t="e">
        <f>#REF!</f>
        <v>#REF!</v>
      </c>
      <c r="AM164" s="26"/>
      <c r="AN164" s="26"/>
      <c r="AO164" s="26"/>
      <c r="AP164" s="26"/>
      <c r="AQ164" s="26"/>
      <c r="AR164" s="79" t="str">
        <f>_xlfn.IFNA(VLOOKUP(AM164,Kopā!$A$4:$Q$203,8,),"")</f>
        <v/>
      </c>
      <c r="AS164" s="80" t="str">
        <f>_xlfn.IFNA(VLOOKUP(AM164,Kopā!$A$4:$Q$203,9,),"")</f>
        <v/>
      </c>
      <c r="AT164" s="79" t="str">
        <f>_xlfn.IFNA(VLOOKUP(AM164,Kopā!$A$4:$Q$203,10,),"")</f>
        <v/>
      </c>
      <c r="AU164" s="80" t="str">
        <f>_xlfn.IFNA(VLOOKUP(AM164,Kopā!$A$4:$Q$203,11,),"")</f>
        <v/>
      </c>
      <c r="AV164" s="79" t="str">
        <f>_xlfn.IFNA(VLOOKUP(AM164,Kopā!$A$4:$Q$203,12,),"")</f>
        <v/>
      </c>
      <c r="AW164" s="80" t="str">
        <f>_xlfn.IFNA(VLOOKUP(AM164,Kopā!$A$4:$Q$203,13,),"")</f>
        <v/>
      </c>
      <c r="AX164" s="79" t="str">
        <f>_xlfn.IFNA(VLOOKUP(AM164,Kopā!$A$4:$Q$203,14,),"")</f>
        <v/>
      </c>
      <c r="AY164" s="80" t="str">
        <f>_xlfn.IFNA(VLOOKUP(AM164,Kopā!$A$4:$Q$203,15,),"")</f>
        <v/>
      </c>
      <c r="AZ164" s="26"/>
      <c r="BA164" s="26"/>
      <c r="BB164" s="26"/>
      <c r="BC164" s="26"/>
      <c r="BD164" s="26"/>
      <c r="BE164" s="26" t="e">
        <f>_xlfn.RANK.EQ(BB164,$BB$4:$BB$93,)+COUNTIF($BB$4:BB164,BB164)-1</f>
        <v>#N/A</v>
      </c>
    </row>
    <row r="165" spans="1:57" x14ac:dyDescent="0.25">
      <c r="A165" s="4"/>
      <c r="B165" s="4"/>
      <c r="C165" s="4"/>
      <c r="D165" s="4"/>
      <c r="E165" s="37"/>
      <c r="F165" s="37"/>
      <c r="G165" s="37"/>
      <c r="H165" s="37"/>
      <c r="I165" s="37"/>
      <c r="J165" s="37"/>
      <c r="K165" s="37"/>
      <c r="L165" s="37"/>
      <c r="M165" s="4"/>
      <c r="N165" s="4"/>
      <c r="O165" s="36"/>
      <c r="P165" s="4"/>
      <c r="Q165" s="4"/>
      <c r="AD165" s="26">
        <v>164</v>
      </c>
      <c r="AE165" s="26"/>
      <c r="AF165" s="26" t="str">
        <f>IF(Kopā!F165=$R$3,Kopā!A165,"")</f>
        <v/>
      </c>
      <c r="AG165" s="26" t="str">
        <f>_xlfn.IFNA(VLOOKUP(AF165,Kopā!$A$4:$G$203,7,),"")</f>
        <v/>
      </c>
      <c r="AH165" s="26" t="str">
        <f t="shared" si="46"/>
        <v/>
      </c>
      <c r="AI165" s="26" t="e" cm="1">
        <f t="array" ref="AI165">IFERROR(SMALL(IF((COUNTIF($AI$3:AI164, $AH$4:$AH$203)=0)*ISNUMBER($AH$4:$AH$203), $AH$4:$AH$203, "A"), 1),INDEX($AH$4:$AH$203, MATCH(SMALL(IF(ISTEXT($AH$4:$AH$203)*(COUNTIF(AI$3:$AI164,$AH$4:$AH$203)=0), COUNTIF($AH$4:$AH$203, "&lt;"&amp;$AH$4:$AH$203), ""),1),IF(ISTEXT($AH$4:$AH$203), COUNTIF($AH$4:$AH$203, "&lt;"&amp;$AH$4:$AH$203), ""), 0)))</f>
        <v>#NUM!</v>
      </c>
      <c r="AJ165" s="26"/>
      <c r="AK165" s="26"/>
      <c r="AL165" s="26" t="e">
        <f>#REF!</f>
        <v>#REF!</v>
      </c>
      <c r="AM165" s="26"/>
      <c r="AN165" s="26"/>
      <c r="AO165" s="26"/>
      <c r="AP165" s="26"/>
      <c r="AQ165" s="26"/>
      <c r="AR165" s="79" t="str">
        <f>_xlfn.IFNA(VLOOKUP(AM165,Kopā!$A$4:$Q$203,8,),"")</f>
        <v/>
      </c>
      <c r="AS165" s="80" t="str">
        <f>_xlfn.IFNA(VLOOKUP(AM165,Kopā!$A$4:$Q$203,9,),"")</f>
        <v/>
      </c>
      <c r="AT165" s="79" t="str">
        <f>_xlfn.IFNA(VLOOKUP(AM165,Kopā!$A$4:$Q$203,10,),"")</f>
        <v/>
      </c>
      <c r="AU165" s="80" t="str">
        <f>_xlfn.IFNA(VLOOKUP(AM165,Kopā!$A$4:$Q$203,11,),"")</f>
        <v/>
      </c>
      <c r="AV165" s="79" t="str">
        <f>_xlfn.IFNA(VLOOKUP(AM165,Kopā!$A$4:$Q$203,12,),"")</f>
        <v/>
      </c>
      <c r="AW165" s="80" t="str">
        <f>_xlfn.IFNA(VLOOKUP(AM165,Kopā!$A$4:$Q$203,13,),"")</f>
        <v/>
      </c>
      <c r="AX165" s="79" t="str">
        <f>_xlfn.IFNA(VLOOKUP(AM165,Kopā!$A$4:$Q$203,14,),"")</f>
        <v/>
      </c>
      <c r="AY165" s="80" t="str">
        <f>_xlfn.IFNA(VLOOKUP(AM165,Kopā!$A$4:$Q$203,15,),"")</f>
        <v/>
      </c>
      <c r="AZ165" s="26"/>
      <c r="BA165" s="26"/>
      <c r="BB165" s="26"/>
      <c r="BC165" s="26"/>
      <c r="BD165" s="26"/>
      <c r="BE165" s="26" t="e">
        <f>_xlfn.RANK.EQ(BB165,$BB$4:$BB$93,)+COUNTIF($BB$4:BB165,BB165)-1</f>
        <v>#N/A</v>
      </c>
    </row>
    <row r="166" spans="1:57" x14ac:dyDescent="0.25">
      <c r="A166" s="4"/>
      <c r="B166" s="4"/>
      <c r="C166" s="4"/>
      <c r="D166" s="4"/>
      <c r="E166" s="37"/>
      <c r="F166" s="37"/>
      <c r="G166" s="37"/>
      <c r="H166" s="37"/>
      <c r="I166" s="37"/>
      <c r="J166" s="37"/>
      <c r="K166" s="37"/>
      <c r="L166" s="37"/>
      <c r="M166" s="4"/>
      <c r="N166" s="4"/>
      <c r="O166" s="36"/>
      <c r="P166" s="4"/>
      <c r="Q166" s="4"/>
      <c r="AD166" s="26">
        <v>165</v>
      </c>
      <c r="AE166" s="26"/>
      <c r="AF166" s="26" t="str">
        <f>IF(Kopā!F166=$R$3,Kopā!A166,"")</f>
        <v/>
      </c>
      <c r="AG166" s="26" t="str">
        <f>_xlfn.IFNA(VLOOKUP(AF166,Kopā!$A$4:$G$203,7,),"")</f>
        <v/>
      </c>
      <c r="AH166" s="26" t="str">
        <f t="shared" si="46"/>
        <v/>
      </c>
      <c r="AI166" s="26" t="e" cm="1">
        <f t="array" ref="AI166">IFERROR(SMALL(IF((COUNTIF($AI$3:AI165, $AH$4:$AH$203)=0)*ISNUMBER($AH$4:$AH$203), $AH$4:$AH$203, "A"), 1),INDEX($AH$4:$AH$203, MATCH(SMALL(IF(ISTEXT($AH$4:$AH$203)*(COUNTIF(AI$3:$AI165,$AH$4:$AH$203)=0), COUNTIF($AH$4:$AH$203, "&lt;"&amp;$AH$4:$AH$203), ""),1),IF(ISTEXT($AH$4:$AH$203), COUNTIF($AH$4:$AH$203, "&lt;"&amp;$AH$4:$AH$203), ""), 0)))</f>
        <v>#NUM!</v>
      </c>
      <c r="AJ166" s="26"/>
      <c r="AK166" s="26"/>
      <c r="AL166" s="26" t="e">
        <f>#REF!</f>
        <v>#REF!</v>
      </c>
      <c r="AM166" s="26"/>
      <c r="AN166" s="26"/>
      <c r="AO166" s="26"/>
      <c r="AP166" s="26"/>
      <c r="AQ166" s="26"/>
      <c r="AR166" s="79" t="str">
        <f>_xlfn.IFNA(VLOOKUP(AM166,Kopā!$A$4:$Q$203,8,),"")</f>
        <v/>
      </c>
      <c r="AS166" s="80" t="str">
        <f>_xlfn.IFNA(VLOOKUP(AM166,Kopā!$A$4:$Q$203,9,),"")</f>
        <v/>
      </c>
      <c r="AT166" s="79" t="str">
        <f>_xlfn.IFNA(VLOOKUP(AM166,Kopā!$A$4:$Q$203,10,),"")</f>
        <v/>
      </c>
      <c r="AU166" s="80" t="str">
        <f>_xlfn.IFNA(VLOOKUP(AM166,Kopā!$A$4:$Q$203,11,),"")</f>
        <v/>
      </c>
      <c r="AV166" s="79" t="str">
        <f>_xlfn.IFNA(VLOOKUP(AM166,Kopā!$A$4:$Q$203,12,),"")</f>
        <v/>
      </c>
      <c r="AW166" s="80" t="str">
        <f>_xlfn.IFNA(VLOOKUP(AM166,Kopā!$A$4:$Q$203,13,),"")</f>
        <v/>
      </c>
      <c r="AX166" s="79" t="str">
        <f>_xlfn.IFNA(VLOOKUP(AM166,Kopā!$A$4:$Q$203,14,),"")</f>
        <v/>
      </c>
      <c r="AY166" s="80" t="str">
        <f>_xlfn.IFNA(VLOOKUP(AM166,Kopā!$A$4:$Q$203,15,),"")</f>
        <v/>
      </c>
      <c r="AZ166" s="26"/>
      <c r="BA166" s="26"/>
      <c r="BB166" s="26"/>
      <c r="BC166" s="26"/>
      <c r="BD166" s="26"/>
      <c r="BE166" s="26" t="e">
        <f>_xlfn.RANK.EQ(BB166,$BB$4:$BB$93,)+COUNTIF($BB$4:BB166,BB166)-1</f>
        <v>#N/A</v>
      </c>
    </row>
    <row r="167" spans="1:57" x14ac:dyDescent="0.25">
      <c r="A167" s="4"/>
      <c r="B167" s="4"/>
      <c r="C167" s="4"/>
      <c r="D167" s="4"/>
      <c r="E167" s="37"/>
      <c r="F167" s="37"/>
      <c r="G167" s="37"/>
      <c r="H167" s="37"/>
      <c r="I167" s="37"/>
      <c r="J167" s="37"/>
      <c r="K167" s="37"/>
      <c r="L167" s="37"/>
      <c r="M167" s="4"/>
      <c r="N167" s="4"/>
      <c r="O167" s="36"/>
      <c r="P167" s="4"/>
      <c r="Q167" s="4"/>
      <c r="AD167" s="26">
        <v>166</v>
      </c>
      <c r="AE167" s="26"/>
      <c r="AF167" s="26" t="str">
        <f>IF(Kopā!F167=$R$3,Kopā!A167,"")</f>
        <v/>
      </c>
      <c r="AG167" s="26" t="str">
        <f>_xlfn.IFNA(VLOOKUP(AF167,Kopā!$A$4:$G$203,7,),"")</f>
        <v/>
      </c>
      <c r="AH167" s="26" t="str">
        <f t="shared" si="46"/>
        <v/>
      </c>
      <c r="AI167" s="26" t="e" cm="1">
        <f t="array" ref="AI167">IFERROR(SMALL(IF((COUNTIF($AI$3:AI166, $AH$4:$AH$203)=0)*ISNUMBER($AH$4:$AH$203), $AH$4:$AH$203, "A"), 1),INDEX($AH$4:$AH$203, MATCH(SMALL(IF(ISTEXT($AH$4:$AH$203)*(COUNTIF(AI$3:$AI166,$AH$4:$AH$203)=0), COUNTIF($AH$4:$AH$203, "&lt;"&amp;$AH$4:$AH$203), ""),1),IF(ISTEXT($AH$4:$AH$203), COUNTIF($AH$4:$AH$203, "&lt;"&amp;$AH$4:$AH$203), ""), 0)))</f>
        <v>#NUM!</v>
      </c>
      <c r="AJ167" s="26"/>
      <c r="AK167" s="26"/>
      <c r="AL167" s="26" t="e">
        <f>#REF!</f>
        <v>#REF!</v>
      </c>
      <c r="AM167" s="26"/>
      <c r="AN167" s="26"/>
      <c r="AO167" s="26"/>
      <c r="AP167" s="26"/>
      <c r="AQ167" s="26"/>
      <c r="AR167" s="79" t="str">
        <f>_xlfn.IFNA(VLOOKUP(AM167,Kopā!$A$4:$Q$203,8,),"")</f>
        <v/>
      </c>
      <c r="AS167" s="80" t="str">
        <f>_xlfn.IFNA(VLOOKUP(AM167,Kopā!$A$4:$Q$203,9,),"")</f>
        <v/>
      </c>
      <c r="AT167" s="79" t="str">
        <f>_xlfn.IFNA(VLOOKUP(AM167,Kopā!$A$4:$Q$203,10,),"")</f>
        <v/>
      </c>
      <c r="AU167" s="80" t="str">
        <f>_xlfn.IFNA(VLOOKUP(AM167,Kopā!$A$4:$Q$203,11,),"")</f>
        <v/>
      </c>
      <c r="AV167" s="79" t="str">
        <f>_xlfn.IFNA(VLOOKUP(AM167,Kopā!$A$4:$Q$203,12,),"")</f>
        <v/>
      </c>
      <c r="AW167" s="80" t="str">
        <f>_xlfn.IFNA(VLOOKUP(AM167,Kopā!$A$4:$Q$203,13,),"")</f>
        <v/>
      </c>
      <c r="AX167" s="79" t="str">
        <f>_xlfn.IFNA(VLOOKUP(AM167,Kopā!$A$4:$Q$203,14,),"")</f>
        <v/>
      </c>
      <c r="AY167" s="80" t="str">
        <f>_xlfn.IFNA(VLOOKUP(AM167,Kopā!$A$4:$Q$203,15,),"")</f>
        <v/>
      </c>
      <c r="AZ167" s="26"/>
      <c r="BA167" s="26"/>
      <c r="BB167" s="26"/>
      <c r="BC167" s="26"/>
      <c r="BD167" s="26"/>
      <c r="BE167" s="26" t="e">
        <f>_xlfn.RANK.EQ(BB167,$BB$4:$BB$93,)+COUNTIF($BB$4:BB167,BB167)-1</f>
        <v>#N/A</v>
      </c>
    </row>
    <row r="168" spans="1:57" x14ac:dyDescent="0.25">
      <c r="A168" s="4"/>
      <c r="B168" s="4"/>
      <c r="C168" s="4"/>
      <c r="D168" s="4"/>
      <c r="E168" s="37"/>
      <c r="F168" s="37"/>
      <c r="G168" s="37"/>
      <c r="H168" s="37"/>
      <c r="I168" s="37"/>
      <c r="J168" s="37"/>
      <c r="K168" s="37"/>
      <c r="L168" s="37"/>
      <c r="M168" s="4"/>
      <c r="N168" s="4"/>
      <c r="O168" s="36"/>
      <c r="P168" s="4"/>
      <c r="Q168" s="4"/>
      <c r="AD168" s="26">
        <v>167</v>
      </c>
      <c r="AE168" s="26"/>
      <c r="AF168" s="26" t="str">
        <f>IF(Kopā!F168=$R$3,Kopā!A168,"")</f>
        <v/>
      </c>
      <c r="AG168" s="26" t="str">
        <f>_xlfn.IFNA(VLOOKUP(AF168,Kopā!$A$4:$G$203,7,),"")</f>
        <v/>
      </c>
      <c r="AH168" s="26" t="str">
        <f t="shared" si="46"/>
        <v/>
      </c>
      <c r="AI168" s="26" t="e" cm="1">
        <f t="array" ref="AI168">IFERROR(SMALL(IF((COUNTIF($AI$3:AI167, $AH$4:$AH$203)=0)*ISNUMBER($AH$4:$AH$203), $AH$4:$AH$203, "A"), 1),INDEX($AH$4:$AH$203, MATCH(SMALL(IF(ISTEXT($AH$4:$AH$203)*(COUNTIF(AI$3:$AI167,$AH$4:$AH$203)=0), COUNTIF($AH$4:$AH$203, "&lt;"&amp;$AH$4:$AH$203), ""),1),IF(ISTEXT($AH$4:$AH$203), COUNTIF($AH$4:$AH$203, "&lt;"&amp;$AH$4:$AH$203), ""), 0)))</f>
        <v>#NUM!</v>
      </c>
      <c r="AJ168" s="26"/>
      <c r="AK168" s="26"/>
      <c r="AL168" s="26" t="e">
        <f>#REF!</f>
        <v>#REF!</v>
      </c>
      <c r="AM168" s="26"/>
      <c r="AN168" s="26"/>
      <c r="AO168" s="26"/>
      <c r="AP168" s="26"/>
      <c r="AQ168" s="26"/>
      <c r="AR168" s="79" t="str">
        <f>_xlfn.IFNA(VLOOKUP(AM168,Kopā!$A$4:$Q$203,8,),"")</f>
        <v/>
      </c>
      <c r="AS168" s="80" t="str">
        <f>_xlfn.IFNA(VLOOKUP(AM168,Kopā!$A$4:$Q$203,9,),"")</f>
        <v/>
      </c>
      <c r="AT168" s="79" t="str">
        <f>_xlfn.IFNA(VLOOKUP(AM168,Kopā!$A$4:$Q$203,10,),"")</f>
        <v/>
      </c>
      <c r="AU168" s="80" t="str">
        <f>_xlfn.IFNA(VLOOKUP(AM168,Kopā!$A$4:$Q$203,11,),"")</f>
        <v/>
      </c>
      <c r="AV168" s="79" t="str">
        <f>_xlfn.IFNA(VLOOKUP(AM168,Kopā!$A$4:$Q$203,12,),"")</f>
        <v/>
      </c>
      <c r="AW168" s="80" t="str">
        <f>_xlfn.IFNA(VLOOKUP(AM168,Kopā!$A$4:$Q$203,13,),"")</f>
        <v/>
      </c>
      <c r="AX168" s="79" t="str">
        <f>_xlfn.IFNA(VLOOKUP(AM168,Kopā!$A$4:$Q$203,14,),"")</f>
        <v/>
      </c>
      <c r="AY168" s="80" t="str">
        <f>_xlfn.IFNA(VLOOKUP(AM168,Kopā!$A$4:$Q$203,15,),"")</f>
        <v/>
      </c>
      <c r="AZ168" s="26"/>
      <c r="BA168" s="26"/>
      <c r="BB168" s="26"/>
      <c r="BC168" s="26"/>
      <c r="BD168" s="26"/>
      <c r="BE168" s="26" t="e">
        <f>_xlfn.RANK.EQ(BB168,$BB$4:$BB$93,)+COUNTIF($BB$4:BB168,BB168)-1</f>
        <v>#N/A</v>
      </c>
    </row>
    <row r="169" spans="1:57" x14ac:dyDescent="0.25">
      <c r="A169" s="4"/>
      <c r="B169" s="4"/>
      <c r="C169" s="4"/>
      <c r="D169" s="4"/>
      <c r="E169" s="37"/>
      <c r="F169" s="37"/>
      <c r="G169" s="37"/>
      <c r="H169" s="37"/>
      <c r="I169" s="37"/>
      <c r="J169" s="37"/>
      <c r="K169" s="37"/>
      <c r="L169" s="37"/>
      <c r="M169" s="4"/>
      <c r="N169" s="4"/>
      <c r="O169" s="36"/>
      <c r="P169" s="4"/>
      <c r="Q169" s="4"/>
      <c r="AD169" s="26">
        <v>168</v>
      </c>
      <c r="AE169" s="26"/>
      <c r="AF169" s="26" t="str">
        <f>IF(Kopā!F169=$R$3,Kopā!A169,"")</f>
        <v/>
      </c>
      <c r="AG169" s="26" t="str">
        <f>_xlfn.IFNA(VLOOKUP(AF169,Kopā!$A$4:$G$203,7,),"")</f>
        <v/>
      </c>
      <c r="AH169" s="26" t="str">
        <f t="shared" si="46"/>
        <v/>
      </c>
      <c r="AI169" s="26" t="e" cm="1">
        <f t="array" ref="AI169">IFERROR(SMALL(IF((COUNTIF($AI$3:AI168, $AH$4:$AH$203)=0)*ISNUMBER($AH$4:$AH$203), $AH$4:$AH$203, "A"), 1),INDEX($AH$4:$AH$203, MATCH(SMALL(IF(ISTEXT($AH$4:$AH$203)*(COUNTIF(AI$3:$AI168,$AH$4:$AH$203)=0), COUNTIF($AH$4:$AH$203, "&lt;"&amp;$AH$4:$AH$203), ""),1),IF(ISTEXT($AH$4:$AH$203), COUNTIF($AH$4:$AH$203, "&lt;"&amp;$AH$4:$AH$203), ""), 0)))</f>
        <v>#NUM!</v>
      </c>
      <c r="AJ169" s="26"/>
      <c r="AK169" s="26"/>
      <c r="AL169" s="26" t="e">
        <f>#REF!</f>
        <v>#REF!</v>
      </c>
      <c r="AM169" s="26"/>
      <c r="AN169" s="26"/>
      <c r="AO169" s="26"/>
      <c r="AP169" s="26"/>
      <c r="AQ169" s="26"/>
      <c r="AR169" s="79" t="str">
        <f>_xlfn.IFNA(VLOOKUP(AM169,Kopā!$A$4:$Q$203,8,),"")</f>
        <v/>
      </c>
      <c r="AS169" s="80" t="str">
        <f>_xlfn.IFNA(VLOOKUP(AM169,Kopā!$A$4:$Q$203,9,),"")</f>
        <v/>
      </c>
      <c r="AT169" s="79" t="str">
        <f>_xlfn.IFNA(VLOOKUP(AM169,Kopā!$A$4:$Q$203,10,),"")</f>
        <v/>
      </c>
      <c r="AU169" s="80" t="str">
        <f>_xlfn.IFNA(VLOOKUP(AM169,Kopā!$A$4:$Q$203,11,),"")</f>
        <v/>
      </c>
      <c r="AV169" s="79" t="str">
        <f>_xlfn.IFNA(VLOOKUP(AM169,Kopā!$A$4:$Q$203,12,),"")</f>
        <v/>
      </c>
      <c r="AW169" s="80" t="str">
        <f>_xlfn.IFNA(VLOOKUP(AM169,Kopā!$A$4:$Q$203,13,),"")</f>
        <v/>
      </c>
      <c r="AX169" s="79" t="str">
        <f>_xlfn.IFNA(VLOOKUP(AM169,Kopā!$A$4:$Q$203,14,),"")</f>
        <v/>
      </c>
      <c r="AY169" s="80" t="str">
        <f>_xlfn.IFNA(VLOOKUP(AM169,Kopā!$A$4:$Q$203,15,),"")</f>
        <v/>
      </c>
      <c r="AZ169" s="26"/>
      <c r="BA169" s="26"/>
      <c r="BB169" s="26"/>
      <c r="BC169" s="26"/>
      <c r="BD169" s="26"/>
      <c r="BE169" s="26" t="e">
        <f>_xlfn.RANK.EQ(BB169,$BB$4:$BB$93,)+COUNTIF($BB$4:BB169,BB169)-1</f>
        <v>#N/A</v>
      </c>
    </row>
    <row r="170" spans="1:57" x14ac:dyDescent="0.25">
      <c r="A170" s="4"/>
      <c r="B170" s="4"/>
      <c r="C170" s="4"/>
      <c r="D170" s="4"/>
      <c r="E170" s="37"/>
      <c r="F170" s="37"/>
      <c r="G170" s="37"/>
      <c r="H170" s="37"/>
      <c r="I170" s="37"/>
      <c r="J170" s="37"/>
      <c r="K170" s="37"/>
      <c r="L170" s="37"/>
      <c r="M170" s="4"/>
      <c r="N170" s="4"/>
      <c r="O170" s="36"/>
      <c r="P170" s="4"/>
      <c r="Q170" s="4"/>
      <c r="AD170" s="26">
        <v>169</v>
      </c>
      <c r="AE170" s="26"/>
      <c r="AF170" s="26" t="str">
        <f>IF(Kopā!F170=$R$3,Kopā!A170,"")</f>
        <v/>
      </c>
      <c r="AG170" s="26" t="str">
        <f>_xlfn.IFNA(VLOOKUP(AF170,Kopā!$A$4:$G$203,7,),"")</f>
        <v/>
      </c>
      <c r="AH170" s="26" t="str">
        <f t="shared" si="46"/>
        <v/>
      </c>
      <c r="AI170" s="26" t="e" cm="1">
        <f t="array" ref="AI170">IFERROR(SMALL(IF((COUNTIF($AI$3:AI169, $AH$4:$AH$203)=0)*ISNUMBER($AH$4:$AH$203), $AH$4:$AH$203, "A"), 1),INDEX($AH$4:$AH$203, MATCH(SMALL(IF(ISTEXT($AH$4:$AH$203)*(COUNTIF(AI$3:$AI169,$AH$4:$AH$203)=0), COUNTIF($AH$4:$AH$203, "&lt;"&amp;$AH$4:$AH$203), ""),1),IF(ISTEXT($AH$4:$AH$203), COUNTIF($AH$4:$AH$203, "&lt;"&amp;$AH$4:$AH$203), ""), 0)))</f>
        <v>#NUM!</v>
      </c>
      <c r="AJ170" s="26"/>
      <c r="AK170" s="26"/>
      <c r="AL170" s="26" t="e">
        <f>#REF!</f>
        <v>#REF!</v>
      </c>
      <c r="AM170" s="26"/>
      <c r="AN170" s="26"/>
      <c r="AO170" s="26"/>
      <c r="AP170" s="26"/>
      <c r="AQ170" s="26"/>
      <c r="AR170" s="79" t="str">
        <f>_xlfn.IFNA(VLOOKUP(AM170,Kopā!$A$4:$Q$203,8,),"")</f>
        <v/>
      </c>
      <c r="AS170" s="80" t="str">
        <f>_xlfn.IFNA(VLOOKUP(AM170,Kopā!$A$4:$Q$203,9,),"")</f>
        <v/>
      </c>
      <c r="AT170" s="79" t="str">
        <f>_xlfn.IFNA(VLOOKUP(AM170,Kopā!$A$4:$Q$203,10,),"")</f>
        <v/>
      </c>
      <c r="AU170" s="80" t="str">
        <f>_xlfn.IFNA(VLOOKUP(AM170,Kopā!$A$4:$Q$203,11,),"")</f>
        <v/>
      </c>
      <c r="AV170" s="79" t="str">
        <f>_xlfn.IFNA(VLOOKUP(AM170,Kopā!$A$4:$Q$203,12,),"")</f>
        <v/>
      </c>
      <c r="AW170" s="80" t="str">
        <f>_xlfn.IFNA(VLOOKUP(AM170,Kopā!$A$4:$Q$203,13,),"")</f>
        <v/>
      </c>
      <c r="AX170" s="79" t="str">
        <f>_xlfn.IFNA(VLOOKUP(AM170,Kopā!$A$4:$Q$203,14,),"")</f>
        <v/>
      </c>
      <c r="AY170" s="80" t="str">
        <f>_xlfn.IFNA(VLOOKUP(AM170,Kopā!$A$4:$Q$203,15,),"")</f>
        <v/>
      </c>
      <c r="AZ170" s="26"/>
      <c r="BA170" s="26"/>
      <c r="BB170" s="26"/>
      <c r="BC170" s="26"/>
      <c r="BD170" s="26"/>
      <c r="BE170" s="26" t="e">
        <f>_xlfn.RANK.EQ(BB170,$BB$4:$BB$93,)+COUNTIF($BB$4:BB170,BB170)-1</f>
        <v>#N/A</v>
      </c>
    </row>
    <row r="171" spans="1:57" x14ac:dyDescent="0.25">
      <c r="A171" s="4"/>
      <c r="B171" s="4"/>
      <c r="C171" s="4"/>
      <c r="D171" s="4"/>
      <c r="E171" s="37"/>
      <c r="F171" s="37"/>
      <c r="G171" s="37"/>
      <c r="H171" s="37"/>
      <c r="I171" s="37"/>
      <c r="J171" s="37"/>
      <c r="K171" s="37"/>
      <c r="L171" s="37"/>
      <c r="M171" s="4"/>
      <c r="N171" s="4"/>
      <c r="O171" s="36"/>
      <c r="P171" s="4"/>
      <c r="Q171" s="4"/>
      <c r="AD171" s="26">
        <v>170</v>
      </c>
      <c r="AE171" s="26"/>
      <c r="AF171" s="26" t="str">
        <f>IF(Kopā!F171=$R$3,Kopā!A171,"")</f>
        <v/>
      </c>
      <c r="AG171" s="26" t="str">
        <f>_xlfn.IFNA(VLOOKUP(AF171,Kopā!$A$4:$G$203,7,),"")</f>
        <v/>
      </c>
      <c r="AH171" s="26" t="str">
        <f t="shared" si="46"/>
        <v/>
      </c>
      <c r="AI171" s="26" t="e" cm="1">
        <f t="array" ref="AI171">IFERROR(SMALL(IF((COUNTIF($AI$3:AI170, $AH$4:$AH$203)=0)*ISNUMBER($AH$4:$AH$203), $AH$4:$AH$203, "A"), 1),INDEX($AH$4:$AH$203, MATCH(SMALL(IF(ISTEXT($AH$4:$AH$203)*(COUNTIF(AI$3:$AI170,$AH$4:$AH$203)=0), COUNTIF($AH$4:$AH$203, "&lt;"&amp;$AH$4:$AH$203), ""),1),IF(ISTEXT($AH$4:$AH$203), COUNTIF($AH$4:$AH$203, "&lt;"&amp;$AH$4:$AH$203), ""), 0)))</f>
        <v>#NUM!</v>
      </c>
      <c r="AJ171" s="26"/>
      <c r="AK171" s="26"/>
      <c r="AL171" s="26" t="e">
        <f>#REF!</f>
        <v>#REF!</v>
      </c>
      <c r="AM171" s="26"/>
      <c r="AN171" s="26"/>
      <c r="AO171" s="26"/>
      <c r="AP171" s="26"/>
      <c r="AQ171" s="26"/>
      <c r="AR171" s="79" t="str">
        <f>_xlfn.IFNA(VLOOKUP(AM171,Kopā!$A$4:$Q$203,8,),"")</f>
        <v/>
      </c>
      <c r="AS171" s="80" t="str">
        <f>_xlfn.IFNA(VLOOKUP(AM171,Kopā!$A$4:$Q$203,9,),"")</f>
        <v/>
      </c>
      <c r="AT171" s="79" t="str">
        <f>_xlfn.IFNA(VLOOKUP(AM171,Kopā!$A$4:$Q$203,10,),"")</f>
        <v/>
      </c>
      <c r="AU171" s="80" t="str">
        <f>_xlfn.IFNA(VLOOKUP(AM171,Kopā!$A$4:$Q$203,11,),"")</f>
        <v/>
      </c>
      <c r="AV171" s="79" t="str">
        <f>_xlfn.IFNA(VLOOKUP(AM171,Kopā!$A$4:$Q$203,12,),"")</f>
        <v/>
      </c>
      <c r="AW171" s="80" t="str">
        <f>_xlfn.IFNA(VLOOKUP(AM171,Kopā!$A$4:$Q$203,13,),"")</f>
        <v/>
      </c>
      <c r="AX171" s="79" t="str">
        <f>_xlfn.IFNA(VLOOKUP(AM171,Kopā!$A$4:$Q$203,14,),"")</f>
        <v/>
      </c>
      <c r="AY171" s="80" t="str">
        <f>_xlfn.IFNA(VLOOKUP(AM171,Kopā!$A$4:$Q$203,15,),"")</f>
        <v/>
      </c>
      <c r="AZ171" s="26"/>
      <c r="BA171" s="26"/>
      <c r="BB171" s="26"/>
      <c r="BC171" s="26"/>
      <c r="BD171" s="26"/>
      <c r="BE171" s="26" t="e">
        <f>_xlfn.RANK.EQ(BB171,$BB$4:$BB$93,)+COUNTIF($BB$4:BB171,BB171)-1</f>
        <v>#N/A</v>
      </c>
    </row>
    <row r="172" spans="1:57" x14ac:dyDescent="0.25">
      <c r="A172" s="4"/>
      <c r="B172" s="4"/>
      <c r="C172" s="4"/>
      <c r="D172" s="4"/>
      <c r="E172" s="37"/>
      <c r="F172" s="37"/>
      <c r="G172" s="37"/>
      <c r="H172" s="37"/>
      <c r="I172" s="37"/>
      <c r="J172" s="37"/>
      <c r="K172" s="37"/>
      <c r="L172" s="37"/>
      <c r="M172" s="4"/>
      <c r="N172" s="4"/>
      <c r="O172" s="36"/>
      <c r="P172" s="4"/>
      <c r="Q172" s="4"/>
      <c r="AD172" s="26">
        <v>171</v>
      </c>
      <c r="AE172" s="26"/>
      <c r="AF172" s="26" t="str">
        <f>IF(Kopā!F172=$R$3,Kopā!A172,"")</f>
        <v/>
      </c>
      <c r="AG172" s="26" t="str">
        <f>_xlfn.IFNA(VLOOKUP(AF172,Kopā!$A$4:$G$203,7,),"")</f>
        <v/>
      </c>
      <c r="AH172" s="26" t="str">
        <f t="shared" si="46"/>
        <v/>
      </c>
      <c r="AI172" s="26" t="e" cm="1">
        <f t="array" ref="AI172">IFERROR(SMALL(IF((COUNTIF($AI$3:AI171, $AH$4:$AH$203)=0)*ISNUMBER($AH$4:$AH$203), $AH$4:$AH$203, "A"), 1),INDEX($AH$4:$AH$203, MATCH(SMALL(IF(ISTEXT($AH$4:$AH$203)*(COUNTIF(AI$3:$AI171,$AH$4:$AH$203)=0), COUNTIF($AH$4:$AH$203, "&lt;"&amp;$AH$4:$AH$203), ""),1),IF(ISTEXT($AH$4:$AH$203), COUNTIF($AH$4:$AH$203, "&lt;"&amp;$AH$4:$AH$203), ""), 0)))</f>
        <v>#NUM!</v>
      </c>
      <c r="AJ172" s="26"/>
      <c r="AK172" s="26"/>
      <c r="AL172" s="26" t="e">
        <f>#REF!</f>
        <v>#REF!</v>
      </c>
      <c r="AM172" s="26"/>
      <c r="AN172" s="26"/>
      <c r="AO172" s="26"/>
      <c r="AP172" s="26"/>
      <c r="AQ172" s="26"/>
      <c r="AR172" s="79" t="str">
        <f>_xlfn.IFNA(VLOOKUP(AM172,Kopā!$A$4:$Q$203,8,),"")</f>
        <v/>
      </c>
      <c r="AS172" s="80" t="str">
        <f>_xlfn.IFNA(VLOOKUP(AM172,Kopā!$A$4:$Q$203,9,),"")</f>
        <v/>
      </c>
      <c r="AT172" s="79" t="str">
        <f>_xlfn.IFNA(VLOOKUP(AM172,Kopā!$A$4:$Q$203,10,),"")</f>
        <v/>
      </c>
      <c r="AU172" s="80" t="str">
        <f>_xlfn.IFNA(VLOOKUP(AM172,Kopā!$A$4:$Q$203,11,),"")</f>
        <v/>
      </c>
      <c r="AV172" s="79" t="str">
        <f>_xlfn.IFNA(VLOOKUP(AM172,Kopā!$A$4:$Q$203,12,),"")</f>
        <v/>
      </c>
      <c r="AW172" s="80" t="str">
        <f>_xlfn.IFNA(VLOOKUP(AM172,Kopā!$A$4:$Q$203,13,),"")</f>
        <v/>
      </c>
      <c r="AX172" s="79" t="str">
        <f>_xlfn.IFNA(VLOOKUP(AM172,Kopā!$A$4:$Q$203,14,),"")</f>
        <v/>
      </c>
      <c r="AY172" s="80" t="str">
        <f>_xlfn.IFNA(VLOOKUP(AM172,Kopā!$A$4:$Q$203,15,),"")</f>
        <v/>
      </c>
      <c r="AZ172" s="26"/>
      <c r="BA172" s="26"/>
      <c r="BB172" s="26"/>
      <c r="BC172" s="26"/>
      <c r="BD172" s="26"/>
      <c r="BE172" s="26" t="e">
        <f>_xlfn.RANK.EQ(BB172,$BB$4:$BB$93,)+COUNTIF($BB$4:BB172,BB172)-1</f>
        <v>#N/A</v>
      </c>
    </row>
    <row r="173" spans="1:57" x14ac:dyDescent="0.25">
      <c r="A173" s="4"/>
      <c r="B173" s="4"/>
      <c r="C173" s="4"/>
      <c r="D173" s="4"/>
      <c r="E173" s="37"/>
      <c r="F173" s="37"/>
      <c r="G173" s="37"/>
      <c r="H173" s="37"/>
      <c r="I173" s="37"/>
      <c r="J173" s="37"/>
      <c r="K173" s="37"/>
      <c r="L173" s="37"/>
      <c r="M173" s="4"/>
      <c r="N173" s="4"/>
      <c r="O173" s="36"/>
      <c r="P173" s="4"/>
      <c r="Q173" s="4"/>
      <c r="AD173" s="26">
        <v>172</v>
      </c>
      <c r="AE173" s="26"/>
      <c r="AF173" s="26" t="str">
        <f>IF(Kopā!F173=$R$3,Kopā!A173,"")</f>
        <v/>
      </c>
      <c r="AG173" s="26" t="str">
        <f>_xlfn.IFNA(VLOOKUP(AF173,Kopā!$A$4:$G$203,7,),"")</f>
        <v/>
      </c>
      <c r="AH173" s="26" t="str">
        <f t="shared" si="46"/>
        <v/>
      </c>
      <c r="AI173" s="26" t="e" cm="1">
        <f t="array" ref="AI173">IFERROR(SMALL(IF((COUNTIF($AI$3:AI172, $AH$4:$AH$203)=0)*ISNUMBER($AH$4:$AH$203), $AH$4:$AH$203, "A"), 1),INDEX($AH$4:$AH$203, MATCH(SMALL(IF(ISTEXT($AH$4:$AH$203)*(COUNTIF(AI$3:$AI172,$AH$4:$AH$203)=0), COUNTIF($AH$4:$AH$203, "&lt;"&amp;$AH$4:$AH$203), ""),1),IF(ISTEXT($AH$4:$AH$203), COUNTIF($AH$4:$AH$203, "&lt;"&amp;$AH$4:$AH$203), ""), 0)))</f>
        <v>#NUM!</v>
      </c>
      <c r="AJ173" s="26"/>
      <c r="AK173" s="26"/>
      <c r="AL173" s="26" t="e">
        <f>#REF!</f>
        <v>#REF!</v>
      </c>
      <c r="AM173" s="26"/>
      <c r="AN173" s="26"/>
      <c r="AO173" s="26"/>
      <c r="AP173" s="26"/>
      <c r="AQ173" s="26"/>
      <c r="AR173" s="79" t="str">
        <f>_xlfn.IFNA(VLOOKUP(AM173,Kopā!$A$4:$Q$203,8,),"")</f>
        <v/>
      </c>
      <c r="AS173" s="80" t="str">
        <f>_xlfn.IFNA(VLOOKUP(AM173,Kopā!$A$4:$Q$203,9,),"")</f>
        <v/>
      </c>
      <c r="AT173" s="79" t="str">
        <f>_xlfn.IFNA(VLOOKUP(AM173,Kopā!$A$4:$Q$203,10,),"")</f>
        <v/>
      </c>
      <c r="AU173" s="80" t="str">
        <f>_xlfn.IFNA(VLOOKUP(AM173,Kopā!$A$4:$Q$203,11,),"")</f>
        <v/>
      </c>
      <c r="AV173" s="79" t="str">
        <f>_xlfn.IFNA(VLOOKUP(AM173,Kopā!$A$4:$Q$203,12,),"")</f>
        <v/>
      </c>
      <c r="AW173" s="80" t="str">
        <f>_xlfn.IFNA(VLOOKUP(AM173,Kopā!$A$4:$Q$203,13,),"")</f>
        <v/>
      </c>
      <c r="AX173" s="79" t="str">
        <f>_xlfn.IFNA(VLOOKUP(AM173,Kopā!$A$4:$Q$203,14,),"")</f>
        <v/>
      </c>
      <c r="AY173" s="80" t="str">
        <f>_xlfn.IFNA(VLOOKUP(AM173,Kopā!$A$4:$Q$203,15,),"")</f>
        <v/>
      </c>
      <c r="AZ173" s="26"/>
      <c r="BA173" s="26"/>
      <c r="BB173" s="26"/>
      <c r="BC173" s="26"/>
      <c r="BD173" s="26"/>
      <c r="BE173" s="26" t="e">
        <f>_xlfn.RANK.EQ(BB173,$BB$4:$BB$93,)+COUNTIF($BB$4:BB173,BB173)-1</f>
        <v>#N/A</v>
      </c>
    </row>
    <row r="174" spans="1:57" x14ac:dyDescent="0.25">
      <c r="A174" s="4"/>
      <c r="B174" s="4"/>
      <c r="C174" s="4"/>
      <c r="D174" s="4"/>
      <c r="E174" s="37"/>
      <c r="F174" s="37"/>
      <c r="G174" s="37"/>
      <c r="H174" s="37"/>
      <c r="I174" s="37"/>
      <c r="J174" s="37"/>
      <c r="K174" s="37"/>
      <c r="L174" s="37"/>
      <c r="M174" s="4"/>
      <c r="N174" s="4"/>
      <c r="O174" s="36"/>
      <c r="P174" s="4"/>
      <c r="Q174" s="4"/>
      <c r="AD174" s="26">
        <v>173</v>
      </c>
      <c r="AE174" s="26"/>
      <c r="AF174" s="26" t="str">
        <f>IF(Kopā!F174=$R$3,Kopā!A174,"")</f>
        <v/>
      </c>
      <c r="AG174" s="26" t="str">
        <f>_xlfn.IFNA(VLOOKUP(AF174,Kopā!$A$4:$G$203,7,),"")</f>
        <v/>
      </c>
      <c r="AH174" s="26" t="str">
        <f t="shared" si="46"/>
        <v/>
      </c>
      <c r="AI174" s="26" t="e" cm="1">
        <f t="array" ref="AI174">IFERROR(SMALL(IF((COUNTIF($AI$3:AI173, $AH$4:$AH$203)=0)*ISNUMBER($AH$4:$AH$203), $AH$4:$AH$203, "A"), 1),INDEX($AH$4:$AH$203, MATCH(SMALL(IF(ISTEXT($AH$4:$AH$203)*(COUNTIF(AI$3:$AI173,$AH$4:$AH$203)=0), COUNTIF($AH$4:$AH$203, "&lt;"&amp;$AH$4:$AH$203), ""),1),IF(ISTEXT($AH$4:$AH$203), COUNTIF($AH$4:$AH$203, "&lt;"&amp;$AH$4:$AH$203), ""), 0)))</f>
        <v>#NUM!</v>
      </c>
      <c r="AJ174" s="26"/>
      <c r="AK174" s="26"/>
      <c r="AL174" s="26" t="e">
        <f>#REF!</f>
        <v>#REF!</v>
      </c>
      <c r="AM174" s="26"/>
      <c r="AN174" s="26"/>
      <c r="AO174" s="26"/>
      <c r="AP174" s="26"/>
      <c r="AQ174" s="26"/>
      <c r="AR174" s="79" t="str">
        <f>_xlfn.IFNA(VLOOKUP(AM174,Kopā!$A$4:$Q$203,8,),"")</f>
        <v/>
      </c>
      <c r="AS174" s="80" t="str">
        <f>_xlfn.IFNA(VLOOKUP(AM174,Kopā!$A$4:$Q$203,9,),"")</f>
        <v/>
      </c>
      <c r="AT174" s="79" t="str">
        <f>_xlfn.IFNA(VLOOKUP(AM174,Kopā!$A$4:$Q$203,10,),"")</f>
        <v/>
      </c>
      <c r="AU174" s="80" t="str">
        <f>_xlfn.IFNA(VLOOKUP(AM174,Kopā!$A$4:$Q$203,11,),"")</f>
        <v/>
      </c>
      <c r="AV174" s="79" t="str">
        <f>_xlfn.IFNA(VLOOKUP(AM174,Kopā!$A$4:$Q$203,12,),"")</f>
        <v/>
      </c>
      <c r="AW174" s="80" t="str">
        <f>_xlfn.IFNA(VLOOKUP(AM174,Kopā!$A$4:$Q$203,13,),"")</f>
        <v/>
      </c>
      <c r="AX174" s="79" t="str">
        <f>_xlfn.IFNA(VLOOKUP(AM174,Kopā!$A$4:$Q$203,14,),"")</f>
        <v/>
      </c>
      <c r="AY174" s="80" t="str">
        <f>_xlfn.IFNA(VLOOKUP(AM174,Kopā!$A$4:$Q$203,15,),"")</f>
        <v/>
      </c>
      <c r="AZ174" s="26"/>
      <c r="BA174" s="26"/>
      <c r="BB174" s="26"/>
      <c r="BC174" s="26"/>
      <c r="BD174" s="26"/>
      <c r="BE174" s="26" t="e">
        <f>_xlfn.RANK.EQ(BB174,$BB$4:$BB$93,)+COUNTIF($BB$4:BB174,BB174)-1</f>
        <v>#N/A</v>
      </c>
    </row>
    <row r="175" spans="1:57" x14ac:dyDescent="0.25">
      <c r="A175" s="4"/>
      <c r="B175" s="4"/>
      <c r="C175" s="4"/>
      <c r="D175" s="4"/>
      <c r="E175" s="37"/>
      <c r="F175" s="37"/>
      <c r="G175" s="37"/>
      <c r="H175" s="37"/>
      <c r="I175" s="37"/>
      <c r="J175" s="37"/>
      <c r="K175" s="37"/>
      <c r="L175" s="37"/>
      <c r="M175" s="4"/>
      <c r="N175" s="4"/>
      <c r="O175" s="36"/>
      <c r="P175" s="4"/>
      <c r="Q175" s="4"/>
      <c r="AD175" s="26">
        <v>174</v>
      </c>
      <c r="AE175" s="26"/>
      <c r="AF175" s="26" t="str">
        <f>IF(Kopā!F175=$R$3,Kopā!A175,"")</f>
        <v/>
      </c>
      <c r="AG175" s="26" t="str">
        <f>_xlfn.IFNA(VLOOKUP(AF175,Kopā!$A$4:$G$203,7,),"")</f>
        <v/>
      </c>
      <c r="AH175" s="26" t="str">
        <f t="shared" si="46"/>
        <v/>
      </c>
      <c r="AI175" s="26" t="e" cm="1">
        <f t="array" ref="AI175">IFERROR(SMALL(IF((COUNTIF($AI$3:AI174, $AH$4:$AH$203)=0)*ISNUMBER($AH$4:$AH$203), $AH$4:$AH$203, "A"), 1),INDEX($AH$4:$AH$203, MATCH(SMALL(IF(ISTEXT($AH$4:$AH$203)*(COUNTIF(AI$3:$AI174,$AH$4:$AH$203)=0), COUNTIF($AH$4:$AH$203, "&lt;"&amp;$AH$4:$AH$203), ""),1),IF(ISTEXT($AH$4:$AH$203), COUNTIF($AH$4:$AH$203, "&lt;"&amp;$AH$4:$AH$203), ""), 0)))</f>
        <v>#NUM!</v>
      </c>
      <c r="AJ175" s="26"/>
      <c r="AK175" s="26"/>
      <c r="AL175" s="26" t="e">
        <f>#REF!</f>
        <v>#REF!</v>
      </c>
      <c r="AM175" s="26"/>
      <c r="AN175" s="26"/>
      <c r="AO175" s="26"/>
      <c r="AP175" s="26"/>
      <c r="AQ175" s="26"/>
      <c r="AR175" s="79" t="str">
        <f>_xlfn.IFNA(VLOOKUP(AM175,Kopā!$A$4:$Q$203,8,),"")</f>
        <v/>
      </c>
      <c r="AS175" s="80" t="str">
        <f>_xlfn.IFNA(VLOOKUP(AM175,Kopā!$A$4:$Q$203,9,),"")</f>
        <v/>
      </c>
      <c r="AT175" s="79" t="str">
        <f>_xlfn.IFNA(VLOOKUP(AM175,Kopā!$A$4:$Q$203,10,),"")</f>
        <v/>
      </c>
      <c r="AU175" s="80" t="str">
        <f>_xlfn.IFNA(VLOOKUP(AM175,Kopā!$A$4:$Q$203,11,),"")</f>
        <v/>
      </c>
      <c r="AV175" s="79" t="str">
        <f>_xlfn.IFNA(VLOOKUP(AM175,Kopā!$A$4:$Q$203,12,),"")</f>
        <v/>
      </c>
      <c r="AW175" s="80" t="str">
        <f>_xlfn.IFNA(VLOOKUP(AM175,Kopā!$A$4:$Q$203,13,),"")</f>
        <v/>
      </c>
      <c r="AX175" s="79" t="str">
        <f>_xlfn.IFNA(VLOOKUP(AM175,Kopā!$A$4:$Q$203,14,),"")</f>
        <v/>
      </c>
      <c r="AY175" s="80" t="str">
        <f>_xlfn.IFNA(VLOOKUP(AM175,Kopā!$A$4:$Q$203,15,),"")</f>
        <v/>
      </c>
      <c r="AZ175" s="26"/>
      <c r="BA175" s="26"/>
      <c r="BB175" s="26"/>
      <c r="BC175" s="26"/>
      <c r="BD175" s="26"/>
      <c r="BE175" s="26" t="e">
        <f>_xlfn.RANK.EQ(BB175,$BB$4:$BB$93,)+COUNTIF($BB$4:BB175,BB175)-1</f>
        <v>#N/A</v>
      </c>
    </row>
    <row r="176" spans="1:57" x14ac:dyDescent="0.25">
      <c r="A176" s="4"/>
      <c r="B176" s="4"/>
      <c r="C176" s="4"/>
      <c r="D176" s="4"/>
      <c r="E176" s="37"/>
      <c r="F176" s="37"/>
      <c r="G176" s="37"/>
      <c r="H176" s="37"/>
      <c r="I176" s="37"/>
      <c r="J176" s="37"/>
      <c r="K176" s="37"/>
      <c r="L176" s="37"/>
      <c r="M176" s="4"/>
      <c r="N176" s="4"/>
      <c r="O176" s="36"/>
      <c r="P176" s="4"/>
      <c r="Q176" s="4"/>
      <c r="AD176" s="26">
        <v>175</v>
      </c>
      <c r="AE176" s="26"/>
      <c r="AF176" s="26" t="str">
        <f>IF(Kopā!F176=$R$3,Kopā!A176,"")</f>
        <v/>
      </c>
      <c r="AG176" s="26" t="str">
        <f>_xlfn.IFNA(VLOOKUP(AF176,Kopā!$A$4:$G$203,7,),"")</f>
        <v/>
      </c>
      <c r="AH176" s="26" t="str">
        <f t="shared" si="46"/>
        <v/>
      </c>
      <c r="AI176" s="26" t="e" cm="1">
        <f t="array" ref="AI176">IFERROR(SMALL(IF((COUNTIF($AI$3:AI175, $AH$4:$AH$203)=0)*ISNUMBER($AH$4:$AH$203), $AH$4:$AH$203, "A"), 1),INDEX($AH$4:$AH$203, MATCH(SMALL(IF(ISTEXT($AH$4:$AH$203)*(COUNTIF(AI$3:$AI175,$AH$4:$AH$203)=0), COUNTIF($AH$4:$AH$203, "&lt;"&amp;$AH$4:$AH$203), ""),1),IF(ISTEXT($AH$4:$AH$203), COUNTIF($AH$4:$AH$203, "&lt;"&amp;$AH$4:$AH$203), ""), 0)))</f>
        <v>#NUM!</v>
      </c>
      <c r="AJ176" s="26"/>
      <c r="AK176" s="26"/>
      <c r="AL176" s="26" t="e">
        <f>#REF!</f>
        <v>#REF!</v>
      </c>
      <c r="AM176" s="26"/>
      <c r="AN176" s="26"/>
      <c r="AO176" s="26"/>
      <c r="AP176" s="26"/>
      <c r="AQ176" s="26"/>
      <c r="AR176" s="79" t="str">
        <f>_xlfn.IFNA(VLOOKUP(AM176,Kopā!$A$4:$Q$203,8,),"")</f>
        <v/>
      </c>
      <c r="AS176" s="80" t="str">
        <f>_xlfn.IFNA(VLOOKUP(AM176,Kopā!$A$4:$Q$203,9,),"")</f>
        <v/>
      </c>
      <c r="AT176" s="79" t="str">
        <f>_xlfn.IFNA(VLOOKUP(AM176,Kopā!$A$4:$Q$203,10,),"")</f>
        <v/>
      </c>
      <c r="AU176" s="80" t="str">
        <f>_xlfn.IFNA(VLOOKUP(AM176,Kopā!$A$4:$Q$203,11,),"")</f>
        <v/>
      </c>
      <c r="AV176" s="79" t="str">
        <f>_xlfn.IFNA(VLOOKUP(AM176,Kopā!$A$4:$Q$203,12,),"")</f>
        <v/>
      </c>
      <c r="AW176" s="80" t="str">
        <f>_xlfn.IFNA(VLOOKUP(AM176,Kopā!$A$4:$Q$203,13,),"")</f>
        <v/>
      </c>
      <c r="AX176" s="79" t="str">
        <f>_xlfn.IFNA(VLOOKUP(AM176,Kopā!$A$4:$Q$203,14,),"")</f>
        <v/>
      </c>
      <c r="AY176" s="80" t="str">
        <f>_xlfn.IFNA(VLOOKUP(AM176,Kopā!$A$4:$Q$203,15,),"")</f>
        <v/>
      </c>
      <c r="AZ176" s="26"/>
      <c r="BA176" s="26"/>
      <c r="BB176" s="26"/>
      <c r="BC176" s="26"/>
      <c r="BD176" s="26"/>
      <c r="BE176" s="26" t="e">
        <f>_xlfn.RANK.EQ(BB176,$BB$4:$BB$93,)+COUNTIF($BB$4:BB176,BB176)-1</f>
        <v>#N/A</v>
      </c>
    </row>
    <row r="177" spans="1:57" x14ac:dyDescent="0.25">
      <c r="A177" s="4"/>
      <c r="B177" s="4"/>
      <c r="C177" s="4"/>
      <c r="D177" s="4"/>
      <c r="E177" s="37"/>
      <c r="F177" s="37"/>
      <c r="G177" s="37"/>
      <c r="H177" s="37"/>
      <c r="I177" s="37"/>
      <c r="J177" s="37"/>
      <c r="K177" s="37"/>
      <c r="L177" s="37"/>
      <c r="M177" s="4"/>
      <c r="N177" s="4"/>
      <c r="O177" s="36"/>
      <c r="P177" s="4"/>
      <c r="Q177" s="4"/>
      <c r="AD177" s="26">
        <v>176</v>
      </c>
      <c r="AE177" s="26"/>
      <c r="AF177" s="26" t="str">
        <f>IF(Kopā!F177=$R$3,Kopā!A177,"")</f>
        <v/>
      </c>
      <c r="AG177" s="26" t="str">
        <f>_xlfn.IFNA(VLOOKUP(AF177,Kopā!$A$4:$G$203,7,),"")</f>
        <v/>
      </c>
      <c r="AH177" s="26" t="str">
        <f t="shared" si="46"/>
        <v/>
      </c>
      <c r="AI177" s="26" t="e" cm="1">
        <f t="array" ref="AI177">IFERROR(SMALL(IF((COUNTIF($AI$3:AI176, $AH$4:$AH$203)=0)*ISNUMBER($AH$4:$AH$203), $AH$4:$AH$203, "A"), 1),INDEX($AH$4:$AH$203, MATCH(SMALL(IF(ISTEXT($AH$4:$AH$203)*(COUNTIF(AI$3:$AI176,$AH$4:$AH$203)=0), COUNTIF($AH$4:$AH$203, "&lt;"&amp;$AH$4:$AH$203), ""),1),IF(ISTEXT($AH$4:$AH$203), COUNTIF($AH$4:$AH$203, "&lt;"&amp;$AH$4:$AH$203), ""), 0)))</f>
        <v>#NUM!</v>
      </c>
      <c r="AJ177" s="26"/>
      <c r="AK177" s="26"/>
      <c r="AL177" s="26" t="e">
        <f>#REF!</f>
        <v>#REF!</v>
      </c>
      <c r="AM177" s="26"/>
      <c r="AN177" s="26"/>
      <c r="AO177" s="26"/>
      <c r="AP177" s="26"/>
      <c r="AQ177" s="26"/>
      <c r="AR177" s="79" t="str">
        <f>_xlfn.IFNA(VLOOKUP(AM177,Kopā!$A$4:$Q$203,8,),"")</f>
        <v/>
      </c>
      <c r="AS177" s="80" t="str">
        <f>_xlfn.IFNA(VLOOKUP(AM177,Kopā!$A$4:$Q$203,9,),"")</f>
        <v/>
      </c>
      <c r="AT177" s="79" t="str">
        <f>_xlfn.IFNA(VLOOKUP(AM177,Kopā!$A$4:$Q$203,10,),"")</f>
        <v/>
      </c>
      <c r="AU177" s="80" t="str">
        <f>_xlfn.IFNA(VLOOKUP(AM177,Kopā!$A$4:$Q$203,11,),"")</f>
        <v/>
      </c>
      <c r="AV177" s="79" t="str">
        <f>_xlfn.IFNA(VLOOKUP(AM177,Kopā!$A$4:$Q$203,12,),"")</f>
        <v/>
      </c>
      <c r="AW177" s="80" t="str">
        <f>_xlfn.IFNA(VLOOKUP(AM177,Kopā!$A$4:$Q$203,13,),"")</f>
        <v/>
      </c>
      <c r="AX177" s="79" t="str">
        <f>_xlfn.IFNA(VLOOKUP(AM177,Kopā!$A$4:$Q$203,14,),"")</f>
        <v/>
      </c>
      <c r="AY177" s="80" t="str">
        <f>_xlfn.IFNA(VLOOKUP(AM177,Kopā!$A$4:$Q$203,15,),"")</f>
        <v/>
      </c>
      <c r="AZ177" s="26"/>
      <c r="BA177" s="26"/>
      <c r="BB177" s="26"/>
      <c r="BC177" s="26"/>
      <c r="BD177" s="26"/>
      <c r="BE177" s="26" t="e">
        <f>_xlfn.RANK.EQ(BB177,$BB$4:$BB$93,)+COUNTIF($BB$4:BB177,BB177)-1</f>
        <v>#N/A</v>
      </c>
    </row>
    <row r="178" spans="1:57" x14ac:dyDescent="0.25">
      <c r="A178" s="4"/>
      <c r="B178" s="4"/>
      <c r="C178" s="4"/>
      <c r="D178" s="4"/>
      <c r="E178" s="37"/>
      <c r="F178" s="37"/>
      <c r="G178" s="37"/>
      <c r="H178" s="37"/>
      <c r="I178" s="37"/>
      <c r="J178" s="37"/>
      <c r="K178" s="37"/>
      <c r="L178" s="37"/>
      <c r="M178" s="4"/>
      <c r="N178" s="4"/>
      <c r="O178" s="36"/>
      <c r="P178" s="4"/>
      <c r="Q178" s="4"/>
      <c r="AD178" s="26">
        <v>177</v>
      </c>
      <c r="AE178" s="26"/>
      <c r="AF178" s="26" t="str">
        <f>IF(Kopā!F178=$R$3,Kopā!A178,"")</f>
        <v/>
      </c>
      <c r="AG178" s="26" t="str">
        <f>_xlfn.IFNA(VLOOKUP(AF178,Kopā!$A$4:$G$203,7,),"")</f>
        <v/>
      </c>
      <c r="AH178" s="26" t="str">
        <f t="shared" si="46"/>
        <v/>
      </c>
      <c r="AI178" s="26" t="e" cm="1">
        <f t="array" ref="AI178">IFERROR(SMALL(IF((COUNTIF($AI$3:AI177, $AH$4:$AH$203)=0)*ISNUMBER($AH$4:$AH$203), $AH$4:$AH$203, "A"), 1),INDEX($AH$4:$AH$203, MATCH(SMALL(IF(ISTEXT($AH$4:$AH$203)*(COUNTIF(AI$3:$AI177,$AH$4:$AH$203)=0), COUNTIF($AH$4:$AH$203, "&lt;"&amp;$AH$4:$AH$203), ""),1),IF(ISTEXT($AH$4:$AH$203), COUNTIF($AH$4:$AH$203, "&lt;"&amp;$AH$4:$AH$203), ""), 0)))</f>
        <v>#NUM!</v>
      </c>
      <c r="AJ178" s="26"/>
      <c r="AK178" s="26"/>
      <c r="AL178" s="26" t="e">
        <f>#REF!</f>
        <v>#REF!</v>
      </c>
      <c r="AM178" s="26"/>
      <c r="AN178" s="26"/>
      <c r="AO178" s="26"/>
      <c r="AP178" s="26"/>
      <c r="AQ178" s="26"/>
      <c r="AR178" s="79" t="str">
        <f>_xlfn.IFNA(VLOOKUP(AM178,Kopā!$A$4:$Q$203,8,),"")</f>
        <v/>
      </c>
      <c r="AS178" s="80" t="str">
        <f>_xlfn.IFNA(VLOOKUP(AM178,Kopā!$A$4:$Q$203,9,),"")</f>
        <v/>
      </c>
      <c r="AT178" s="79" t="str">
        <f>_xlfn.IFNA(VLOOKUP(AM178,Kopā!$A$4:$Q$203,10,),"")</f>
        <v/>
      </c>
      <c r="AU178" s="80" t="str">
        <f>_xlfn.IFNA(VLOOKUP(AM178,Kopā!$A$4:$Q$203,11,),"")</f>
        <v/>
      </c>
      <c r="AV178" s="79" t="str">
        <f>_xlfn.IFNA(VLOOKUP(AM178,Kopā!$A$4:$Q$203,12,),"")</f>
        <v/>
      </c>
      <c r="AW178" s="80" t="str">
        <f>_xlfn.IFNA(VLOOKUP(AM178,Kopā!$A$4:$Q$203,13,),"")</f>
        <v/>
      </c>
      <c r="AX178" s="79" t="str">
        <f>_xlfn.IFNA(VLOOKUP(AM178,Kopā!$A$4:$Q$203,14,),"")</f>
        <v/>
      </c>
      <c r="AY178" s="80" t="str">
        <f>_xlfn.IFNA(VLOOKUP(AM178,Kopā!$A$4:$Q$203,15,),"")</f>
        <v/>
      </c>
      <c r="AZ178" s="26"/>
      <c r="BA178" s="26"/>
      <c r="BB178" s="26"/>
      <c r="BC178" s="26"/>
      <c r="BD178" s="26"/>
      <c r="BE178" s="26" t="e">
        <f>_xlfn.RANK.EQ(BB178,$BB$4:$BB$93,)+COUNTIF($BB$4:BB178,BB178)-1</f>
        <v>#N/A</v>
      </c>
    </row>
    <row r="179" spans="1:57" x14ac:dyDescent="0.25">
      <c r="A179" s="4"/>
      <c r="B179" s="4"/>
      <c r="C179" s="4"/>
      <c r="D179" s="4"/>
      <c r="E179" s="37"/>
      <c r="F179" s="37"/>
      <c r="G179" s="37"/>
      <c r="H179" s="37"/>
      <c r="I179" s="37"/>
      <c r="J179" s="37"/>
      <c r="K179" s="37"/>
      <c r="L179" s="37"/>
      <c r="M179" s="4"/>
      <c r="N179" s="4"/>
      <c r="O179" s="36"/>
      <c r="P179" s="4"/>
      <c r="Q179" s="4"/>
      <c r="AD179" s="26">
        <v>178</v>
      </c>
      <c r="AE179" s="26"/>
      <c r="AF179" s="26" t="str">
        <f>IF(Kopā!F179=$R$3,Kopā!A179,"")</f>
        <v/>
      </c>
      <c r="AG179" s="26" t="str">
        <f>_xlfn.IFNA(VLOOKUP(AF179,Kopā!$A$4:$G$203,7,),"")</f>
        <v/>
      </c>
      <c r="AH179" s="26" t="str">
        <f t="shared" si="46"/>
        <v/>
      </c>
      <c r="AI179" s="26" t="e" cm="1">
        <f t="array" ref="AI179">IFERROR(SMALL(IF((COUNTIF($AI$3:AI178, $AH$4:$AH$203)=0)*ISNUMBER($AH$4:$AH$203), $AH$4:$AH$203, "A"), 1),INDEX($AH$4:$AH$203, MATCH(SMALL(IF(ISTEXT($AH$4:$AH$203)*(COUNTIF(AI$3:$AI178,$AH$4:$AH$203)=0), COUNTIF($AH$4:$AH$203, "&lt;"&amp;$AH$4:$AH$203), ""),1),IF(ISTEXT($AH$4:$AH$203), COUNTIF($AH$4:$AH$203, "&lt;"&amp;$AH$4:$AH$203), ""), 0)))</f>
        <v>#NUM!</v>
      </c>
      <c r="AJ179" s="26"/>
      <c r="AK179" s="26"/>
      <c r="AL179" s="26" t="e">
        <f>#REF!</f>
        <v>#REF!</v>
      </c>
      <c r="AM179" s="26"/>
      <c r="AN179" s="26"/>
      <c r="AO179" s="26"/>
      <c r="AP179" s="26"/>
      <c r="AQ179" s="26"/>
      <c r="AR179" s="79" t="str">
        <f>_xlfn.IFNA(VLOOKUP(AM179,Kopā!$A$4:$Q$203,8,),"")</f>
        <v/>
      </c>
      <c r="AS179" s="80" t="str">
        <f>_xlfn.IFNA(VLOOKUP(AM179,Kopā!$A$4:$Q$203,9,),"")</f>
        <v/>
      </c>
      <c r="AT179" s="79" t="str">
        <f>_xlfn.IFNA(VLOOKUP(AM179,Kopā!$A$4:$Q$203,10,),"")</f>
        <v/>
      </c>
      <c r="AU179" s="80" t="str">
        <f>_xlfn.IFNA(VLOOKUP(AM179,Kopā!$A$4:$Q$203,11,),"")</f>
        <v/>
      </c>
      <c r="AV179" s="79" t="str">
        <f>_xlfn.IFNA(VLOOKUP(AM179,Kopā!$A$4:$Q$203,12,),"")</f>
        <v/>
      </c>
      <c r="AW179" s="80" t="str">
        <f>_xlfn.IFNA(VLOOKUP(AM179,Kopā!$A$4:$Q$203,13,),"")</f>
        <v/>
      </c>
      <c r="AX179" s="79" t="str">
        <f>_xlfn.IFNA(VLOOKUP(AM179,Kopā!$A$4:$Q$203,14,),"")</f>
        <v/>
      </c>
      <c r="AY179" s="80" t="str">
        <f>_xlfn.IFNA(VLOOKUP(AM179,Kopā!$A$4:$Q$203,15,),"")</f>
        <v/>
      </c>
      <c r="AZ179" s="26"/>
      <c r="BA179" s="26"/>
      <c r="BB179" s="26"/>
      <c r="BC179" s="26"/>
      <c r="BD179" s="26"/>
      <c r="BE179" s="26" t="e">
        <f>_xlfn.RANK.EQ(BB179,$BB$4:$BB$93,)+COUNTIF($BB$4:BB179,BB179)-1</f>
        <v>#N/A</v>
      </c>
    </row>
    <row r="180" spans="1:57" x14ac:dyDescent="0.25">
      <c r="A180" s="4"/>
      <c r="B180" s="4"/>
      <c r="C180" s="4"/>
      <c r="D180" s="4"/>
      <c r="E180" s="37"/>
      <c r="F180" s="37"/>
      <c r="G180" s="37"/>
      <c r="H180" s="37"/>
      <c r="I180" s="37"/>
      <c r="J180" s="37"/>
      <c r="K180" s="37"/>
      <c r="L180" s="37"/>
      <c r="M180" s="4"/>
      <c r="N180" s="4"/>
      <c r="O180" s="36"/>
      <c r="P180" s="4"/>
      <c r="Q180" s="4"/>
      <c r="AD180" s="26">
        <v>179</v>
      </c>
      <c r="AE180" s="26"/>
      <c r="AF180" s="26" t="str">
        <f>IF(Kopā!F180=$R$3,Kopā!A180,"")</f>
        <v/>
      </c>
      <c r="AG180" s="26" t="str">
        <f>_xlfn.IFNA(VLOOKUP(AF180,Kopā!$A$4:$G$203,7,),"")</f>
        <v/>
      </c>
      <c r="AH180" s="26" t="str">
        <f t="shared" si="46"/>
        <v/>
      </c>
      <c r="AI180" s="26" t="e" cm="1">
        <f t="array" ref="AI180">IFERROR(SMALL(IF((COUNTIF($AI$3:AI179, $AH$4:$AH$203)=0)*ISNUMBER($AH$4:$AH$203), $AH$4:$AH$203, "A"), 1),INDEX($AH$4:$AH$203, MATCH(SMALL(IF(ISTEXT($AH$4:$AH$203)*(COUNTIF(AI$3:$AI179,$AH$4:$AH$203)=0), COUNTIF($AH$4:$AH$203, "&lt;"&amp;$AH$4:$AH$203), ""),1),IF(ISTEXT($AH$4:$AH$203), COUNTIF($AH$4:$AH$203, "&lt;"&amp;$AH$4:$AH$203), ""), 0)))</f>
        <v>#NUM!</v>
      </c>
      <c r="AJ180" s="26"/>
      <c r="AK180" s="26"/>
      <c r="AL180" s="26" t="e">
        <f>#REF!</f>
        <v>#REF!</v>
      </c>
      <c r="AM180" s="26"/>
      <c r="AN180" s="26"/>
      <c r="AO180" s="26"/>
      <c r="AP180" s="26"/>
      <c r="AQ180" s="26"/>
      <c r="AR180" s="79" t="str">
        <f>_xlfn.IFNA(VLOOKUP(AM180,Kopā!$A$4:$Q$203,8,),"")</f>
        <v/>
      </c>
      <c r="AS180" s="80" t="str">
        <f>_xlfn.IFNA(VLOOKUP(AM180,Kopā!$A$4:$Q$203,9,),"")</f>
        <v/>
      </c>
      <c r="AT180" s="79" t="str">
        <f>_xlfn.IFNA(VLOOKUP(AM180,Kopā!$A$4:$Q$203,10,),"")</f>
        <v/>
      </c>
      <c r="AU180" s="80" t="str">
        <f>_xlfn.IFNA(VLOOKUP(AM180,Kopā!$A$4:$Q$203,11,),"")</f>
        <v/>
      </c>
      <c r="AV180" s="79" t="str">
        <f>_xlfn.IFNA(VLOOKUP(AM180,Kopā!$A$4:$Q$203,12,),"")</f>
        <v/>
      </c>
      <c r="AW180" s="80" t="str">
        <f>_xlfn.IFNA(VLOOKUP(AM180,Kopā!$A$4:$Q$203,13,),"")</f>
        <v/>
      </c>
      <c r="AX180" s="79" t="str">
        <f>_xlfn.IFNA(VLOOKUP(AM180,Kopā!$A$4:$Q$203,14,),"")</f>
        <v/>
      </c>
      <c r="AY180" s="80" t="str">
        <f>_xlfn.IFNA(VLOOKUP(AM180,Kopā!$A$4:$Q$203,15,),"")</f>
        <v/>
      </c>
      <c r="AZ180" s="26"/>
      <c r="BA180" s="26"/>
      <c r="BB180" s="26"/>
      <c r="BC180" s="26"/>
      <c r="BD180" s="26"/>
      <c r="BE180" s="26" t="e">
        <f>_xlfn.RANK.EQ(BB180,$BB$4:$BB$93,)+COUNTIF($BB$4:BB180,BB180)-1</f>
        <v>#N/A</v>
      </c>
    </row>
    <row r="181" spans="1:57" x14ac:dyDescent="0.25">
      <c r="A181" s="4"/>
      <c r="B181" s="4"/>
      <c r="C181" s="4"/>
      <c r="D181" s="4"/>
      <c r="E181" s="37"/>
      <c r="F181" s="37"/>
      <c r="G181" s="37"/>
      <c r="H181" s="37"/>
      <c r="I181" s="37"/>
      <c r="J181" s="37"/>
      <c r="K181" s="37"/>
      <c r="L181" s="37"/>
      <c r="M181" s="4"/>
      <c r="N181" s="4"/>
      <c r="O181" s="36"/>
      <c r="P181" s="4"/>
      <c r="Q181" s="4"/>
      <c r="AD181" s="26">
        <v>180</v>
      </c>
      <c r="AE181" s="26"/>
      <c r="AF181" s="26" t="str">
        <f>IF(Kopā!F181=$R$3,Kopā!A181,"")</f>
        <v/>
      </c>
      <c r="AG181" s="26" t="str">
        <f>_xlfn.IFNA(VLOOKUP(AF181,Kopā!$A$4:$G$203,7,),"")</f>
        <v/>
      </c>
      <c r="AH181" s="26" t="str">
        <f t="shared" si="46"/>
        <v/>
      </c>
      <c r="AI181" s="26" t="e" cm="1">
        <f t="array" ref="AI181">IFERROR(SMALL(IF((COUNTIF($AI$3:AI180, $AH$4:$AH$203)=0)*ISNUMBER($AH$4:$AH$203), $AH$4:$AH$203, "A"), 1),INDEX($AH$4:$AH$203, MATCH(SMALL(IF(ISTEXT($AH$4:$AH$203)*(COUNTIF(AI$3:$AI180,$AH$4:$AH$203)=0), COUNTIF($AH$4:$AH$203, "&lt;"&amp;$AH$4:$AH$203), ""),1),IF(ISTEXT($AH$4:$AH$203), COUNTIF($AH$4:$AH$203, "&lt;"&amp;$AH$4:$AH$203), ""), 0)))</f>
        <v>#NUM!</v>
      </c>
      <c r="AJ181" s="26"/>
      <c r="AK181" s="26"/>
      <c r="AL181" s="26" t="e">
        <f>#REF!</f>
        <v>#REF!</v>
      </c>
      <c r="AM181" s="26"/>
      <c r="AN181" s="26"/>
      <c r="AO181" s="26"/>
      <c r="AP181" s="26"/>
      <c r="AQ181" s="26"/>
      <c r="AR181" s="79" t="str">
        <f>_xlfn.IFNA(VLOOKUP(AM181,Kopā!$A$4:$Q$203,8,),"")</f>
        <v/>
      </c>
      <c r="AS181" s="80" t="str">
        <f>_xlfn.IFNA(VLOOKUP(AM181,Kopā!$A$4:$Q$203,9,),"")</f>
        <v/>
      </c>
      <c r="AT181" s="79" t="str">
        <f>_xlfn.IFNA(VLOOKUP(AM181,Kopā!$A$4:$Q$203,10,),"")</f>
        <v/>
      </c>
      <c r="AU181" s="80" t="str">
        <f>_xlfn.IFNA(VLOOKUP(AM181,Kopā!$A$4:$Q$203,11,),"")</f>
        <v/>
      </c>
      <c r="AV181" s="79" t="str">
        <f>_xlfn.IFNA(VLOOKUP(AM181,Kopā!$A$4:$Q$203,12,),"")</f>
        <v/>
      </c>
      <c r="AW181" s="80" t="str">
        <f>_xlfn.IFNA(VLOOKUP(AM181,Kopā!$A$4:$Q$203,13,),"")</f>
        <v/>
      </c>
      <c r="AX181" s="79" t="str">
        <f>_xlfn.IFNA(VLOOKUP(AM181,Kopā!$A$4:$Q$203,14,),"")</f>
        <v/>
      </c>
      <c r="AY181" s="80" t="str">
        <f>_xlfn.IFNA(VLOOKUP(AM181,Kopā!$A$4:$Q$203,15,),"")</f>
        <v/>
      </c>
      <c r="AZ181" s="26"/>
      <c r="BA181" s="26"/>
      <c r="BB181" s="26"/>
      <c r="BC181" s="26"/>
      <c r="BD181" s="26"/>
      <c r="BE181" s="26" t="e">
        <f>_xlfn.RANK.EQ(BB181,$BB$4:$BB$93,)+COUNTIF($BB$4:BB181,BB181)-1</f>
        <v>#N/A</v>
      </c>
    </row>
    <row r="182" spans="1:57" x14ac:dyDescent="0.25">
      <c r="A182" s="4"/>
      <c r="B182" s="4"/>
      <c r="C182" s="4"/>
      <c r="D182" s="4"/>
      <c r="E182" s="37"/>
      <c r="F182" s="37"/>
      <c r="G182" s="37"/>
      <c r="H182" s="37"/>
      <c r="I182" s="37"/>
      <c r="J182" s="37"/>
      <c r="K182" s="37"/>
      <c r="L182" s="37"/>
      <c r="M182" s="4"/>
      <c r="N182" s="4"/>
      <c r="O182" s="36"/>
      <c r="P182" s="4"/>
      <c r="Q182" s="4"/>
      <c r="AD182" s="26">
        <v>181</v>
      </c>
      <c r="AE182" s="26"/>
      <c r="AF182" s="26" t="str">
        <f>IF(Kopā!F182=$R$3,Kopā!A182,"")</f>
        <v/>
      </c>
      <c r="AG182" s="26" t="str">
        <f>_xlfn.IFNA(VLOOKUP(AF182,Kopā!$A$4:$G$203,7,),"")</f>
        <v/>
      </c>
      <c r="AH182" s="26" t="str">
        <f t="shared" si="46"/>
        <v/>
      </c>
      <c r="AI182" s="26" t="e" cm="1">
        <f t="array" ref="AI182">IFERROR(SMALL(IF((COUNTIF($AI$3:AI181, $AH$4:$AH$203)=0)*ISNUMBER($AH$4:$AH$203), $AH$4:$AH$203, "A"), 1),INDEX($AH$4:$AH$203, MATCH(SMALL(IF(ISTEXT($AH$4:$AH$203)*(COUNTIF(AI$3:$AI181,$AH$4:$AH$203)=0), COUNTIF($AH$4:$AH$203, "&lt;"&amp;$AH$4:$AH$203), ""),1),IF(ISTEXT($AH$4:$AH$203), COUNTIF($AH$4:$AH$203, "&lt;"&amp;$AH$4:$AH$203), ""), 0)))</f>
        <v>#NUM!</v>
      </c>
      <c r="AJ182" s="26"/>
      <c r="AK182" s="26"/>
      <c r="AL182" s="26" t="e">
        <f>#REF!</f>
        <v>#REF!</v>
      </c>
      <c r="AM182" s="26"/>
      <c r="AN182" s="26"/>
      <c r="AO182" s="26"/>
      <c r="AP182" s="26"/>
      <c r="AQ182" s="26"/>
      <c r="AR182" s="79" t="str">
        <f>_xlfn.IFNA(VLOOKUP(AM182,Kopā!$A$4:$Q$203,8,),"")</f>
        <v/>
      </c>
      <c r="AS182" s="80" t="str">
        <f>_xlfn.IFNA(VLOOKUP(AM182,Kopā!$A$4:$Q$203,9,),"")</f>
        <v/>
      </c>
      <c r="AT182" s="79" t="str">
        <f>_xlfn.IFNA(VLOOKUP(AM182,Kopā!$A$4:$Q$203,10,),"")</f>
        <v/>
      </c>
      <c r="AU182" s="80" t="str">
        <f>_xlfn.IFNA(VLOOKUP(AM182,Kopā!$A$4:$Q$203,11,),"")</f>
        <v/>
      </c>
      <c r="AV182" s="79" t="str">
        <f>_xlfn.IFNA(VLOOKUP(AM182,Kopā!$A$4:$Q$203,12,),"")</f>
        <v/>
      </c>
      <c r="AW182" s="80" t="str">
        <f>_xlfn.IFNA(VLOOKUP(AM182,Kopā!$A$4:$Q$203,13,),"")</f>
        <v/>
      </c>
      <c r="AX182" s="79" t="str">
        <f>_xlfn.IFNA(VLOOKUP(AM182,Kopā!$A$4:$Q$203,14,),"")</f>
        <v/>
      </c>
      <c r="AY182" s="80" t="str">
        <f>_xlfn.IFNA(VLOOKUP(AM182,Kopā!$A$4:$Q$203,15,),"")</f>
        <v/>
      </c>
      <c r="AZ182" s="26"/>
      <c r="BA182" s="26"/>
      <c r="BB182" s="26"/>
      <c r="BC182" s="26"/>
      <c r="BD182" s="26"/>
      <c r="BE182" s="26" t="e">
        <f>_xlfn.RANK.EQ(BB182,$BB$4:$BB$93,)+COUNTIF($BB$4:BB182,BB182)-1</f>
        <v>#N/A</v>
      </c>
    </row>
    <row r="183" spans="1:57" x14ac:dyDescent="0.25">
      <c r="A183" s="4"/>
      <c r="B183" s="4"/>
      <c r="C183" s="4"/>
      <c r="D183" s="4"/>
      <c r="E183" s="37"/>
      <c r="F183" s="37"/>
      <c r="G183" s="37"/>
      <c r="H183" s="37"/>
      <c r="I183" s="37"/>
      <c r="J183" s="37"/>
      <c r="K183" s="37"/>
      <c r="L183" s="37"/>
      <c r="M183" s="4"/>
      <c r="N183" s="4"/>
      <c r="O183" s="36"/>
      <c r="P183" s="4"/>
      <c r="Q183" s="4"/>
      <c r="AD183" s="26">
        <v>182</v>
      </c>
      <c r="AE183" s="26"/>
      <c r="AF183" s="26" t="str">
        <f>IF(Kopā!F183=$R$3,Kopā!A183,"")</f>
        <v/>
      </c>
      <c r="AG183" s="26" t="str">
        <f>_xlfn.IFNA(VLOOKUP(AF183,Kopā!$A$4:$G$203,7,),"")</f>
        <v/>
      </c>
      <c r="AH183" s="26" t="str">
        <f t="shared" si="46"/>
        <v/>
      </c>
      <c r="AI183" s="26" t="e" cm="1">
        <f t="array" ref="AI183">IFERROR(SMALL(IF((COUNTIF($AI$3:AI182, $AH$4:$AH$203)=0)*ISNUMBER($AH$4:$AH$203), $AH$4:$AH$203, "A"), 1),INDEX($AH$4:$AH$203, MATCH(SMALL(IF(ISTEXT($AH$4:$AH$203)*(COUNTIF(AI$3:$AI182,$AH$4:$AH$203)=0), COUNTIF($AH$4:$AH$203, "&lt;"&amp;$AH$4:$AH$203), ""),1),IF(ISTEXT($AH$4:$AH$203), COUNTIF($AH$4:$AH$203, "&lt;"&amp;$AH$4:$AH$203), ""), 0)))</f>
        <v>#NUM!</v>
      </c>
      <c r="AJ183" s="26"/>
      <c r="AK183" s="26"/>
      <c r="AL183" s="26" t="e">
        <f>#REF!</f>
        <v>#REF!</v>
      </c>
      <c r="AM183" s="26"/>
      <c r="AN183" s="26"/>
      <c r="AO183" s="26"/>
      <c r="AP183" s="26"/>
      <c r="AQ183" s="26"/>
      <c r="AR183" s="79" t="str">
        <f>_xlfn.IFNA(VLOOKUP(AM183,Kopā!$A$4:$Q$203,8,),"")</f>
        <v/>
      </c>
      <c r="AS183" s="80" t="str">
        <f>_xlfn.IFNA(VLOOKUP(AM183,Kopā!$A$4:$Q$203,9,),"")</f>
        <v/>
      </c>
      <c r="AT183" s="79" t="str">
        <f>_xlfn.IFNA(VLOOKUP(AM183,Kopā!$A$4:$Q$203,10,),"")</f>
        <v/>
      </c>
      <c r="AU183" s="80" t="str">
        <f>_xlfn.IFNA(VLOOKUP(AM183,Kopā!$A$4:$Q$203,11,),"")</f>
        <v/>
      </c>
      <c r="AV183" s="79" t="str">
        <f>_xlfn.IFNA(VLOOKUP(AM183,Kopā!$A$4:$Q$203,12,),"")</f>
        <v/>
      </c>
      <c r="AW183" s="80" t="str">
        <f>_xlfn.IFNA(VLOOKUP(AM183,Kopā!$A$4:$Q$203,13,),"")</f>
        <v/>
      </c>
      <c r="AX183" s="79" t="str">
        <f>_xlfn.IFNA(VLOOKUP(AM183,Kopā!$A$4:$Q$203,14,),"")</f>
        <v/>
      </c>
      <c r="AY183" s="80" t="str">
        <f>_xlfn.IFNA(VLOOKUP(AM183,Kopā!$A$4:$Q$203,15,),"")</f>
        <v/>
      </c>
      <c r="AZ183" s="26"/>
      <c r="BA183" s="26"/>
      <c r="BB183" s="26"/>
      <c r="BC183" s="26"/>
      <c r="BD183" s="26"/>
      <c r="BE183" s="26" t="e">
        <f>_xlfn.RANK.EQ(BB183,$BB$4:$BB$93,)+COUNTIF($BB$4:BB183,BB183)-1</f>
        <v>#N/A</v>
      </c>
    </row>
    <row r="184" spans="1:57" x14ac:dyDescent="0.25">
      <c r="A184" s="4"/>
      <c r="B184" s="4"/>
      <c r="C184" s="4"/>
      <c r="D184" s="4"/>
      <c r="E184" s="37"/>
      <c r="F184" s="37"/>
      <c r="G184" s="37"/>
      <c r="H184" s="37"/>
      <c r="I184" s="37"/>
      <c r="J184" s="37"/>
      <c r="K184" s="37"/>
      <c r="L184" s="37"/>
      <c r="M184" s="4"/>
      <c r="N184" s="4"/>
      <c r="O184" s="36"/>
      <c r="P184" s="4"/>
      <c r="Q184" s="4"/>
      <c r="AD184" s="26">
        <v>183</v>
      </c>
      <c r="AE184" s="26"/>
      <c r="AF184" s="26" t="str">
        <f>IF(Kopā!F184=$R$3,Kopā!A184,"")</f>
        <v/>
      </c>
      <c r="AG184" s="26" t="str">
        <f>_xlfn.IFNA(VLOOKUP(AF184,Kopā!$A$4:$G$203,7,),"")</f>
        <v/>
      </c>
      <c r="AH184" s="26" t="str">
        <f t="shared" si="46"/>
        <v/>
      </c>
      <c r="AI184" s="26" t="e" cm="1">
        <f t="array" ref="AI184">IFERROR(SMALL(IF((COUNTIF($AI$3:AI183, $AH$4:$AH$203)=0)*ISNUMBER($AH$4:$AH$203), $AH$4:$AH$203, "A"), 1),INDEX($AH$4:$AH$203, MATCH(SMALL(IF(ISTEXT($AH$4:$AH$203)*(COUNTIF(AI$3:$AI183,$AH$4:$AH$203)=0), COUNTIF($AH$4:$AH$203, "&lt;"&amp;$AH$4:$AH$203), ""),1),IF(ISTEXT($AH$4:$AH$203), COUNTIF($AH$4:$AH$203, "&lt;"&amp;$AH$4:$AH$203), ""), 0)))</f>
        <v>#NUM!</v>
      </c>
      <c r="AJ184" s="26"/>
      <c r="AK184" s="26"/>
      <c r="AL184" s="26" t="e">
        <f>#REF!</f>
        <v>#REF!</v>
      </c>
      <c r="AM184" s="26"/>
      <c r="AN184" s="26"/>
      <c r="AO184" s="26"/>
      <c r="AP184" s="26"/>
      <c r="AQ184" s="26"/>
      <c r="AR184" s="79" t="str">
        <f>_xlfn.IFNA(VLOOKUP(AM184,Kopā!$A$4:$Q$203,8,),"")</f>
        <v/>
      </c>
      <c r="AS184" s="80" t="str">
        <f>_xlfn.IFNA(VLOOKUP(AM184,Kopā!$A$4:$Q$203,9,),"")</f>
        <v/>
      </c>
      <c r="AT184" s="79" t="str">
        <f>_xlfn.IFNA(VLOOKUP(AM184,Kopā!$A$4:$Q$203,10,),"")</f>
        <v/>
      </c>
      <c r="AU184" s="80" t="str">
        <f>_xlfn.IFNA(VLOOKUP(AM184,Kopā!$A$4:$Q$203,11,),"")</f>
        <v/>
      </c>
      <c r="AV184" s="79" t="str">
        <f>_xlfn.IFNA(VLOOKUP(AM184,Kopā!$A$4:$Q$203,12,),"")</f>
        <v/>
      </c>
      <c r="AW184" s="80" t="str">
        <f>_xlfn.IFNA(VLOOKUP(AM184,Kopā!$A$4:$Q$203,13,),"")</f>
        <v/>
      </c>
      <c r="AX184" s="79" t="str">
        <f>_xlfn.IFNA(VLOOKUP(AM184,Kopā!$A$4:$Q$203,14,),"")</f>
        <v/>
      </c>
      <c r="AY184" s="80" t="str">
        <f>_xlfn.IFNA(VLOOKUP(AM184,Kopā!$A$4:$Q$203,15,),"")</f>
        <v/>
      </c>
      <c r="AZ184" s="26"/>
      <c r="BA184" s="26"/>
      <c r="BB184" s="26"/>
      <c r="BC184" s="26"/>
      <c r="BD184" s="26"/>
      <c r="BE184" s="26" t="e">
        <f>_xlfn.RANK.EQ(BB184,$BB$4:$BB$93,)+COUNTIF($BB$4:BB184,BB184)-1</f>
        <v>#N/A</v>
      </c>
    </row>
    <row r="185" spans="1:57" x14ac:dyDescent="0.25">
      <c r="A185" s="4"/>
      <c r="B185" s="4"/>
      <c r="C185" s="4"/>
      <c r="D185" s="4"/>
      <c r="E185" s="37"/>
      <c r="F185" s="37"/>
      <c r="G185" s="37"/>
      <c r="H185" s="37"/>
      <c r="I185" s="37"/>
      <c r="J185" s="37"/>
      <c r="K185" s="37"/>
      <c r="L185" s="37"/>
      <c r="M185" s="4"/>
      <c r="N185" s="4"/>
      <c r="O185" s="36"/>
      <c r="P185" s="4"/>
      <c r="Q185" s="4"/>
      <c r="AD185" s="26">
        <v>184</v>
      </c>
      <c r="AE185" s="26"/>
      <c r="AF185" s="26" t="str">
        <f>IF(Kopā!F185=$R$3,Kopā!A185,"")</f>
        <v/>
      </c>
      <c r="AG185" s="26" t="str">
        <f>_xlfn.IFNA(VLOOKUP(AF185,Kopā!$A$4:$G$203,7,),"")</f>
        <v/>
      </c>
      <c r="AH185" s="26" t="str">
        <f t="shared" si="46"/>
        <v/>
      </c>
      <c r="AI185" s="26" t="e" cm="1">
        <f t="array" ref="AI185">IFERROR(SMALL(IF((COUNTIF($AI$3:AI184, $AH$4:$AH$203)=0)*ISNUMBER($AH$4:$AH$203), $AH$4:$AH$203, "A"), 1),INDEX($AH$4:$AH$203, MATCH(SMALL(IF(ISTEXT($AH$4:$AH$203)*(COUNTIF(AI$3:$AI184,$AH$4:$AH$203)=0), COUNTIF($AH$4:$AH$203, "&lt;"&amp;$AH$4:$AH$203), ""),1),IF(ISTEXT($AH$4:$AH$203), COUNTIF($AH$4:$AH$203, "&lt;"&amp;$AH$4:$AH$203), ""), 0)))</f>
        <v>#NUM!</v>
      </c>
      <c r="AJ185" s="26"/>
      <c r="AK185" s="26"/>
      <c r="AL185" s="26" t="e">
        <f>#REF!</f>
        <v>#REF!</v>
      </c>
      <c r="AM185" s="26"/>
      <c r="AN185" s="26"/>
      <c r="AO185" s="26"/>
      <c r="AP185" s="26"/>
      <c r="AQ185" s="26"/>
      <c r="AR185" s="79" t="str">
        <f>_xlfn.IFNA(VLOOKUP(AM185,Kopā!$A$4:$Q$203,8,),"")</f>
        <v/>
      </c>
      <c r="AS185" s="80" t="str">
        <f>_xlfn.IFNA(VLOOKUP(AM185,Kopā!$A$4:$Q$203,9,),"")</f>
        <v/>
      </c>
      <c r="AT185" s="79" t="str">
        <f>_xlfn.IFNA(VLOOKUP(AM185,Kopā!$A$4:$Q$203,10,),"")</f>
        <v/>
      </c>
      <c r="AU185" s="80" t="str">
        <f>_xlfn.IFNA(VLOOKUP(AM185,Kopā!$A$4:$Q$203,11,),"")</f>
        <v/>
      </c>
      <c r="AV185" s="79" t="str">
        <f>_xlfn.IFNA(VLOOKUP(AM185,Kopā!$A$4:$Q$203,12,),"")</f>
        <v/>
      </c>
      <c r="AW185" s="80" t="str">
        <f>_xlfn.IFNA(VLOOKUP(AM185,Kopā!$A$4:$Q$203,13,),"")</f>
        <v/>
      </c>
      <c r="AX185" s="79" t="str">
        <f>_xlfn.IFNA(VLOOKUP(AM185,Kopā!$A$4:$Q$203,14,),"")</f>
        <v/>
      </c>
      <c r="AY185" s="80" t="str">
        <f>_xlfn.IFNA(VLOOKUP(AM185,Kopā!$A$4:$Q$203,15,),"")</f>
        <v/>
      </c>
      <c r="AZ185" s="26"/>
      <c r="BA185" s="26"/>
      <c r="BB185" s="26"/>
      <c r="BC185" s="26"/>
      <c r="BD185" s="26"/>
      <c r="BE185" s="26" t="e">
        <f>_xlfn.RANK.EQ(BB185,$BB$4:$BB$93,)+COUNTIF($BB$4:BB185,BB185)-1</f>
        <v>#N/A</v>
      </c>
    </row>
    <row r="186" spans="1:57" x14ac:dyDescent="0.25">
      <c r="A186" s="4"/>
      <c r="B186" s="4"/>
      <c r="C186" s="4"/>
      <c r="D186" s="4"/>
      <c r="E186" s="37"/>
      <c r="F186" s="37"/>
      <c r="G186" s="37"/>
      <c r="H186" s="37"/>
      <c r="I186" s="37"/>
      <c r="J186" s="37"/>
      <c r="K186" s="37"/>
      <c r="L186" s="37"/>
      <c r="M186" s="4"/>
      <c r="N186" s="4"/>
      <c r="O186" s="36"/>
      <c r="P186" s="4"/>
      <c r="Q186" s="4"/>
      <c r="AD186" s="26">
        <v>185</v>
      </c>
      <c r="AE186" s="26"/>
      <c r="AF186" s="26" t="str">
        <f>IF(Kopā!F186=$R$3,Kopā!A186,"")</f>
        <v/>
      </c>
      <c r="AG186" s="26" t="str">
        <f>_xlfn.IFNA(VLOOKUP(AF186,Kopā!$A$4:$G$203,7,),"")</f>
        <v/>
      </c>
      <c r="AH186" s="26" t="str">
        <f t="shared" si="46"/>
        <v/>
      </c>
      <c r="AI186" s="26" t="e" cm="1">
        <f t="array" ref="AI186">IFERROR(SMALL(IF((COUNTIF($AI$3:AI185, $AH$4:$AH$203)=0)*ISNUMBER($AH$4:$AH$203), $AH$4:$AH$203, "A"), 1),INDEX($AH$4:$AH$203, MATCH(SMALL(IF(ISTEXT($AH$4:$AH$203)*(COUNTIF(AI$3:$AI185,$AH$4:$AH$203)=0), COUNTIF($AH$4:$AH$203, "&lt;"&amp;$AH$4:$AH$203), ""),1),IF(ISTEXT($AH$4:$AH$203), COUNTIF($AH$4:$AH$203, "&lt;"&amp;$AH$4:$AH$203), ""), 0)))</f>
        <v>#NUM!</v>
      </c>
      <c r="AJ186" s="26"/>
      <c r="AK186" s="26"/>
      <c r="AL186" s="26" t="e">
        <f>#REF!</f>
        <v>#REF!</v>
      </c>
      <c r="AM186" s="26"/>
      <c r="AN186" s="26"/>
      <c r="AO186" s="26"/>
      <c r="AP186" s="26"/>
      <c r="AQ186" s="26"/>
      <c r="AR186" s="79" t="str">
        <f>_xlfn.IFNA(VLOOKUP(AM186,Kopā!$A$4:$Q$203,8,),"")</f>
        <v/>
      </c>
      <c r="AS186" s="80" t="str">
        <f>_xlfn.IFNA(VLOOKUP(AM186,Kopā!$A$4:$Q$203,9,),"")</f>
        <v/>
      </c>
      <c r="AT186" s="79" t="str">
        <f>_xlfn.IFNA(VLOOKUP(AM186,Kopā!$A$4:$Q$203,10,),"")</f>
        <v/>
      </c>
      <c r="AU186" s="80" t="str">
        <f>_xlfn.IFNA(VLOOKUP(AM186,Kopā!$A$4:$Q$203,11,),"")</f>
        <v/>
      </c>
      <c r="AV186" s="79" t="str">
        <f>_xlfn.IFNA(VLOOKUP(AM186,Kopā!$A$4:$Q$203,12,),"")</f>
        <v/>
      </c>
      <c r="AW186" s="80" t="str">
        <f>_xlfn.IFNA(VLOOKUP(AM186,Kopā!$A$4:$Q$203,13,),"")</f>
        <v/>
      </c>
      <c r="AX186" s="79" t="str">
        <f>_xlfn.IFNA(VLOOKUP(AM186,Kopā!$A$4:$Q$203,14,),"")</f>
        <v/>
      </c>
      <c r="AY186" s="80" t="str">
        <f>_xlfn.IFNA(VLOOKUP(AM186,Kopā!$A$4:$Q$203,15,),"")</f>
        <v/>
      </c>
      <c r="AZ186" s="26"/>
      <c r="BA186" s="26"/>
      <c r="BB186" s="26"/>
      <c r="BC186" s="26"/>
      <c r="BD186" s="26"/>
      <c r="BE186" s="26" t="e">
        <f>_xlfn.RANK.EQ(BB186,$BB$4:$BB$93,)+COUNTIF($BB$4:BB186,BB186)-1</f>
        <v>#N/A</v>
      </c>
    </row>
    <row r="187" spans="1:57" x14ac:dyDescent="0.25">
      <c r="A187" s="4"/>
      <c r="B187" s="4"/>
      <c r="C187" s="4"/>
      <c r="D187" s="4"/>
      <c r="E187" s="37"/>
      <c r="F187" s="37"/>
      <c r="G187" s="37"/>
      <c r="H187" s="37"/>
      <c r="I187" s="37"/>
      <c r="J187" s="37"/>
      <c r="K187" s="37"/>
      <c r="L187" s="37"/>
      <c r="M187" s="4"/>
      <c r="N187" s="4"/>
      <c r="O187" s="36"/>
      <c r="P187" s="4"/>
      <c r="Q187" s="4"/>
      <c r="AD187" s="26">
        <v>186</v>
      </c>
      <c r="AE187" s="26"/>
      <c r="AF187" s="26" t="str">
        <f>IF(Kopā!F187=$R$3,Kopā!A187,"")</f>
        <v/>
      </c>
      <c r="AG187" s="26" t="str">
        <f>_xlfn.IFNA(VLOOKUP(AF187,Kopā!$A$4:$G$203,7,),"")</f>
        <v/>
      </c>
      <c r="AH187" s="26" t="str">
        <f t="shared" si="46"/>
        <v/>
      </c>
      <c r="AI187" s="26" t="e" cm="1">
        <f t="array" ref="AI187">IFERROR(SMALL(IF((COUNTIF($AI$3:AI186, $AH$4:$AH$203)=0)*ISNUMBER($AH$4:$AH$203), $AH$4:$AH$203, "A"), 1),INDEX($AH$4:$AH$203, MATCH(SMALL(IF(ISTEXT($AH$4:$AH$203)*(COUNTIF(AI$3:$AI186,$AH$4:$AH$203)=0), COUNTIF($AH$4:$AH$203, "&lt;"&amp;$AH$4:$AH$203), ""),1),IF(ISTEXT($AH$4:$AH$203), COUNTIF($AH$4:$AH$203, "&lt;"&amp;$AH$4:$AH$203), ""), 0)))</f>
        <v>#NUM!</v>
      </c>
      <c r="AJ187" s="26"/>
      <c r="AK187" s="26"/>
      <c r="AL187" s="26" t="e">
        <f>#REF!</f>
        <v>#REF!</v>
      </c>
      <c r="AM187" s="26"/>
      <c r="AN187" s="26"/>
      <c r="AO187" s="26"/>
      <c r="AP187" s="26"/>
      <c r="AQ187" s="26"/>
      <c r="AR187" s="79" t="str">
        <f>_xlfn.IFNA(VLOOKUP(AM187,Kopā!$A$4:$Q$203,8,),"")</f>
        <v/>
      </c>
      <c r="AS187" s="80" t="str">
        <f>_xlfn.IFNA(VLOOKUP(AM187,Kopā!$A$4:$Q$203,9,),"")</f>
        <v/>
      </c>
      <c r="AT187" s="79" t="str">
        <f>_xlfn.IFNA(VLOOKUP(AM187,Kopā!$A$4:$Q$203,10,),"")</f>
        <v/>
      </c>
      <c r="AU187" s="80" t="str">
        <f>_xlfn.IFNA(VLOOKUP(AM187,Kopā!$A$4:$Q$203,11,),"")</f>
        <v/>
      </c>
      <c r="AV187" s="79" t="str">
        <f>_xlfn.IFNA(VLOOKUP(AM187,Kopā!$A$4:$Q$203,12,),"")</f>
        <v/>
      </c>
      <c r="AW187" s="80" t="str">
        <f>_xlfn.IFNA(VLOOKUP(AM187,Kopā!$A$4:$Q$203,13,),"")</f>
        <v/>
      </c>
      <c r="AX187" s="79" t="str">
        <f>_xlfn.IFNA(VLOOKUP(AM187,Kopā!$A$4:$Q$203,14,),"")</f>
        <v/>
      </c>
      <c r="AY187" s="80" t="str">
        <f>_xlfn.IFNA(VLOOKUP(AM187,Kopā!$A$4:$Q$203,15,),"")</f>
        <v/>
      </c>
      <c r="AZ187" s="26"/>
      <c r="BA187" s="26"/>
      <c r="BB187" s="26"/>
      <c r="BC187" s="26"/>
      <c r="BD187" s="26"/>
      <c r="BE187" s="26" t="e">
        <f>_xlfn.RANK.EQ(BB187,$BB$4:$BB$93,)+COUNTIF($BB$4:BB187,BB187)-1</f>
        <v>#N/A</v>
      </c>
    </row>
    <row r="188" spans="1:57" x14ac:dyDescent="0.25">
      <c r="A188" s="4"/>
      <c r="B188" s="4"/>
      <c r="C188" s="4"/>
      <c r="D188" s="4"/>
      <c r="E188" s="37"/>
      <c r="F188" s="37"/>
      <c r="G188" s="37"/>
      <c r="H188" s="37"/>
      <c r="I188" s="37"/>
      <c r="J188" s="37"/>
      <c r="K188" s="37"/>
      <c r="L188" s="37"/>
      <c r="M188" s="4"/>
      <c r="N188" s="4"/>
      <c r="O188" s="36"/>
      <c r="P188" s="4"/>
      <c r="Q188" s="4"/>
      <c r="AD188" s="26">
        <v>187</v>
      </c>
      <c r="AE188" s="26"/>
      <c r="AF188" s="26" t="str">
        <f>IF(Kopā!F188=$R$3,Kopā!A188,"")</f>
        <v/>
      </c>
      <c r="AG188" s="26" t="str">
        <f>_xlfn.IFNA(VLOOKUP(AF188,Kopā!$A$4:$G$203,7,),"")</f>
        <v/>
      </c>
      <c r="AH188" s="26" t="str">
        <f t="shared" si="46"/>
        <v/>
      </c>
      <c r="AI188" s="26" t="e" cm="1">
        <f t="array" ref="AI188">IFERROR(SMALL(IF((COUNTIF($AI$3:AI187, $AH$4:$AH$203)=0)*ISNUMBER($AH$4:$AH$203), $AH$4:$AH$203, "A"), 1),INDEX($AH$4:$AH$203, MATCH(SMALL(IF(ISTEXT($AH$4:$AH$203)*(COUNTIF(AI$3:$AI187,$AH$4:$AH$203)=0), COUNTIF($AH$4:$AH$203, "&lt;"&amp;$AH$4:$AH$203), ""),1),IF(ISTEXT($AH$4:$AH$203), COUNTIF($AH$4:$AH$203, "&lt;"&amp;$AH$4:$AH$203), ""), 0)))</f>
        <v>#NUM!</v>
      </c>
      <c r="AJ188" s="26"/>
      <c r="AK188" s="26"/>
      <c r="AL188" s="26" t="e">
        <f>#REF!</f>
        <v>#REF!</v>
      </c>
      <c r="AM188" s="26"/>
      <c r="AN188" s="26"/>
      <c r="AO188" s="26"/>
      <c r="AP188" s="26"/>
      <c r="AQ188" s="26"/>
      <c r="AR188" s="79" t="str">
        <f>_xlfn.IFNA(VLOOKUP(AM188,Kopā!$A$4:$Q$203,8,),"")</f>
        <v/>
      </c>
      <c r="AS188" s="80" t="str">
        <f>_xlfn.IFNA(VLOOKUP(AM188,Kopā!$A$4:$Q$203,9,),"")</f>
        <v/>
      </c>
      <c r="AT188" s="79" t="str">
        <f>_xlfn.IFNA(VLOOKUP(AM188,Kopā!$A$4:$Q$203,10,),"")</f>
        <v/>
      </c>
      <c r="AU188" s="80" t="str">
        <f>_xlfn.IFNA(VLOOKUP(AM188,Kopā!$A$4:$Q$203,11,),"")</f>
        <v/>
      </c>
      <c r="AV188" s="79" t="str">
        <f>_xlfn.IFNA(VLOOKUP(AM188,Kopā!$A$4:$Q$203,12,),"")</f>
        <v/>
      </c>
      <c r="AW188" s="80" t="str">
        <f>_xlfn.IFNA(VLOOKUP(AM188,Kopā!$A$4:$Q$203,13,),"")</f>
        <v/>
      </c>
      <c r="AX188" s="79" t="str">
        <f>_xlfn.IFNA(VLOOKUP(AM188,Kopā!$A$4:$Q$203,14,),"")</f>
        <v/>
      </c>
      <c r="AY188" s="80" t="str">
        <f>_xlfn.IFNA(VLOOKUP(AM188,Kopā!$A$4:$Q$203,15,),"")</f>
        <v/>
      </c>
      <c r="AZ188" s="26"/>
      <c r="BA188" s="26"/>
      <c r="BB188" s="26"/>
      <c r="BC188" s="26"/>
      <c r="BD188" s="26"/>
      <c r="BE188" s="26" t="e">
        <f>_xlfn.RANK.EQ(BB188,$BB$4:$BB$93,)+COUNTIF($BB$4:BB188,BB188)-1</f>
        <v>#N/A</v>
      </c>
    </row>
    <row r="189" spans="1:57" x14ac:dyDescent="0.25">
      <c r="A189" s="4"/>
      <c r="B189" s="4"/>
      <c r="C189" s="4"/>
      <c r="D189" s="4"/>
      <c r="E189" s="37"/>
      <c r="F189" s="37"/>
      <c r="G189" s="37"/>
      <c r="H189" s="37"/>
      <c r="I189" s="37"/>
      <c r="J189" s="37"/>
      <c r="K189" s="37"/>
      <c r="L189" s="37"/>
      <c r="M189" s="4"/>
      <c r="N189" s="4"/>
      <c r="O189" s="36"/>
      <c r="P189" s="4"/>
      <c r="Q189" s="4"/>
      <c r="AD189" s="26">
        <v>188</v>
      </c>
      <c r="AE189" s="26"/>
      <c r="AF189" s="26" t="str">
        <f>IF(Kopā!F189=$R$3,Kopā!A189,"")</f>
        <v/>
      </c>
      <c r="AG189" s="26" t="str">
        <f>_xlfn.IFNA(VLOOKUP(AF189,Kopā!$A$4:$G$203,7,),"")</f>
        <v/>
      </c>
      <c r="AH189" s="26" t="str">
        <f t="shared" si="46"/>
        <v/>
      </c>
      <c r="AI189" s="26" t="e" cm="1">
        <f t="array" ref="AI189">IFERROR(SMALL(IF((COUNTIF($AI$3:AI188, $AH$4:$AH$203)=0)*ISNUMBER($AH$4:$AH$203), $AH$4:$AH$203, "A"), 1),INDEX($AH$4:$AH$203, MATCH(SMALL(IF(ISTEXT($AH$4:$AH$203)*(COUNTIF(AI$3:$AI188,$AH$4:$AH$203)=0), COUNTIF($AH$4:$AH$203, "&lt;"&amp;$AH$4:$AH$203), ""),1),IF(ISTEXT($AH$4:$AH$203), COUNTIF($AH$4:$AH$203, "&lt;"&amp;$AH$4:$AH$203), ""), 0)))</f>
        <v>#NUM!</v>
      </c>
      <c r="AJ189" s="26"/>
      <c r="AK189" s="26"/>
      <c r="AL189" s="26" t="e">
        <f>#REF!</f>
        <v>#REF!</v>
      </c>
      <c r="AM189" s="26"/>
      <c r="AN189" s="26"/>
      <c r="AO189" s="26"/>
      <c r="AP189" s="26"/>
      <c r="AQ189" s="26"/>
      <c r="AR189" s="79" t="str">
        <f>_xlfn.IFNA(VLOOKUP(AM189,Kopā!$A$4:$Q$203,8,),"")</f>
        <v/>
      </c>
      <c r="AS189" s="80" t="str">
        <f>_xlfn.IFNA(VLOOKUP(AM189,Kopā!$A$4:$Q$203,9,),"")</f>
        <v/>
      </c>
      <c r="AT189" s="79" t="str">
        <f>_xlfn.IFNA(VLOOKUP(AM189,Kopā!$A$4:$Q$203,10,),"")</f>
        <v/>
      </c>
      <c r="AU189" s="80" t="str">
        <f>_xlfn.IFNA(VLOOKUP(AM189,Kopā!$A$4:$Q$203,11,),"")</f>
        <v/>
      </c>
      <c r="AV189" s="79" t="str">
        <f>_xlfn.IFNA(VLOOKUP(AM189,Kopā!$A$4:$Q$203,12,),"")</f>
        <v/>
      </c>
      <c r="AW189" s="80" t="str">
        <f>_xlfn.IFNA(VLOOKUP(AM189,Kopā!$A$4:$Q$203,13,),"")</f>
        <v/>
      </c>
      <c r="AX189" s="79" t="str">
        <f>_xlfn.IFNA(VLOOKUP(AM189,Kopā!$A$4:$Q$203,14,),"")</f>
        <v/>
      </c>
      <c r="AY189" s="80" t="str">
        <f>_xlfn.IFNA(VLOOKUP(AM189,Kopā!$A$4:$Q$203,15,),"")</f>
        <v/>
      </c>
      <c r="AZ189" s="26"/>
      <c r="BA189" s="26"/>
      <c r="BB189" s="26"/>
      <c r="BC189" s="26"/>
      <c r="BD189" s="26"/>
      <c r="BE189" s="26" t="e">
        <f>_xlfn.RANK.EQ(BB189,$BB$4:$BB$93,)+COUNTIF($BB$4:BB189,BB189)-1</f>
        <v>#N/A</v>
      </c>
    </row>
    <row r="190" spans="1:57" x14ac:dyDescent="0.25">
      <c r="A190" s="4"/>
      <c r="B190" s="4"/>
      <c r="C190" s="4"/>
      <c r="D190" s="4"/>
      <c r="E190" s="37"/>
      <c r="F190" s="37"/>
      <c r="G190" s="37"/>
      <c r="H190" s="37"/>
      <c r="I190" s="37"/>
      <c r="J190" s="37"/>
      <c r="K190" s="37"/>
      <c r="L190" s="37"/>
      <c r="M190" s="4"/>
      <c r="N190" s="4"/>
      <c r="O190" s="36"/>
      <c r="P190" s="4"/>
      <c r="Q190" s="4"/>
      <c r="AD190" s="26">
        <v>189</v>
      </c>
      <c r="AE190" s="26"/>
      <c r="AF190" s="26" t="str">
        <f>IF(Kopā!F190=$R$3,Kopā!A190,"")</f>
        <v/>
      </c>
      <c r="AG190" s="26" t="str">
        <f>_xlfn.IFNA(VLOOKUP(AF190,Kopā!$A$4:$G$203,7,),"")</f>
        <v/>
      </c>
      <c r="AH190" s="26" t="str">
        <f t="shared" si="46"/>
        <v/>
      </c>
      <c r="AI190" s="26" t="e" cm="1">
        <f t="array" ref="AI190">IFERROR(SMALL(IF((COUNTIF($AI$3:AI189, $AH$4:$AH$203)=0)*ISNUMBER($AH$4:$AH$203), $AH$4:$AH$203, "A"), 1),INDEX($AH$4:$AH$203, MATCH(SMALL(IF(ISTEXT($AH$4:$AH$203)*(COUNTIF(AI$3:$AI189,$AH$4:$AH$203)=0), COUNTIF($AH$4:$AH$203, "&lt;"&amp;$AH$4:$AH$203), ""),1),IF(ISTEXT($AH$4:$AH$203), COUNTIF($AH$4:$AH$203, "&lt;"&amp;$AH$4:$AH$203), ""), 0)))</f>
        <v>#NUM!</v>
      </c>
      <c r="AJ190" s="26"/>
      <c r="AK190" s="26"/>
      <c r="AL190" s="26" t="e">
        <f>#REF!</f>
        <v>#REF!</v>
      </c>
      <c r="AM190" s="26"/>
      <c r="AN190" s="26"/>
      <c r="AO190" s="26"/>
      <c r="AP190" s="26"/>
      <c r="AQ190" s="26"/>
      <c r="AR190" s="79" t="str">
        <f>_xlfn.IFNA(VLOOKUP(AM190,Kopā!$A$4:$Q$203,8,),"")</f>
        <v/>
      </c>
      <c r="AS190" s="80" t="str">
        <f>_xlfn.IFNA(VLOOKUP(AM190,Kopā!$A$4:$Q$203,9,),"")</f>
        <v/>
      </c>
      <c r="AT190" s="79" t="str">
        <f>_xlfn.IFNA(VLOOKUP(AM190,Kopā!$A$4:$Q$203,10,),"")</f>
        <v/>
      </c>
      <c r="AU190" s="80" t="str">
        <f>_xlfn.IFNA(VLOOKUP(AM190,Kopā!$A$4:$Q$203,11,),"")</f>
        <v/>
      </c>
      <c r="AV190" s="79" t="str">
        <f>_xlfn.IFNA(VLOOKUP(AM190,Kopā!$A$4:$Q$203,12,),"")</f>
        <v/>
      </c>
      <c r="AW190" s="80" t="str">
        <f>_xlfn.IFNA(VLOOKUP(AM190,Kopā!$A$4:$Q$203,13,),"")</f>
        <v/>
      </c>
      <c r="AX190" s="79" t="str">
        <f>_xlfn.IFNA(VLOOKUP(AM190,Kopā!$A$4:$Q$203,14,),"")</f>
        <v/>
      </c>
      <c r="AY190" s="80" t="str">
        <f>_xlfn.IFNA(VLOOKUP(AM190,Kopā!$A$4:$Q$203,15,),"")</f>
        <v/>
      </c>
      <c r="AZ190" s="26"/>
      <c r="BA190" s="26"/>
      <c r="BB190" s="26"/>
      <c r="BC190" s="26"/>
      <c r="BD190" s="26"/>
      <c r="BE190" s="26" t="e">
        <f>_xlfn.RANK.EQ(BB190,$BB$4:$BB$93,)+COUNTIF($BB$4:BB190,BB190)-1</f>
        <v>#N/A</v>
      </c>
    </row>
    <row r="191" spans="1:57" x14ac:dyDescent="0.25">
      <c r="A191" s="4"/>
      <c r="B191" s="4"/>
      <c r="C191" s="4"/>
      <c r="D191" s="4"/>
      <c r="E191" s="37"/>
      <c r="F191" s="37"/>
      <c r="G191" s="37"/>
      <c r="H191" s="37"/>
      <c r="I191" s="37"/>
      <c r="J191" s="37"/>
      <c r="K191" s="37"/>
      <c r="L191" s="37"/>
      <c r="M191" s="4"/>
      <c r="N191" s="4"/>
      <c r="O191" s="36"/>
      <c r="P191" s="4"/>
      <c r="Q191" s="4"/>
      <c r="AD191" s="26">
        <v>190</v>
      </c>
      <c r="AE191" s="26"/>
      <c r="AF191" s="26" t="str">
        <f>IF(Kopā!F191=$R$3,Kopā!A191,"")</f>
        <v/>
      </c>
      <c r="AG191" s="26" t="str">
        <f>_xlfn.IFNA(VLOOKUP(AF191,Kopā!$A$4:$G$203,7,),"")</f>
        <v/>
      </c>
      <c r="AH191" s="26" t="str">
        <f t="shared" si="46"/>
        <v/>
      </c>
      <c r="AI191" s="26" t="e" cm="1">
        <f t="array" ref="AI191">IFERROR(SMALL(IF((COUNTIF($AI$3:AI190, $AH$4:$AH$203)=0)*ISNUMBER($AH$4:$AH$203), $AH$4:$AH$203, "A"), 1),INDEX($AH$4:$AH$203, MATCH(SMALL(IF(ISTEXT($AH$4:$AH$203)*(COUNTIF(AI$3:$AI190,$AH$4:$AH$203)=0), COUNTIF($AH$4:$AH$203, "&lt;"&amp;$AH$4:$AH$203), ""),1),IF(ISTEXT($AH$4:$AH$203), COUNTIF($AH$4:$AH$203, "&lt;"&amp;$AH$4:$AH$203), ""), 0)))</f>
        <v>#NUM!</v>
      </c>
      <c r="AJ191" s="26"/>
      <c r="AK191" s="26"/>
      <c r="AL191" s="26" t="e">
        <f>#REF!</f>
        <v>#REF!</v>
      </c>
      <c r="AM191" s="26"/>
      <c r="AN191" s="26"/>
      <c r="AO191" s="26"/>
      <c r="AP191" s="26"/>
      <c r="AQ191" s="26"/>
      <c r="AR191" s="79" t="str">
        <f>_xlfn.IFNA(VLOOKUP(AM191,Kopā!$A$4:$Q$203,8,),"")</f>
        <v/>
      </c>
      <c r="AS191" s="80" t="str">
        <f>_xlfn.IFNA(VLOOKUP(AM191,Kopā!$A$4:$Q$203,9,),"")</f>
        <v/>
      </c>
      <c r="AT191" s="79" t="str">
        <f>_xlfn.IFNA(VLOOKUP(AM191,Kopā!$A$4:$Q$203,10,),"")</f>
        <v/>
      </c>
      <c r="AU191" s="80" t="str">
        <f>_xlfn.IFNA(VLOOKUP(AM191,Kopā!$A$4:$Q$203,11,),"")</f>
        <v/>
      </c>
      <c r="AV191" s="79" t="str">
        <f>_xlfn.IFNA(VLOOKUP(AM191,Kopā!$A$4:$Q$203,12,),"")</f>
        <v/>
      </c>
      <c r="AW191" s="80" t="str">
        <f>_xlfn.IFNA(VLOOKUP(AM191,Kopā!$A$4:$Q$203,13,),"")</f>
        <v/>
      </c>
      <c r="AX191" s="79" t="str">
        <f>_xlfn.IFNA(VLOOKUP(AM191,Kopā!$A$4:$Q$203,14,),"")</f>
        <v/>
      </c>
      <c r="AY191" s="80" t="str">
        <f>_xlfn.IFNA(VLOOKUP(AM191,Kopā!$A$4:$Q$203,15,),"")</f>
        <v/>
      </c>
      <c r="AZ191" s="26"/>
      <c r="BA191" s="26"/>
      <c r="BB191" s="26"/>
      <c r="BC191" s="26"/>
      <c r="BD191" s="26"/>
      <c r="BE191" s="26" t="e">
        <f>_xlfn.RANK.EQ(BB191,$BB$4:$BB$93,)+COUNTIF($BB$4:BB191,BB191)-1</f>
        <v>#N/A</v>
      </c>
    </row>
    <row r="192" spans="1:57" x14ac:dyDescent="0.25">
      <c r="A192" s="4"/>
      <c r="B192" s="4"/>
      <c r="C192" s="4"/>
      <c r="D192" s="4"/>
      <c r="E192" s="37"/>
      <c r="F192" s="37"/>
      <c r="G192" s="37"/>
      <c r="H192" s="37"/>
      <c r="I192" s="37"/>
      <c r="J192" s="37"/>
      <c r="K192" s="37"/>
      <c r="L192" s="37"/>
      <c r="M192" s="4"/>
      <c r="N192" s="4"/>
      <c r="O192" s="36"/>
      <c r="P192" s="4"/>
      <c r="Q192" s="4"/>
      <c r="AD192" s="26">
        <v>191</v>
      </c>
      <c r="AE192" s="26"/>
      <c r="AF192" s="26" t="str">
        <f>IF(Kopā!F192=$R$3,Kopā!A192,"")</f>
        <v/>
      </c>
      <c r="AG192" s="26" t="str">
        <f>_xlfn.IFNA(VLOOKUP(AF192,Kopā!$A$4:$G$203,7,),"")</f>
        <v/>
      </c>
      <c r="AH192" s="26" t="str">
        <f t="shared" si="46"/>
        <v/>
      </c>
      <c r="AI192" s="26" t="e" cm="1">
        <f t="array" ref="AI192">IFERROR(SMALL(IF((COUNTIF($AI$3:AI191, $AH$4:$AH$203)=0)*ISNUMBER($AH$4:$AH$203), $AH$4:$AH$203, "A"), 1),INDEX($AH$4:$AH$203, MATCH(SMALL(IF(ISTEXT($AH$4:$AH$203)*(COUNTIF(AI$3:$AI191,$AH$4:$AH$203)=0), COUNTIF($AH$4:$AH$203, "&lt;"&amp;$AH$4:$AH$203), ""),1),IF(ISTEXT($AH$4:$AH$203), COUNTIF($AH$4:$AH$203, "&lt;"&amp;$AH$4:$AH$203), ""), 0)))</f>
        <v>#NUM!</v>
      </c>
      <c r="AJ192" s="26"/>
      <c r="AK192" s="26"/>
      <c r="AL192" s="26" t="e">
        <f>#REF!</f>
        <v>#REF!</v>
      </c>
      <c r="AM192" s="26"/>
      <c r="AN192" s="26"/>
      <c r="AO192" s="26"/>
      <c r="AP192" s="26"/>
      <c r="AQ192" s="26"/>
      <c r="AR192" s="79" t="str">
        <f>_xlfn.IFNA(VLOOKUP(AM192,Kopā!$A$4:$Q$203,8,),"")</f>
        <v/>
      </c>
      <c r="AS192" s="80" t="str">
        <f>_xlfn.IFNA(VLOOKUP(AM192,Kopā!$A$4:$Q$203,9,),"")</f>
        <v/>
      </c>
      <c r="AT192" s="79" t="str">
        <f>_xlfn.IFNA(VLOOKUP(AM192,Kopā!$A$4:$Q$203,10,),"")</f>
        <v/>
      </c>
      <c r="AU192" s="80" t="str">
        <f>_xlfn.IFNA(VLOOKUP(AM192,Kopā!$A$4:$Q$203,11,),"")</f>
        <v/>
      </c>
      <c r="AV192" s="79" t="str">
        <f>_xlfn.IFNA(VLOOKUP(AM192,Kopā!$A$4:$Q$203,12,),"")</f>
        <v/>
      </c>
      <c r="AW192" s="80" t="str">
        <f>_xlfn.IFNA(VLOOKUP(AM192,Kopā!$A$4:$Q$203,13,),"")</f>
        <v/>
      </c>
      <c r="AX192" s="79" t="str">
        <f>_xlfn.IFNA(VLOOKUP(AM192,Kopā!$A$4:$Q$203,14,),"")</f>
        <v/>
      </c>
      <c r="AY192" s="80" t="str">
        <f>_xlfn.IFNA(VLOOKUP(AM192,Kopā!$A$4:$Q$203,15,),"")</f>
        <v/>
      </c>
      <c r="AZ192" s="26"/>
      <c r="BA192" s="26"/>
      <c r="BB192" s="26"/>
      <c r="BC192" s="26"/>
      <c r="BD192" s="26"/>
      <c r="BE192" s="26" t="e">
        <f>_xlfn.RANK.EQ(BB192,$BB$4:$BB$93,)+COUNTIF($BB$4:BB192,BB192)-1</f>
        <v>#N/A</v>
      </c>
    </row>
    <row r="193" spans="1:57" x14ac:dyDescent="0.25">
      <c r="A193" s="4"/>
      <c r="B193" s="4"/>
      <c r="C193" s="4"/>
      <c r="D193" s="4"/>
      <c r="E193" s="37"/>
      <c r="F193" s="37"/>
      <c r="G193" s="37"/>
      <c r="H193" s="37"/>
      <c r="I193" s="37"/>
      <c r="J193" s="37"/>
      <c r="K193" s="37"/>
      <c r="L193" s="37"/>
      <c r="M193" s="4"/>
      <c r="N193" s="4"/>
      <c r="O193" s="36"/>
      <c r="P193" s="4"/>
      <c r="Q193" s="4"/>
      <c r="AD193" s="26">
        <v>192</v>
      </c>
      <c r="AE193" s="26"/>
      <c r="AF193" s="26" t="str">
        <f>IF(Kopā!F193=$R$3,Kopā!A193,"")</f>
        <v/>
      </c>
      <c r="AG193" s="26" t="str">
        <f>_xlfn.IFNA(VLOOKUP(AF193,Kopā!$A$4:$G$203,7,),"")</f>
        <v/>
      </c>
      <c r="AH193" s="26" t="str">
        <f t="shared" si="46"/>
        <v/>
      </c>
      <c r="AI193" s="26" t="e" cm="1">
        <f t="array" ref="AI193">IFERROR(SMALL(IF((COUNTIF($AI$3:AI192, $AH$4:$AH$203)=0)*ISNUMBER($AH$4:$AH$203), $AH$4:$AH$203, "A"), 1),INDEX($AH$4:$AH$203, MATCH(SMALL(IF(ISTEXT($AH$4:$AH$203)*(COUNTIF(AI$3:$AI192,$AH$4:$AH$203)=0), COUNTIF($AH$4:$AH$203, "&lt;"&amp;$AH$4:$AH$203), ""),1),IF(ISTEXT($AH$4:$AH$203), COUNTIF($AH$4:$AH$203, "&lt;"&amp;$AH$4:$AH$203), ""), 0)))</f>
        <v>#NUM!</v>
      </c>
      <c r="AJ193" s="26"/>
      <c r="AK193" s="26"/>
      <c r="AL193" s="26" t="e">
        <f>#REF!</f>
        <v>#REF!</v>
      </c>
      <c r="AM193" s="26"/>
      <c r="AN193" s="26"/>
      <c r="AO193" s="26"/>
      <c r="AP193" s="26"/>
      <c r="AQ193" s="26"/>
      <c r="AR193" s="79" t="str">
        <f>_xlfn.IFNA(VLOOKUP(AM193,Kopā!$A$4:$Q$203,8,),"")</f>
        <v/>
      </c>
      <c r="AS193" s="80" t="str">
        <f>_xlfn.IFNA(VLOOKUP(AM193,Kopā!$A$4:$Q$203,9,),"")</f>
        <v/>
      </c>
      <c r="AT193" s="79" t="str">
        <f>_xlfn.IFNA(VLOOKUP(AM193,Kopā!$A$4:$Q$203,10,),"")</f>
        <v/>
      </c>
      <c r="AU193" s="80" t="str">
        <f>_xlfn.IFNA(VLOOKUP(AM193,Kopā!$A$4:$Q$203,11,),"")</f>
        <v/>
      </c>
      <c r="AV193" s="79" t="str">
        <f>_xlfn.IFNA(VLOOKUP(AM193,Kopā!$A$4:$Q$203,12,),"")</f>
        <v/>
      </c>
      <c r="AW193" s="80" t="str">
        <f>_xlfn.IFNA(VLOOKUP(AM193,Kopā!$A$4:$Q$203,13,),"")</f>
        <v/>
      </c>
      <c r="AX193" s="79" t="str">
        <f>_xlfn.IFNA(VLOOKUP(AM193,Kopā!$A$4:$Q$203,14,),"")</f>
        <v/>
      </c>
      <c r="AY193" s="80" t="str">
        <f>_xlfn.IFNA(VLOOKUP(AM193,Kopā!$A$4:$Q$203,15,),"")</f>
        <v/>
      </c>
      <c r="AZ193" s="26"/>
      <c r="BA193" s="26"/>
      <c r="BB193" s="26"/>
      <c r="BC193" s="26"/>
      <c r="BD193" s="26"/>
      <c r="BE193" s="26" t="e">
        <f>_xlfn.RANK.EQ(BB193,$BB$4:$BB$93,)+COUNTIF($BB$4:BB193,BB193)-1</f>
        <v>#N/A</v>
      </c>
    </row>
    <row r="194" spans="1:57" x14ac:dyDescent="0.25">
      <c r="A194" s="4"/>
      <c r="B194" s="4"/>
      <c r="C194" s="4"/>
      <c r="D194" s="4"/>
      <c r="E194" s="37"/>
      <c r="F194" s="37"/>
      <c r="G194" s="37"/>
      <c r="H194" s="37"/>
      <c r="I194" s="37"/>
      <c r="J194" s="37"/>
      <c r="K194" s="37"/>
      <c r="L194" s="37"/>
      <c r="M194" s="4"/>
      <c r="N194" s="4"/>
      <c r="O194" s="36"/>
      <c r="P194" s="4"/>
      <c r="Q194" s="4"/>
      <c r="AD194" s="26">
        <v>193</v>
      </c>
      <c r="AE194" s="26"/>
      <c r="AF194" s="26" t="str">
        <f>IF(Kopā!F194=$R$3,Kopā!A194,"")</f>
        <v/>
      </c>
      <c r="AG194" s="26" t="str">
        <f>_xlfn.IFNA(VLOOKUP(AF194,Kopā!$A$4:$G$203,7,),"")</f>
        <v/>
      </c>
      <c r="AH194" s="26" t="str">
        <f t="shared" si="46"/>
        <v/>
      </c>
      <c r="AI194" s="26" t="e" cm="1">
        <f t="array" ref="AI194">IFERROR(SMALL(IF((COUNTIF($AI$3:AI193, $AH$4:$AH$203)=0)*ISNUMBER($AH$4:$AH$203), $AH$4:$AH$203, "A"), 1),INDEX($AH$4:$AH$203, MATCH(SMALL(IF(ISTEXT($AH$4:$AH$203)*(COUNTIF(AI$3:$AI193,$AH$4:$AH$203)=0), COUNTIF($AH$4:$AH$203, "&lt;"&amp;$AH$4:$AH$203), ""),1),IF(ISTEXT($AH$4:$AH$203), COUNTIF($AH$4:$AH$203, "&lt;"&amp;$AH$4:$AH$203), ""), 0)))</f>
        <v>#NUM!</v>
      </c>
      <c r="AJ194" s="26"/>
      <c r="AK194" s="26"/>
      <c r="AL194" s="26" t="e">
        <f>#REF!</f>
        <v>#REF!</v>
      </c>
      <c r="AM194" s="26"/>
      <c r="AN194" s="26"/>
      <c r="AO194" s="26"/>
      <c r="AP194" s="26"/>
      <c r="AQ194" s="26"/>
      <c r="AR194" s="79" t="str">
        <f>_xlfn.IFNA(VLOOKUP(AM194,Kopā!$A$4:$Q$203,8,),"")</f>
        <v/>
      </c>
      <c r="AS194" s="80" t="str">
        <f>_xlfn.IFNA(VLOOKUP(AM194,Kopā!$A$4:$Q$203,9,),"")</f>
        <v/>
      </c>
      <c r="AT194" s="79" t="str">
        <f>_xlfn.IFNA(VLOOKUP(AM194,Kopā!$A$4:$Q$203,10,),"")</f>
        <v/>
      </c>
      <c r="AU194" s="80" t="str">
        <f>_xlfn.IFNA(VLOOKUP(AM194,Kopā!$A$4:$Q$203,11,),"")</f>
        <v/>
      </c>
      <c r="AV194" s="79" t="str">
        <f>_xlfn.IFNA(VLOOKUP(AM194,Kopā!$A$4:$Q$203,12,),"")</f>
        <v/>
      </c>
      <c r="AW194" s="80" t="str">
        <f>_xlfn.IFNA(VLOOKUP(AM194,Kopā!$A$4:$Q$203,13,),"")</f>
        <v/>
      </c>
      <c r="AX194" s="79" t="str">
        <f>_xlfn.IFNA(VLOOKUP(AM194,Kopā!$A$4:$Q$203,14,),"")</f>
        <v/>
      </c>
      <c r="AY194" s="80" t="str">
        <f>_xlfn.IFNA(VLOOKUP(AM194,Kopā!$A$4:$Q$203,15,),"")</f>
        <v/>
      </c>
      <c r="AZ194" s="26"/>
      <c r="BA194" s="26"/>
      <c r="BB194" s="26"/>
      <c r="BC194" s="26"/>
      <c r="BD194" s="26"/>
      <c r="BE194" s="26" t="e">
        <f>_xlfn.RANK.EQ(BB194,$BB$4:$BB$93,)+COUNTIF($BB$4:BB194,BB194)-1</f>
        <v>#N/A</v>
      </c>
    </row>
    <row r="195" spans="1:57" x14ac:dyDescent="0.25">
      <c r="A195" s="4"/>
      <c r="B195" s="4"/>
      <c r="C195" s="4"/>
      <c r="D195" s="4"/>
      <c r="E195" s="37"/>
      <c r="F195" s="37"/>
      <c r="G195" s="37"/>
      <c r="H195" s="37"/>
      <c r="I195" s="37"/>
      <c r="J195" s="37"/>
      <c r="K195" s="37"/>
      <c r="L195" s="37"/>
      <c r="M195" s="4"/>
      <c r="N195" s="4"/>
      <c r="O195" s="36"/>
      <c r="P195" s="4"/>
      <c r="Q195" s="4"/>
      <c r="AD195" s="26">
        <v>194</v>
      </c>
      <c r="AE195" s="26"/>
      <c r="AF195" s="26" t="str">
        <f>IF(Kopā!F195=$R$3,Kopā!A195,"")</f>
        <v/>
      </c>
      <c r="AG195" s="26" t="str">
        <f>_xlfn.IFNA(VLOOKUP(AF195,Kopā!$A$4:$G$203,7,),"")</f>
        <v/>
      </c>
      <c r="AH195" s="26" t="str">
        <f t="shared" si="46"/>
        <v/>
      </c>
      <c r="AI195" s="26" t="e" cm="1">
        <f t="array" ref="AI195">IFERROR(SMALL(IF((COUNTIF($AI$3:AI194, $AH$4:$AH$203)=0)*ISNUMBER($AH$4:$AH$203), $AH$4:$AH$203, "A"), 1),INDEX($AH$4:$AH$203, MATCH(SMALL(IF(ISTEXT($AH$4:$AH$203)*(COUNTIF(AI$3:$AI194,$AH$4:$AH$203)=0), COUNTIF($AH$4:$AH$203, "&lt;"&amp;$AH$4:$AH$203), ""),1),IF(ISTEXT($AH$4:$AH$203), COUNTIF($AH$4:$AH$203, "&lt;"&amp;$AH$4:$AH$203), ""), 0)))</f>
        <v>#NUM!</v>
      </c>
      <c r="AJ195" s="26"/>
      <c r="AK195" s="26"/>
      <c r="AL195" s="26" t="e">
        <f>#REF!</f>
        <v>#REF!</v>
      </c>
      <c r="AM195" s="26"/>
      <c r="AN195" s="26"/>
      <c r="AO195" s="26"/>
      <c r="AP195" s="26"/>
      <c r="AQ195" s="26"/>
      <c r="AR195" s="79" t="str">
        <f>_xlfn.IFNA(VLOOKUP(AM195,Kopā!$A$4:$Q$203,8,),"")</f>
        <v/>
      </c>
      <c r="AS195" s="80" t="str">
        <f>_xlfn.IFNA(VLOOKUP(AM195,Kopā!$A$4:$Q$203,9,),"")</f>
        <v/>
      </c>
      <c r="AT195" s="79" t="str">
        <f>_xlfn.IFNA(VLOOKUP(AM195,Kopā!$A$4:$Q$203,10,),"")</f>
        <v/>
      </c>
      <c r="AU195" s="80" t="str">
        <f>_xlfn.IFNA(VLOOKUP(AM195,Kopā!$A$4:$Q$203,11,),"")</f>
        <v/>
      </c>
      <c r="AV195" s="79" t="str">
        <f>_xlfn.IFNA(VLOOKUP(AM195,Kopā!$A$4:$Q$203,12,),"")</f>
        <v/>
      </c>
      <c r="AW195" s="80" t="str">
        <f>_xlfn.IFNA(VLOOKUP(AM195,Kopā!$A$4:$Q$203,13,),"")</f>
        <v/>
      </c>
      <c r="AX195" s="79" t="str">
        <f>_xlfn.IFNA(VLOOKUP(AM195,Kopā!$A$4:$Q$203,14,),"")</f>
        <v/>
      </c>
      <c r="AY195" s="80" t="str">
        <f>_xlfn.IFNA(VLOOKUP(AM195,Kopā!$A$4:$Q$203,15,),"")</f>
        <v/>
      </c>
      <c r="AZ195" s="26"/>
      <c r="BA195" s="26"/>
      <c r="BB195" s="26"/>
      <c r="BC195" s="26"/>
      <c r="BD195" s="26"/>
      <c r="BE195" s="26" t="e">
        <f>_xlfn.RANK.EQ(BB195,$BB$4:$BB$93,)+COUNTIF($BB$4:BB195,BB195)-1</f>
        <v>#N/A</v>
      </c>
    </row>
    <row r="196" spans="1:57" x14ac:dyDescent="0.25">
      <c r="A196" s="4"/>
      <c r="B196" s="4"/>
      <c r="C196" s="4"/>
      <c r="D196" s="4"/>
      <c r="E196" s="37"/>
      <c r="F196" s="37"/>
      <c r="G196" s="37"/>
      <c r="H196" s="37"/>
      <c r="I196" s="37"/>
      <c r="J196" s="37"/>
      <c r="K196" s="37"/>
      <c r="L196" s="37"/>
      <c r="M196" s="4"/>
      <c r="N196" s="4"/>
      <c r="O196" s="36"/>
      <c r="P196" s="4"/>
      <c r="Q196" s="4"/>
      <c r="AD196" s="26">
        <v>195</v>
      </c>
      <c r="AE196" s="26"/>
      <c r="AF196" s="26" t="str">
        <f>IF(Kopā!F196=$R$3,Kopā!A196,"")</f>
        <v/>
      </c>
      <c r="AG196" s="26" t="str">
        <f>_xlfn.IFNA(VLOOKUP(AF196,Kopā!$A$4:$G$203,7,),"")</f>
        <v/>
      </c>
      <c r="AH196" s="26" t="str">
        <f t="shared" ref="AH196:AH203" si="47">IF(AG196=$S$3,AF196,"")</f>
        <v/>
      </c>
      <c r="AI196" s="26" t="e" cm="1">
        <f t="array" ref="AI196">IFERROR(SMALL(IF((COUNTIF($AI$3:AI195, $AH$4:$AH$203)=0)*ISNUMBER($AH$4:$AH$203), $AH$4:$AH$203, "A"), 1),INDEX($AH$4:$AH$203, MATCH(SMALL(IF(ISTEXT($AH$4:$AH$203)*(COUNTIF(AI$3:$AI195,$AH$4:$AH$203)=0), COUNTIF($AH$4:$AH$203, "&lt;"&amp;$AH$4:$AH$203), ""),1),IF(ISTEXT($AH$4:$AH$203), COUNTIF($AH$4:$AH$203, "&lt;"&amp;$AH$4:$AH$203), ""), 0)))</f>
        <v>#NUM!</v>
      </c>
      <c r="AJ196" s="26"/>
      <c r="AK196" s="26"/>
      <c r="AL196" s="26" t="e">
        <f>#REF!</f>
        <v>#REF!</v>
      </c>
      <c r="AM196" s="26"/>
      <c r="AN196" s="26"/>
      <c r="AO196" s="26"/>
      <c r="AP196" s="26"/>
      <c r="AQ196" s="26"/>
      <c r="AR196" s="79" t="str">
        <f>_xlfn.IFNA(VLOOKUP(AM196,Kopā!$A$4:$Q$203,8,),"")</f>
        <v/>
      </c>
      <c r="AS196" s="80" t="str">
        <f>_xlfn.IFNA(VLOOKUP(AM196,Kopā!$A$4:$Q$203,9,),"")</f>
        <v/>
      </c>
      <c r="AT196" s="79" t="str">
        <f>_xlfn.IFNA(VLOOKUP(AM196,Kopā!$A$4:$Q$203,10,),"")</f>
        <v/>
      </c>
      <c r="AU196" s="80" t="str">
        <f>_xlfn.IFNA(VLOOKUP(AM196,Kopā!$A$4:$Q$203,11,),"")</f>
        <v/>
      </c>
      <c r="AV196" s="79" t="str">
        <f>_xlfn.IFNA(VLOOKUP(AM196,Kopā!$A$4:$Q$203,12,),"")</f>
        <v/>
      </c>
      <c r="AW196" s="80" t="str">
        <f>_xlfn.IFNA(VLOOKUP(AM196,Kopā!$A$4:$Q$203,13,),"")</f>
        <v/>
      </c>
      <c r="AX196" s="79" t="str">
        <f>_xlfn.IFNA(VLOOKUP(AM196,Kopā!$A$4:$Q$203,14,),"")</f>
        <v/>
      </c>
      <c r="AY196" s="80" t="str">
        <f>_xlfn.IFNA(VLOOKUP(AM196,Kopā!$A$4:$Q$203,15,),"")</f>
        <v/>
      </c>
      <c r="AZ196" s="26"/>
      <c r="BA196" s="26"/>
      <c r="BB196" s="26"/>
      <c r="BC196" s="26"/>
      <c r="BD196" s="26"/>
      <c r="BE196" s="26" t="e">
        <f>_xlfn.RANK.EQ(BB196,$BB$4:$BB$93,)+COUNTIF($BB$4:BB196,BB196)-1</f>
        <v>#N/A</v>
      </c>
    </row>
    <row r="197" spans="1:57" x14ac:dyDescent="0.25">
      <c r="A197" s="4"/>
      <c r="B197" s="4"/>
      <c r="C197" s="4"/>
      <c r="D197" s="4"/>
      <c r="E197" s="37"/>
      <c r="F197" s="37"/>
      <c r="G197" s="37"/>
      <c r="H197" s="37"/>
      <c r="I197" s="37"/>
      <c r="J197" s="37"/>
      <c r="K197" s="37"/>
      <c r="L197" s="37"/>
      <c r="M197" s="4"/>
      <c r="N197" s="4"/>
      <c r="O197" s="36"/>
      <c r="P197" s="4"/>
      <c r="Q197" s="4"/>
      <c r="AD197" s="26">
        <v>196</v>
      </c>
      <c r="AE197" s="26"/>
      <c r="AF197" s="26" t="str">
        <f>IF(Kopā!F197=$R$3,Kopā!A197,"")</f>
        <v/>
      </c>
      <c r="AG197" s="26" t="str">
        <f>_xlfn.IFNA(VLOOKUP(AF197,Kopā!$A$4:$G$203,7,),"")</f>
        <v/>
      </c>
      <c r="AH197" s="26" t="str">
        <f t="shared" si="47"/>
        <v/>
      </c>
      <c r="AI197" s="26" t="e" cm="1">
        <f t="array" ref="AI197">IFERROR(SMALL(IF((COUNTIF($AI$3:AI196, $AH$4:$AH$203)=0)*ISNUMBER($AH$4:$AH$203), $AH$4:$AH$203, "A"), 1),INDEX($AH$4:$AH$203, MATCH(SMALL(IF(ISTEXT($AH$4:$AH$203)*(COUNTIF(AI$3:$AI196,$AH$4:$AH$203)=0), COUNTIF($AH$4:$AH$203, "&lt;"&amp;$AH$4:$AH$203), ""),1),IF(ISTEXT($AH$4:$AH$203), COUNTIF($AH$4:$AH$203, "&lt;"&amp;$AH$4:$AH$203), ""), 0)))</f>
        <v>#NUM!</v>
      </c>
      <c r="AJ197" s="26"/>
      <c r="AK197" s="26"/>
      <c r="AL197" s="26" t="e">
        <f>#REF!</f>
        <v>#REF!</v>
      </c>
      <c r="AM197" s="26"/>
      <c r="AN197" s="26"/>
      <c r="AO197" s="26"/>
      <c r="AP197" s="26"/>
      <c r="AQ197" s="26"/>
      <c r="AR197" s="79" t="str">
        <f>_xlfn.IFNA(VLOOKUP(AM197,Kopā!$A$4:$Q$203,8,),"")</f>
        <v/>
      </c>
      <c r="AS197" s="80" t="str">
        <f>_xlfn.IFNA(VLOOKUP(AM197,Kopā!$A$4:$Q$203,9,),"")</f>
        <v/>
      </c>
      <c r="AT197" s="79" t="str">
        <f>_xlfn.IFNA(VLOOKUP(AM197,Kopā!$A$4:$Q$203,10,),"")</f>
        <v/>
      </c>
      <c r="AU197" s="80" t="str">
        <f>_xlfn.IFNA(VLOOKUP(AM197,Kopā!$A$4:$Q$203,11,),"")</f>
        <v/>
      </c>
      <c r="AV197" s="79" t="str">
        <f>_xlfn.IFNA(VLOOKUP(AM197,Kopā!$A$4:$Q$203,12,),"")</f>
        <v/>
      </c>
      <c r="AW197" s="80" t="str">
        <f>_xlfn.IFNA(VLOOKUP(AM197,Kopā!$A$4:$Q$203,13,),"")</f>
        <v/>
      </c>
      <c r="AX197" s="79" t="str">
        <f>_xlfn.IFNA(VLOOKUP(AM197,Kopā!$A$4:$Q$203,14,),"")</f>
        <v/>
      </c>
      <c r="AY197" s="80" t="str">
        <f>_xlfn.IFNA(VLOOKUP(AM197,Kopā!$A$4:$Q$203,15,),"")</f>
        <v/>
      </c>
      <c r="AZ197" s="26"/>
      <c r="BA197" s="26"/>
      <c r="BB197" s="26"/>
      <c r="BC197" s="26"/>
      <c r="BD197" s="26"/>
      <c r="BE197" s="26" t="e">
        <f>_xlfn.RANK.EQ(BB197,$BB$4:$BB$93,)+COUNTIF($BB$4:BB197,BB197)-1</f>
        <v>#N/A</v>
      </c>
    </row>
    <row r="198" spans="1:57" x14ac:dyDescent="0.25">
      <c r="A198" s="4"/>
      <c r="B198" s="4"/>
      <c r="C198" s="4"/>
      <c r="D198" s="4"/>
      <c r="E198" s="37"/>
      <c r="F198" s="37"/>
      <c r="G198" s="37"/>
      <c r="H198" s="37"/>
      <c r="I198" s="37"/>
      <c r="J198" s="37"/>
      <c r="K198" s="37"/>
      <c r="L198" s="37"/>
      <c r="M198" s="4"/>
      <c r="N198" s="4"/>
      <c r="O198" s="36"/>
      <c r="P198" s="4"/>
      <c r="Q198" s="4"/>
      <c r="AD198" s="26">
        <v>197</v>
      </c>
      <c r="AE198" s="26"/>
      <c r="AF198" s="26" t="str">
        <f>IF(Kopā!F198=$R$3,Kopā!A198,"")</f>
        <v/>
      </c>
      <c r="AG198" s="26" t="str">
        <f>_xlfn.IFNA(VLOOKUP(AF198,Kopā!$A$4:$G$203,7,),"")</f>
        <v/>
      </c>
      <c r="AH198" s="26" t="str">
        <f t="shared" si="47"/>
        <v/>
      </c>
      <c r="AI198" s="26" t="e" cm="1">
        <f t="array" ref="AI198">IFERROR(SMALL(IF((COUNTIF($AI$3:AI197, $AH$4:$AH$203)=0)*ISNUMBER($AH$4:$AH$203), $AH$4:$AH$203, "A"), 1),INDEX($AH$4:$AH$203, MATCH(SMALL(IF(ISTEXT($AH$4:$AH$203)*(COUNTIF(AI$3:$AI197,$AH$4:$AH$203)=0), COUNTIF($AH$4:$AH$203, "&lt;"&amp;$AH$4:$AH$203), ""),1),IF(ISTEXT($AH$4:$AH$203), COUNTIF($AH$4:$AH$203, "&lt;"&amp;$AH$4:$AH$203), ""), 0)))</f>
        <v>#NUM!</v>
      </c>
      <c r="AJ198" s="26"/>
      <c r="AK198" s="26"/>
      <c r="AL198" s="26" t="e">
        <f>#REF!</f>
        <v>#REF!</v>
      </c>
      <c r="AM198" s="26"/>
      <c r="AN198" s="26"/>
      <c r="AO198" s="26"/>
      <c r="AP198" s="26"/>
      <c r="AQ198" s="26"/>
      <c r="AR198" s="79" t="str">
        <f>_xlfn.IFNA(VLOOKUP(AM198,Kopā!$A$4:$Q$203,8,),"")</f>
        <v/>
      </c>
      <c r="AS198" s="80" t="str">
        <f>_xlfn.IFNA(VLOOKUP(AM198,Kopā!$A$4:$Q$203,9,),"")</f>
        <v/>
      </c>
      <c r="AT198" s="79" t="str">
        <f>_xlfn.IFNA(VLOOKUP(AM198,Kopā!$A$4:$Q$203,10,),"")</f>
        <v/>
      </c>
      <c r="AU198" s="80" t="str">
        <f>_xlfn.IFNA(VLOOKUP(AM198,Kopā!$A$4:$Q$203,11,),"")</f>
        <v/>
      </c>
      <c r="AV198" s="79" t="str">
        <f>_xlfn.IFNA(VLOOKUP(AM198,Kopā!$A$4:$Q$203,12,),"")</f>
        <v/>
      </c>
      <c r="AW198" s="80" t="str">
        <f>_xlfn.IFNA(VLOOKUP(AM198,Kopā!$A$4:$Q$203,13,),"")</f>
        <v/>
      </c>
      <c r="AX198" s="79" t="str">
        <f>_xlfn.IFNA(VLOOKUP(AM198,Kopā!$A$4:$Q$203,14,),"")</f>
        <v/>
      </c>
      <c r="AY198" s="80" t="str">
        <f>_xlfn.IFNA(VLOOKUP(AM198,Kopā!$A$4:$Q$203,15,),"")</f>
        <v/>
      </c>
      <c r="AZ198" s="26"/>
      <c r="BA198" s="26"/>
      <c r="BB198" s="26"/>
      <c r="BC198" s="26"/>
      <c r="BD198" s="26"/>
      <c r="BE198" s="26" t="e">
        <f>_xlfn.RANK.EQ(BB198,$BB$4:$BB$93,)+COUNTIF($BB$4:BB198,BB198)-1</f>
        <v>#N/A</v>
      </c>
    </row>
    <row r="199" spans="1:57" x14ac:dyDescent="0.25">
      <c r="A199" s="4"/>
      <c r="B199" s="4"/>
      <c r="C199" s="4"/>
      <c r="D199" s="4"/>
      <c r="E199" s="37"/>
      <c r="F199" s="37"/>
      <c r="G199" s="37"/>
      <c r="H199" s="37"/>
      <c r="I199" s="37"/>
      <c r="J199" s="37"/>
      <c r="K199" s="37"/>
      <c r="L199" s="37"/>
      <c r="M199" s="4"/>
      <c r="N199" s="4"/>
      <c r="O199" s="36"/>
      <c r="P199" s="4"/>
      <c r="Q199" s="4"/>
      <c r="AD199" s="26">
        <v>198</v>
      </c>
      <c r="AE199" s="26"/>
      <c r="AF199" s="26" t="str">
        <f>IF(Kopā!F199=$R$3,Kopā!A199,"")</f>
        <v/>
      </c>
      <c r="AG199" s="26" t="str">
        <f>_xlfn.IFNA(VLOOKUP(AF199,Kopā!$A$4:$G$203,7,),"")</f>
        <v/>
      </c>
      <c r="AH199" s="26" t="str">
        <f t="shared" si="47"/>
        <v/>
      </c>
      <c r="AI199" s="26" t="e" cm="1">
        <f t="array" ref="AI199">IFERROR(SMALL(IF((COUNTIF($AI$3:AI198, $AH$4:$AH$203)=0)*ISNUMBER($AH$4:$AH$203), $AH$4:$AH$203, "A"), 1),INDEX($AH$4:$AH$203, MATCH(SMALL(IF(ISTEXT($AH$4:$AH$203)*(COUNTIF(AI$3:$AI198,$AH$4:$AH$203)=0), COUNTIF($AH$4:$AH$203, "&lt;"&amp;$AH$4:$AH$203), ""),1),IF(ISTEXT($AH$4:$AH$203), COUNTIF($AH$4:$AH$203, "&lt;"&amp;$AH$4:$AH$203), ""), 0)))</f>
        <v>#NUM!</v>
      </c>
      <c r="AJ199" s="26"/>
      <c r="AK199" s="26"/>
      <c r="AL199" s="26" t="e">
        <f>#REF!</f>
        <v>#REF!</v>
      </c>
      <c r="AM199" s="26"/>
      <c r="AN199" s="26"/>
      <c r="AO199" s="26"/>
      <c r="AP199" s="26"/>
      <c r="AQ199" s="26"/>
      <c r="AR199" s="79" t="str">
        <f>_xlfn.IFNA(VLOOKUP(AM199,Kopā!$A$4:$Q$203,8,),"")</f>
        <v/>
      </c>
      <c r="AS199" s="80" t="str">
        <f>_xlfn.IFNA(VLOOKUP(AM199,Kopā!$A$4:$Q$203,9,),"")</f>
        <v/>
      </c>
      <c r="AT199" s="79" t="str">
        <f>_xlfn.IFNA(VLOOKUP(AM199,Kopā!$A$4:$Q$203,10,),"")</f>
        <v/>
      </c>
      <c r="AU199" s="80" t="str">
        <f>_xlfn.IFNA(VLOOKUP(AM199,Kopā!$A$4:$Q$203,11,),"")</f>
        <v/>
      </c>
      <c r="AV199" s="79" t="str">
        <f>_xlfn.IFNA(VLOOKUP(AM199,Kopā!$A$4:$Q$203,12,),"")</f>
        <v/>
      </c>
      <c r="AW199" s="80" t="str">
        <f>_xlfn.IFNA(VLOOKUP(AM199,Kopā!$A$4:$Q$203,13,),"")</f>
        <v/>
      </c>
      <c r="AX199" s="79" t="str">
        <f>_xlfn.IFNA(VLOOKUP(AM199,Kopā!$A$4:$Q$203,14,),"")</f>
        <v/>
      </c>
      <c r="AY199" s="80" t="str">
        <f>_xlfn.IFNA(VLOOKUP(AM199,Kopā!$A$4:$Q$203,15,),"")</f>
        <v/>
      </c>
      <c r="AZ199" s="26"/>
      <c r="BA199" s="26"/>
      <c r="BB199" s="26"/>
      <c r="BC199" s="26"/>
      <c r="BD199" s="26"/>
      <c r="BE199" s="26" t="e">
        <f>_xlfn.RANK.EQ(BB199,$BB$4:$BB$93,)+COUNTIF($BB$4:BB199,BB199)-1</f>
        <v>#N/A</v>
      </c>
    </row>
    <row r="200" spans="1:57" x14ac:dyDescent="0.25">
      <c r="A200" s="4"/>
      <c r="B200" s="4"/>
      <c r="C200" s="4"/>
      <c r="D200" s="4"/>
      <c r="E200" s="37"/>
      <c r="F200" s="37"/>
      <c r="G200" s="37"/>
      <c r="H200" s="37"/>
      <c r="I200" s="37"/>
      <c r="J200" s="37"/>
      <c r="K200" s="37"/>
      <c r="L200" s="37"/>
      <c r="M200" s="4"/>
      <c r="N200" s="4"/>
      <c r="O200" s="36"/>
      <c r="P200" s="4"/>
      <c r="Q200" s="4"/>
      <c r="AD200" s="26">
        <v>199</v>
      </c>
      <c r="AE200" s="26"/>
      <c r="AF200" s="26" t="str">
        <f>IF(Kopā!F200=$R$3,Kopā!A200,"")</f>
        <v/>
      </c>
      <c r="AG200" s="26" t="str">
        <f>_xlfn.IFNA(VLOOKUP(AF200,Kopā!$A$4:$G$203,7,),"")</f>
        <v/>
      </c>
      <c r="AH200" s="26" t="str">
        <f t="shared" si="47"/>
        <v/>
      </c>
      <c r="AI200" s="26" t="e" cm="1">
        <f t="array" ref="AI200">IFERROR(SMALL(IF((COUNTIF($AI$3:AI199, $AH$4:$AH$203)=0)*ISNUMBER($AH$4:$AH$203), $AH$4:$AH$203, "A"), 1),INDEX($AH$4:$AH$203, MATCH(SMALL(IF(ISTEXT($AH$4:$AH$203)*(COUNTIF(AI$3:$AI199,$AH$4:$AH$203)=0), COUNTIF($AH$4:$AH$203, "&lt;"&amp;$AH$4:$AH$203), ""),1),IF(ISTEXT($AH$4:$AH$203), COUNTIF($AH$4:$AH$203, "&lt;"&amp;$AH$4:$AH$203), ""), 0)))</f>
        <v>#NUM!</v>
      </c>
      <c r="AJ200" s="26"/>
      <c r="AK200" s="26"/>
      <c r="AL200" s="26" t="e">
        <f>#REF!</f>
        <v>#REF!</v>
      </c>
      <c r="AM200" s="26"/>
      <c r="AN200" s="26"/>
      <c r="AO200" s="26"/>
      <c r="AP200" s="26"/>
      <c r="AQ200" s="26"/>
      <c r="AR200" s="79" t="str">
        <f>_xlfn.IFNA(VLOOKUP(AM200,Kopā!$A$4:$Q$203,8,),"")</f>
        <v/>
      </c>
      <c r="AS200" s="80" t="str">
        <f>_xlfn.IFNA(VLOOKUP(AM200,Kopā!$A$4:$Q$203,9,),"")</f>
        <v/>
      </c>
      <c r="AT200" s="79" t="str">
        <f>_xlfn.IFNA(VLOOKUP(AM200,Kopā!$A$4:$Q$203,10,),"")</f>
        <v/>
      </c>
      <c r="AU200" s="80" t="str">
        <f>_xlfn.IFNA(VLOOKUP(AM200,Kopā!$A$4:$Q$203,11,),"")</f>
        <v/>
      </c>
      <c r="AV200" s="79" t="str">
        <f>_xlfn.IFNA(VLOOKUP(AM200,Kopā!$A$4:$Q$203,12,),"")</f>
        <v/>
      </c>
      <c r="AW200" s="80" t="str">
        <f>_xlfn.IFNA(VLOOKUP(AM200,Kopā!$A$4:$Q$203,13,),"")</f>
        <v/>
      </c>
      <c r="AX200" s="79" t="str">
        <f>_xlfn.IFNA(VLOOKUP(AM200,Kopā!$A$4:$Q$203,14,),"")</f>
        <v/>
      </c>
      <c r="AY200" s="80" t="str">
        <f>_xlfn.IFNA(VLOOKUP(AM200,Kopā!$A$4:$Q$203,15,),"")</f>
        <v/>
      </c>
      <c r="AZ200" s="26"/>
      <c r="BA200" s="26"/>
      <c r="BB200" s="26"/>
      <c r="BC200" s="26"/>
      <c r="BD200" s="26"/>
      <c r="BE200" s="26" t="e">
        <f>_xlfn.RANK.EQ(BB200,$BB$4:$BB$93,)+COUNTIF($BB$4:BB200,BB200)-1</f>
        <v>#N/A</v>
      </c>
    </row>
    <row r="201" spans="1:57" x14ac:dyDescent="0.25">
      <c r="A201" s="4"/>
      <c r="B201" s="4"/>
      <c r="C201" s="4"/>
      <c r="D201" s="4"/>
      <c r="E201" s="37"/>
      <c r="F201" s="37"/>
      <c r="G201" s="37"/>
      <c r="H201" s="37"/>
      <c r="I201" s="37"/>
      <c r="J201" s="37"/>
      <c r="K201" s="37"/>
      <c r="L201" s="37"/>
      <c r="M201" s="4"/>
      <c r="N201" s="4"/>
      <c r="O201" s="36"/>
      <c r="P201" s="4"/>
      <c r="Q201" s="4"/>
      <c r="AD201" s="26">
        <v>200</v>
      </c>
      <c r="AE201" s="26"/>
      <c r="AF201" s="26" t="str">
        <f>IF(Kopā!F201=$R$3,Kopā!A201,"")</f>
        <v/>
      </c>
      <c r="AG201" s="26" t="str">
        <f>_xlfn.IFNA(VLOOKUP(AF201,Kopā!$A$4:$G$203,7,),"")</f>
        <v/>
      </c>
      <c r="AH201" s="26" t="str">
        <f t="shared" si="47"/>
        <v/>
      </c>
      <c r="AI201" s="26" t="e" cm="1">
        <f t="array" ref="AI201">IFERROR(SMALL(IF((COUNTIF($AI$3:AI200, $AH$4:$AH$203)=0)*ISNUMBER($AH$4:$AH$203), $AH$4:$AH$203, "A"), 1),INDEX($AH$4:$AH$203, MATCH(SMALL(IF(ISTEXT($AH$4:$AH$203)*(COUNTIF(AI$3:$AI200,$AH$4:$AH$203)=0), COUNTIF($AH$4:$AH$203, "&lt;"&amp;$AH$4:$AH$203), ""),1),IF(ISTEXT($AH$4:$AH$203), COUNTIF($AH$4:$AH$203, "&lt;"&amp;$AH$4:$AH$203), ""), 0)))</f>
        <v>#NUM!</v>
      </c>
      <c r="AJ201" s="26"/>
      <c r="AK201" s="26"/>
      <c r="AL201" s="26" t="e">
        <f>#REF!</f>
        <v>#REF!</v>
      </c>
      <c r="AM201" s="26"/>
      <c r="AN201" s="26"/>
      <c r="AO201" s="26"/>
      <c r="AP201" s="26"/>
      <c r="AQ201" s="26"/>
      <c r="AR201" s="79" t="str">
        <f>_xlfn.IFNA(VLOOKUP(AM201,Kopā!$A$4:$Q$203,8,),"")</f>
        <v/>
      </c>
      <c r="AS201" s="80" t="str">
        <f>_xlfn.IFNA(VLOOKUP(AM201,Kopā!$A$4:$Q$203,9,),"")</f>
        <v/>
      </c>
      <c r="AT201" s="79" t="str">
        <f>_xlfn.IFNA(VLOOKUP(AM201,Kopā!$A$4:$Q$203,10,),"")</f>
        <v/>
      </c>
      <c r="AU201" s="80" t="str">
        <f>_xlfn.IFNA(VLOOKUP(AM201,Kopā!$A$4:$Q$203,11,),"")</f>
        <v/>
      </c>
      <c r="AV201" s="79" t="str">
        <f>_xlfn.IFNA(VLOOKUP(AM201,Kopā!$A$4:$Q$203,12,),"")</f>
        <v/>
      </c>
      <c r="AW201" s="80" t="str">
        <f>_xlfn.IFNA(VLOOKUP(AM201,Kopā!$A$4:$Q$203,13,),"")</f>
        <v/>
      </c>
      <c r="AX201" s="79" t="str">
        <f>_xlfn.IFNA(VLOOKUP(AM201,Kopā!$A$4:$Q$203,14,),"")</f>
        <v/>
      </c>
      <c r="AY201" s="80" t="str">
        <f>_xlfn.IFNA(VLOOKUP(AM201,Kopā!$A$4:$Q$203,15,),"")</f>
        <v/>
      </c>
      <c r="AZ201" s="26"/>
      <c r="BA201" s="26"/>
      <c r="BB201" s="26"/>
      <c r="BC201" s="26"/>
      <c r="BD201" s="26"/>
      <c r="BE201" s="26" t="e">
        <f>_xlfn.RANK.EQ(BB201,$BB$4:$BB$93,)+COUNTIF($BB$4:BB201,BB201)-1</f>
        <v>#N/A</v>
      </c>
    </row>
    <row r="202" spans="1:57" x14ac:dyDescent="0.25">
      <c r="A202" s="4"/>
      <c r="B202" s="4"/>
      <c r="C202" s="4"/>
      <c r="D202" s="4"/>
      <c r="E202" s="37"/>
      <c r="F202" s="37"/>
      <c r="G202" s="37"/>
      <c r="H202" s="37"/>
      <c r="I202" s="37"/>
      <c r="J202" s="37"/>
      <c r="K202" s="37"/>
      <c r="L202" s="37"/>
      <c r="M202" s="4"/>
      <c r="N202" s="4"/>
      <c r="O202" s="36"/>
      <c r="P202" s="4"/>
      <c r="Q202" s="4"/>
      <c r="AD202" s="26">
        <v>201</v>
      </c>
      <c r="AE202" s="26"/>
      <c r="AF202" s="26" t="str">
        <f>IF(Kopā!F202=$R$3,Kopā!A202,"")</f>
        <v/>
      </c>
      <c r="AG202" s="26" t="str">
        <f>_xlfn.IFNA(VLOOKUP(AF202,Kopā!$A$4:$G$203,7,),"")</f>
        <v/>
      </c>
      <c r="AH202" s="26" t="str">
        <f t="shared" si="47"/>
        <v/>
      </c>
      <c r="AI202" s="26" t="e" cm="1">
        <f t="array" ref="AI202">IFERROR(SMALL(IF((COUNTIF($AI$3:AI201, $AH$4:$AH$203)=0)*ISNUMBER($AH$4:$AH$203), $AH$4:$AH$203, "A"), 1),INDEX($AH$4:$AH$203, MATCH(SMALL(IF(ISTEXT($AH$4:$AH$203)*(COUNTIF(AI$3:$AI201,$AH$4:$AH$203)=0), COUNTIF($AH$4:$AH$203, "&lt;"&amp;$AH$4:$AH$203), ""),1),IF(ISTEXT($AH$4:$AH$203), COUNTIF($AH$4:$AH$203, "&lt;"&amp;$AH$4:$AH$203), ""), 0)))</f>
        <v>#NUM!</v>
      </c>
      <c r="AJ202" s="26"/>
      <c r="AK202" s="26"/>
      <c r="AL202" s="26" t="e">
        <f>#REF!</f>
        <v>#REF!</v>
      </c>
      <c r="AM202" s="26"/>
      <c r="AN202" s="26"/>
      <c r="AO202" s="26"/>
      <c r="AP202" s="26"/>
      <c r="AQ202" s="26"/>
      <c r="AR202" s="79" t="str">
        <f>_xlfn.IFNA(VLOOKUP(AM202,Kopā!$A$4:$Q$203,8,),"")</f>
        <v/>
      </c>
      <c r="AS202" s="80" t="str">
        <f>_xlfn.IFNA(VLOOKUP(AM202,Kopā!$A$4:$Q$203,9,),"")</f>
        <v/>
      </c>
      <c r="AT202" s="79" t="str">
        <f>_xlfn.IFNA(VLOOKUP(AM202,Kopā!$A$4:$Q$203,10,),"")</f>
        <v/>
      </c>
      <c r="AU202" s="80" t="str">
        <f>_xlfn.IFNA(VLOOKUP(AM202,Kopā!$A$4:$Q$203,11,),"")</f>
        <v/>
      </c>
      <c r="AV202" s="79" t="str">
        <f>_xlfn.IFNA(VLOOKUP(AM202,Kopā!$A$4:$Q$203,12,),"")</f>
        <v/>
      </c>
      <c r="AW202" s="80" t="str">
        <f>_xlfn.IFNA(VLOOKUP(AM202,Kopā!$A$4:$Q$203,13,),"")</f>
        <v/>
      </c>
      <c r="AX202" s="79" t="str">
        <f>_xlfn.IFNA(VLOOKUP(AM202,Kopā!$A$4:$Q$203,14,),"")</f>
        <v/>
      </c>
      <c r="AY202" s="80" t="str">
        <f>_xlfn.IFNA(VLOOKUP(AM202,Kopā!$A$4:$Q$203,15,),"")</f>
        <v/>
      </c>
      <c r="AZ202" s="26"/>
      <c r="BA202" s="26"/>
      <c r="BB202" s="26"/>
      <c r="BC202" s="26"/>
      <c r="BD202" s="26"/>
      <c r="BE202" s="26" t="e">
        <f>_xlfn.RANK.EQ(BB202,$BB$4:$BB$93,)+COUNTIF($BB$4:BB202,BB202)-1</f>
        <v>#N/A</v>
      </c>
    </row>
    <row r="203" spans="1:57" x14ac:dyDescent="0.25">
      <c r="A203" s="4"/>
      <c r="B203" s="4"/>
      <c r="C203" s="4"/>
      <c r="D203" s="4"/>
      <c r="E203" s="37"/>
      <c r="F203" s="37"/>
      <c r="G203" s="37"/>
      <c r="H203" s="37"/>
      <c r="I203" s="37"/>
      <c r="J203" s="37"/>
      <c r="K203" s="37"/>
      <c r="L203" s="37"/>
      <c r="M203" s="4"/>
      <c r="N203" s="4"/>
      <c r="O203" s="36"/>
      <c r="P203" s="4"/>
      <c r="Q203" s="4"/>
      <c r="AD203" s="25">
        <v>202</v>
      </c>
      <c r="AE203" s="26"/>
      <c r="AF203" s="26" t="str">
        <f>IF(Kopā!F203=$R$3,Kopā!A203,"")</f>
        <v/>
      </c>
      <c r="AG203" s="26" t="str">
        <f>_xlfn.IFNA(VLOOKUP(AF203,Kopā!$A$4:$G$203,7,),"")</f>
        <v/>
      </c>
      <c r="AH203" s="26" t="str">
        <f t="shared" si="47"/>
        <v/>
      </c>
      <c r="AI203" s="26" t="e" cm="1">
        <f t="array" ref="AI203">IFERROR(SMALL(IF((COUNTIF($AI$3:AI202, $AH$4:$AH$203)=0)*ISNUMBER($AH$4:$AH$203), $AH$4:$AH$203, "A"), 1),INDEX($AH$4:$AH$203, MATCH(SMALL(IF(ISTEXT($AH$4:$AH$203)*(COUNTIF(AI$3:$AI202,$AH$4:$AH$203)=0), COUNTIF($AH$4:$AH$203, "&lt;"&amp;$AH$4:$AH$203), ""),1),IF(ISTEXT($AH$4:$AH$203), COUNTIF($AH$4:$AH$203, "&lt;"&amp;$AH$4:$AH$203), ""), 0)))</f>
        <v>#NUM!</v>
      </c>
      <c r="AJ203" s="26"/>
      <c r="AK203" s="26"/>
      <c r="AL203" s="26" t="e">
        <f>#REF!</f>
        <v>#REF!</v>
      </c>
      <c r="AM203" s="26"/>
      <c r="AN203" s="26"/>
      <c r="AO203" s="26"/>
      <c r="AP203" s="26"/>
      <c r="AQ203" s="26"/>
      <c r="AR203" s="79" t="str">
        <f>_xlfn.IFNA(VLOOKUP(AM203,Kopā!$A$4:$Q$203,8,),"")</f>
        <v/>
      </c>
      <c r="AS203" s="80" t="str">
        <f>_xlfn.IFNA(VLOOKUP(AM203,Kopā!$A$4:$Q$203,9,),"")</f>
        <v/>
      </c>
      <c r="AT203" s="79" t="str">
        <f>_xlfn.IFNA(VLOOKUP(AM203,Kopā!$A$4:$Q$203,10,),"")</f>
        <v/>
      </c>
      <c r="AU203" s="80" t="str">
        <f>_xlfn.IFNA(VLOOKUP(AM203,Kopā!$A$4:$Q$203,11,),"")</f>
        <v/>
      </c>
      <c r="AV203" s="79" t="str">
        <f>_xlfn.IFNA(VLOOKUP(AM203,Kopā!$A$4:$Q$203,12,),"")</f>
        <v/>
      </c>
      <c r="AW203" s="80" t="str">
        <f>_xlfn.IFNA(VLOOKUP(AM203,Kopā!$A$4:$Q$203,13,),"")</f>
        <v/>
      </c>
      <c r="AX203" s="79" t="str">
        <f>_xlfn.IFNA(VLOOKUP(AM203,Kopā!$A$4:$Q$203,14,),"")</f>
        <v/>
      </c>
      <c r="AY203" s="80" t="str">
        <f>_xlfn.IFNA(VLOOKUP(AM203,Kopā!$A$4:$Q$203,15,),"")</f>
        <v/>
      </c>
      <c r="AZ203" s="26"/>
      <c r="BA203" s="26"/>
      <c r="BB203" s="26"/>
      <c r="BC203" s="25"/>
      <c r="BD203" s="26"/>
      <c r="BE203" s="25" t="e">
        <f>_xlfn.RANK.EQ(BB203,$BB$4:$BB$93,)+COUNTIF($BB$4:BB203,BB203)-1</f>
        <v>#N/A</v>
      </c>
    </row>
  </sheetData>
  <mergeCells count="8">
    <mergeCell ref="AV2:AW2"/>
    <mergeCell ref="AX2:AY2"/>
    <mergeCell ref="E2:F2"/>
    <mergeCell ref="G2:H2"/>
    <mergeCell ref="I2:J2"/>
    <mergeCell ref="K2:L2"/>
    <mergeCell ref="AR2:AS2"/>
    <mergeCell ref="AT2:AU2"/>
  </mergeCells>
  <dataValidations count="1">
    <dataValidation type="list" allowBlank="1" showInputMessage="1" showErrorMessage="1" sqref="R3">
      <formula1>$AE$5:$AE$6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4294967293" verticalDpi="0" r:id="rId1"/>
  <headerFooter>
    <oddHeader>&amp;L
&amp;"Times New Roman,Bold"&amp;A&amp;C&amp;"Times New Roman,Bold"Latvijas kauss grūtajā kāpšanā
 ar augšējo drošināšanu bērniem un jauniešiem</oddHeader>
    <oddFooter>&amp;L&amp;"Times New Roman,Regular"Galvenais tiesnesis:    Vladimirs Stepanovs
Sacensību sekretāre:   Inna Portnova</oddFooter>
  </headerFooter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Kopā!$S$4:$S$11</xm:f>
          </x14:formula1>
          <xm:sqref>S3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Kopā</vt:lpstr>
      <vt:lpstr>D_Zēni</vt:lpstr>
      <vt:lpstr>D_Meitenes</vt:lpstr>
      <vt:lpstr>H_Zēni</vt:lpstr>
      <vt:lpstr>H_Meitenes</vt:lpstr>
      <vt:lpstr>E_Zeni</vt:lpstr>
      <vt:lpstr>E_Meitenes</vt:lpstr>
      <vt:lpstr>Hm_Zēni</vt:lpstr>
      <vt:lpstr>Hm_Meitenes</vt:lpstr>
      <vt:lpstr>D_Meitenes!Print_Area</vt:lpstr>
      <vt:lpstr>D_Zēni!Print_Area</vt:lpstr>
      <vt:lpstr>E_Meitenes!Print_Area</vt:lpstr>
      <vt:lpstr>E_Zeni!Print_Area</vt:lpstr>
      <vt:lpstr>H_Meitenes!Print_Area</vt:lpstr>
      <vt:lpstr>Hm_Meitenes!Print_Area</vt:lpstr>
      <vt:lpstr>Kopā!Print_Area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СПАССКАЯ</dc:creator>
  <cp:lastModifiedBy>Administrator</cp:lastModifiedBy>
  <cp:lastPrinted>2023-02-26T13:23:20Z</cp:lastPrinted>
  <dcterms:created xsi:type="dcterms:W3CDTF">2015-06-05T18:17:20Z</dcterms:created>
  <dcterms:modified xsi:type="dcterms:W3CDTF">2023-02-27T09:48:06Z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205b0ba9-1fd2-4cf5-ab9c-0ca82e5b189d</vt:lpwstr>
  </property>
</Properties>
</file>