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01" windowWidth="21285" windowHeight="11640" activeTab="1"/>
  </bookViews>
  <sheets>
    <sheet name="Romanova 2011 kvalifikacija " sheetId="1" r:id="rId1"/>
    <sheet name="Romanova 2011 final" sheetId="2" r:id="rId2"/>
  </sheets>
  <definedNames>
    <definedName name="_xlnm.Print_Area" localSheetId="0">'Romanova 2011 kvalifikacija '!$A$1:$AO$34</definedName>
  </definedNames>
  <calcPr fullCalcOnLoad="1"/>
</workbook>
</file>

<file path=xl/sharedStrings.xml><?xml version="1.0" encoding="utf-8"?>
<sst xmlns="http://schemas.openxmlformats.org/spreadsheetml/2006/main" count="164" uniqueCount="79">
  <si>
    <t>Vārds, uzvārds</t>
  </si>
  <si>
    <t>Starta numurs</t>
  </si>
  <si>
    <t>Kontrollaika pārsniegšana</t>
  </si>
  <si>
    <t>Neaizskrūvēta karabīne</t>
  </si>
  <si>
    <t>Kopā soda punkti</t>
  </si>
  <si>
    <t>Laiks</t>
  </si>
  <si>
    <t>Vieta</t>
  </si>
  <si>
    <t>Piezīmes</t>
  </si>
  <si>
    <t>.</t>
  </si>
  <si>
    <t>Rīga, Traverss ©</t>
  </si>
  <si>
    <t>Traverss</t>
  </si>
  <si>
    <t>Klubs</t>
  </si>
  <si>
    <t>Taktikas pārkāpums</t>
  </si>
  <si>
    <t>Laika sods</t>
  </si>
  <si>
    <t>Augšējās drošināšanas zaudēšana</t>
  </si>
  <si>
    <t>Atbalsta izmantošana ārpus ierobežojuma</t>
  </si>
  <si>
    <t>Iziešana aiz ierobežojuma</t>
  </si>
  <si>
    <t>Tiesnešu drošināšanas izmantošana</t>
  </si>
  <si>
    <t xml:space="preserve">Drošināšanas pārtraukšana  </t>
  </si>
  <si>
    <t xml:space="preserve">Nepareiza nolaišanās pa virvi </t>
  </si>
  <si>
    <t xml:space="preserve">Drošināšanas ekipējuma pazaudēšana </t>
  </si>
  <si>
    <t>Noteikts laiks</t>
  </si>
  <si>
    <t>Remoss</t>
  </si>
  <si>
    <t>Kopā</t>
  </si>
  <si>
    <t>Skala</t>
  </si>
  <si>
    <t>Daugmale</t>
  </si>
  <si>
    <t>Jurijs Krasanovs
Denis Ciganovs</t>
  </si>
  <si>
    <t>Augšēja dalībnieka noraušana</t>
  </si>
  <si>
    <t xml:space="preserve">Nepareiza drošinašana </t>
  </si>
  <si>
    <t xml:space="preserve">Bojāts tiesnešu inventārs </t>
  </si>
  <si>
    <t>Nepareizi izpildits tehniskais elements</t>
  </si>
  <si>
    <t xml:space="preserve">KVALIFIKĀCIJAS DISTANCE </t>
  </si>
  <si>
    <t>n</t>
  </si>
  <si>
    <t>Dmitrijs Ogurcovs
Svjatoslavs Matvejevs</t>
  </si>
  <si>
    <t>N</t>
  </si>
  <si>
    <t>Jānis Ķimenieks
Indra Muižniece</t>
  </si>
  <si>
    <t>Irina Beliško
Juta Blaževiča</t>
  </si>
  <si>
    <t>SKALA</t>
  </si>
  <si>
    <t>Dxvision</t>
  </si>
  <si>
    <t>Gerda Andriuskeviciute  Lina Armanskaite</t>
  </si>
  <si>
    <t>VUZK</t>
  </si>
  <si>
    <t>Juras Jorudas
Valdas Valintėlis</t>
  </si>
  <si>
    <t>Kristīne Adgere
Irina Tatarinova</t>
  </si>
  <si>
    <t>Alvis Viļumsons
Dainis Ancāns</t>
  </si>
  <si>
    <t>Romāns Kalenda
Jeļena Vavilova</t>
  </si>
  <si>
    <t>Aleksandrs Baranovs
Viesturs Smildziņš</t>
  </si>
  <si>
    <t>Sergejs Bazarovs
Jekaterina Koževņikova</t>
  </si>
  <si>
    <t xml:space="preserve">Skala  </t>
  </si>
  <si>
    <t>Anna Kozorovicka
Jekaterina Buličeva</t>
  </si>
  <si>
    <t xml:space="preserve">Lauma Leja                  Lāsma Medaine          </t>
  </si>
  <si>
    <t>Andris Jansons                     Mārtiņš Markus</t>
  </si>
  <si>
    <t>Māris Dauškans                     Aiga Briežkalne</t>
  </si>
  <si>
    <t>LACA / RSP</t>
  </si>
  <si>
    <t>Kaspars Vilks                        Santa Grigorjeva</t>
  </si>
  <si>
    <t>Anastasija Bosiha                 Pavels Ševeļovs</t>
  </si>
  <si>
    <t xml:space="preserve">Klāvs Ģērmanis             Liene Vaitkeviča </t>
  </si>
  <si>
    <t xml:space="preserve">Nauris Hofmanis         Oskars Vaitkevičs </t>
  </si>
  <si>
    <t>Kontrolsvara pazaudēšana</t>
  </si>
  <si>
    <t>Pavadītāja vai regulētāja nepareiza rīcība</t>
  </si>
  <si>
    <t>Cietušais sniedz palīdzību</t>
  </si>
  <si>
    <t>Pilna drošināšanas pazaudēšana</t>
  </si>
  <si>
    <t>nesportiska uzvedība vai tehniskā nesagatavotība</t>
  </si>
  <si>
    <t>Distances nosacījumu neizpildīšana</t>
  </si>
  <si>
    <t>Ķiveres novilkšana vai pazaudēšana</t>
  </si>
  <si>
    <t>Alīma Romanova Kauss 2011</t>
  </si>
  <si>
    <t>1.posma numurs</t>
  </si>
  <si>
    <t>Bonusi</t>
  </si>
  <si>
    <t>Kopa</t>
  </si>
  <si>
    <t xml:space="preserve">Izlaists        2 starpāķi </t>
  </si>
  <si>
    <t>Izlaists starpāķis</t>
  </si>
  <si>
    <t xml:space="preserve">FINĀLA DISTANCE </t>
  </si>
  <si>
    <t>Maksis Ceitāns
Oskars Fiļipovs</t>
  </si>
  <si>
    <t>Luize Bebriša Fedotova             Rūta Laizāne</t>
  </si>
  <si>
    <t>RPPģ</t>
  </si>
  <si>
    <t>Daniels Meļņičuks  Aleksandrs Beļajevs</t>
  </si>
  <si>
    <t>TRAVERSS</t>
  </si>
  <si>
    <t>REMOSS</t>
  </si>
  <si>
    <t>DAUGMALE</t>
  </si>
  <si>
    <t>Noņemta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</si>
</sst>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0.000000"/>
    <numFmt numFmtId="194" formatCode="0.0"/>
  </numFmts>
  <fonts count="53">
    <font>
      <sz val="10"/>
      <name val="Arial"/>
      <family val="0"/>
    </font>
    <font>
      <sz val="22"/>
      <color indexed="63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entury Gothic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6"/>
      <color indexed="63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63"/>
      <name val="Arial Black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>
        <color indexed="9"/>
      </left>
      <right style="dotted">
        <color indexed="9"/>
      </right>
      <top style="dotted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4" fillId="34" borderId="11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21" fontId="4" fillId="34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34" borderId="0" xfId="0" applyFont="1" applyFill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 wrapText="1"/>
    </xf>
    <xf numFmtId="21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36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3" fillId="35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0" fillId="38" borderId="0" xfId="0" applyFill="1" applyAlignment="1">
      <alignment/>
    </xf>
    <xf numFmtId="0" fontId="11" fillId="38" borderId="0" xfId="0" applyFont="1" applyFill="1" applyAlignment="1">
      <alignment horizontal="center" vertical="center"/>
    </xf>
    <xf numFmtId="0" fontId="4" fillId="38" borderId="12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/>
    </xf>
    <xf numFmtId="0" fontId="16" fillId="39" borderId="0" xfId="0" applyFont="1" applyFill="1" applyAlignment="1">
      <alignment horizontal="center" vertical="center"/>
    </xf>
    <xf numFmtId="0" fontId="4" fillId="39" borderId="13" xfId="0" applyNumberFormat="1" applyFont="1" applyFill="1" applyBorder="1" applyAlignment="1">
      <alignment horizontal="center" vertical="center" wrapText="1"/>
    </xf>
    <xf numFmtId="0" fontId="4" fillId="39" borderId="12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4" fontId="7" fillId="39" borderId="0" xfId="0" applyNumberFormat="1" applyFont="1" applyFill="1" applyAlignment="1">
      <alignment horizontal="right" wrapText="1"/>
    </xf>
    <xf numFmtId="0" fontId="3" fillId="40" borderId="10" xfId="0" applyNumberFormat="1" applyFont="1" applyFill="1" applyBorder="1" applyAlignment="1">
      <alignment horizontal="center" vertical="center" wrapText="1"/>
    </xf>
    <xf numFmtId="0" fontId="4" fillId="39" borderId="11" xfId="0" applyNumberFormat="1" applyFont="1" applyFill="1" applyBorder="1" applyAlignment="1">
      <alignment horizontal="center" vertical="center" wrapText="1"/>
    </xf>
    <xf numFmtId="0" fontId="5" fillId="39" borderId="11" xfId="0" applyNumberFormat="1" applyFont="1" applyFill="1" applyBorder="1" applyAlignment="1">
      <alignment horizontal="left" vertical="center" wrapText="1"/>
    </xf>
    <xf numFmtId="0" fontId="13" fillId="39" borderId="13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5" fillId="39" borderId="0" xfId="0" applyFont="1" applyFill="1" applyAlignment="1">
      <alignment horizontal="left" vertical="center" wrapText="1"/>
    </xf>
    <xf numFmtId="0" fontId="5" fillId="39" borderId="11" xfId="0" applyFont="1" applyFill="1" applyBorder="1" applyAlignment="1">
      <alignment horizontal="left" vertical="center" wrapText="1"/>
    </xf>
    <xf numFmtId="0" fontId="13" fillId="39" borderId="0" xfId="0" applyFont="1" applyFill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 wrapText="1"/>
    </xf>
    <xf numFmtId="193" fontId="0" fillId="0" borderId="0" xfId="0" applyNumberFormat="1" applyFont="1" applyFill="1" applyAlignment="1">
      <alignment horizontal="center" vertical="center" wrapText="1"/>
    </xf>
    <xf numFmtId="0" fontId="42" fillId="29" borderId="11" xfId="48" applyNumberFormat="1" applyBorder="1" applyAlignment="1">
      <alignment horizontal="center" vertical="center" wrapText="1"/>
    </xf>
    <xf numFmtId="0" fontId="42" fillId="29" borderId="11" xfId="48" applyBorder="1" applyAlignment="1">
      <alignment horizontal="left" vertical="center" wrapText="1"/>
    </xf>
    <xf numFmtId="0" fontId="42" fillId="29" borderId="13" xfId="48" applyNumberFormat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104775</xdr:colOff>
      <xdr:row>4</xdr:row>
      <xdr:rowOff>57150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28</xdr:row>
      <xdr:rowOff>0</xdr:rowOff>
    </xdr:from>
    <xdr:to>
      <xdr:col>4</xdr:col>
      <xdr:colOff>266700</xdr:colOff>
      <xdr:row>32</xdr:row>
      <xdr:rowOff>85725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8553450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37</xdr:row>
      <xdr:rowOff>152400</xdr:rowOff>
    </xdr:from>
    <xdr:to>
      <xdr:col>1</xdr:col>
      <xdr:colOff>1143000</xdr:colOff>
      <xdr:row>40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98012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85725</xdr:colOff>
      <xdr:row>40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9810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104775</xdr:colOff>
      <xdr:row>4</xdr:row>
      <xdr:rowOff>47625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11</xdr:row>
      <xdr:rowOff>0</xdr:rowOff>
    </xdr:from>
    <xdr:to>
      <xdr:col>4</xdr:col>
      <xdr:colOff>266700</xdr:colOff>
      <xdr:row>15</xdr:row>
      <xdr:rowOff>85725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319087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60"/>
  <sheetViews>
    <sheetView zoomScale="90" zoomScaleNormal="90" zoomScalePageLayoutView="0" workbookViewId="0" topLeftCell="A10">
      <pane xSplit="5" topLeftCell="AA1" activePane="topRight" state="frozen"/>
      <selection pane="topLeft" activeCell="A4" sqref="A4"/>
      <selection pane="topRight" activeCell="AN43" sqref="AN43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12.421875" style="0" customWidth="1"/>
    <col min="4" max="4" width="8.8515625" style="0" customWidth="1"/>
    <col min="5" max="5" width="9.28125" style="0" customWidth="1"/>
    <col min="6" max="6" width="11.8515625" style="0" customWidth="1"/>
    <col min="7" max="7" width="14.57421875" style="0" customWidth="1"/>
    <col min="8" max="8" width="15.00390625" style="0" customWidth="1"/>
    <col min="9" max="9" width="11.00390625" style="0" customWidth="1"/>
    <col min="10" max="10" width="15.8515625" style="0" customWidth="1"/>
    <col min="11" max="11" width="13.8515625" style="0" customWidth="1"/>
    <col min="12" max="12" width="17.57421875" style="0" customWidth="1"/>
    <col min="13" max="13" width="16.28125" style="42" customWidth="1"/>
    <col min="14" max="14" width="16.28125" style="0" customWidth="1"/>
    <col min="15" max="15" width="13.28125" style="0" customWidth="1"/>
    <col min="16" max="16" width="14.140625" style="0" customWidth="1"/>
    <col min="17" max="17" width="13.7109375" style="0" customWidth="1"/>
    <col min="18" max="18" width="13.421875" style="0" customWidth="1"/>
    <col min="19" max="19" width="17.57421875" style="0" customWidth="1"/>
    <col min="20" max="20" width="13.8515625" style="0" customWidth="1"/>
    <col min="21" max="22" width="13.00390625" style="0" customWidth="1"/>
    <col min="23" max="23" width="17.57421875" style="0" customWidth="1"/>
    <col min="24" max="24" width="12.28125" style="0" customWidth="1"/>
    <col min="25" max="25" width="15.00390625" style="0" customWidth="1"/>
    <col min="26" max="26" width="12.00390625" style="0" customWidth="1"/>
    <col min="27" max="28" width="13.8515625" style="0" customWidth="1"/>
    <col min="29" max="29" width="15.7109375" style="39" customWidth="1"/>
    <col min="30" max="37" width="5.7109375" style="0" customWidth="1"/>
    <col min="38" max="40" width="12.28125" style="0" customWidth="1"/>
    <col min="41" max="41" width="9.7109375" style="0" customWidth="1"/>
    <col min="43" max="43" width="11.57421875" style="0" bestFit="1" customWidth="1"/>
  </cols>
  <sheetData>
    <row r="1" spans="13:29" s="5" customFormat="1" ht="12.75">
      <c r="M1" s="42"/>
      <c r="AC1" s="39"/>
    </row>
    <row r="2" spans="1:41" s="5" customFormat="1" ht="12.75" customHeight="1">
      <c r="A2" s="6"/>
      <c r="B2" s="9"/>
      <c r="C2" s="71" t="s">
        <v>64</v>
      </c>
      <c r="D2" s="71"/>
      <c r="E2" s="72"/>
      <c r="F2" s="8"/>
      <c r="G2" s="8"/>
      <c r="H2" s="7"/>
      <c r="I2" s="7"/>
      <c r="J2" s="7"/>
      <c r="K2" s="7"/>
      <c r="L2" s="7"/>
      <c r="M2" s="43"/>
      <c r="N2" s="7"/>
      <c r="O2" s="7"/>
      <c r="P2" s="7"/>
      <c r="Q2" s="7"/>
      <c r="R2" s="8"/>
      <c r="S2" s="7"/>
      <c r="T2" s="8"/>
      <c r="U2" s="7"/>
      <c r="V2" s="7"/>
      <c r="W2" s="7"/>
      <c r="Z2" s="7"/>
      <c r="AA2" s="7"/>
      <c r="AB2" s="7"/>
      <c r="AC2" s="4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8"/>
    </row>
    <row r="3" spans="1:41" s="5" customFormat="1" ht="7.5" customHeight="1">
      <c r="A3" s="6"/>
      <c r="B3" s="7"/>
      <c r="C3" s="72"/>
      <c r="D3" s="72"/>
      <c r="E3" s="72"/>
      <c r="F3" s="8"/>
      <c r="G3" s="8"/>
      <c r="H3" s="7"/>
      <c r="I3" s="7"/>
      <c r="J3" s="7"/>
      <c r="K3" s="7"/>
      <c r="L3" s="7"/>
      <c r="M3" s="43"/>
      <c r="N3" s="7"/>
      <c r="O3" s="7"/>
      <c r="P3" s="7"/>
      <c r="Q3" s="7"/>
      <c r="R3" s="8"/>
      <c r="S3" s="7"/>
      <c r="T3" s="8"/>
      <c r="U3" s="7"/>
      <c r="V3" s="7"/>
      <c r="W3" s="7"/>
      <c r="Z3" s="7"/>
      <c r="AA3" s="7"/>
      <c r="AB3" s="7"/>
      <c r="AC3" s="40"/>
      <c r="AD3" s="76"/>
      <c r="AE3" s="76"/>
      <c r="AF3" s="76"/>
      <c r="AG3" s="76"/>
      <c r="AH3" s="76"/>
      <c r="AI3" s="76"/>
      <c r="AJ3" s="76"/>
      <c r="AK3" s="76"/>
      <c r="AL3" s="27"/>
      <c r="AM3" s="27"/>
      <c r="AN3" s="27"/>
      <c r="AO3" s="28"/>
    </row>
    <row r="4" spans="1:41" s="5" customFormat="1" ht="18.75" customHeight="1">
      <c r="A4" s="6"/>
      <c r="B4" s="7"/>
      <c r="C4" s="72"/>
      <c r="D4" s="72"/>
      <c r="E4" s="72"/>
      <c r="F4" s="36">
        <v>1</v>
      </c>
      <c r="G4" s="36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44">
        <v>8</v>
      </c>
      <c r="N4" s="36">
        <v>9</v>
      </c>
      <c r="O4" s="36">
        <v>10</v>
      </c>
      <c r="P4" s="36">
        <v>11</v>
      </c>
      <c r="Q4" s="36">
        <v>12</v>
      </c>
      <c r="R4" s="36">
        <v>13</v>
      </c>
      <c r="S4" s="36">
        <v>14</v>
      </c>
      <c r="T4" s="36">
        <v>15</v>
      </c>
      <c r="U4" s="36">
        <v>16</v>
      </c>
      <c r="V4" s="36">
        <v>17</v>
      </c>
      <c r="W4" s="36">
        <v>18</v>
      </c>
      <c r="X4" s="36">
        <v>19</v>
      </c>
      <c r="Y4" s="36">
        <v>20</v>
      </c>
      <c r="Z4" s="36">
        <v>21</v>
      </c>
      <c r="AA4" s="36">
        <v>22</v>
      </c>
      <c r="AB4" s="36">
        <v>23</v>
      </c>
      <c r="AC4" s="36">
        <v>24</v>
      </c>
      <c r="AD4" s="75" t="s">
        <v>31</v>
      </c>
      <c r="AE4" s="75"/>
      <c r="AF4" s="75"/>
      <c r="AG4" s="75"/>
      <c r="AH4" s="75"/>
      <c r="AI4" s="75"/>
      <c r="AJ4" s="75"/>
      <c r="AK4" s="75"/>
      <c r="AL4" s="73"/>
      <c r="AM4" s="73"/>
      <c r="AN4" s="73"/>
      <c r="AO4" s="74"/>
    </row>
    <row r="5" spans="6:37" s="5" customFormat="1" ht="14.25">
      <c r="F5" s="18" t="s">
        <v>32</v>
      </c>
      <c r="G5" s="18" t="s">
        <v>32</v>
      </c>
      <c r="H5" s="18" t="s">
        <v>32</v>
      </c>
      <c r="I5" s="18" t="s">
        <v>32</v>
      </c>
      <c r="J5" s="18" t="s">
        <v>32</v>
      </c>
      <c r="K5" s="19" t="s">
        <v>32</v>
      </c>
      <c r="L5" s="19" t="s">
        <v>32</v>
      </c>
      <c r="M5" s="45" t="s">
        <v>32</v>
      </c>
      <c r="N5" s="19" t="s">
        <v>32</v>
      </c>
      <c r="O5" s="19" t="s">
        <v>32</v>
      </c>
      <c r="P5" s="19" t="s">
        <v>32</v>
      </c>
      <c r="Q5" s="18">
        <v>10</v>
      </c>
      <c r="R5" s="18">
        <v>10</v>
      </c>
      <c r="S5" s="18">
        <v>10</v>
      </c>
      <c r="T5" s="18">
        <v>5</v>
      </c>
      <c r="U5" s="18">
        <v>3</v>
      </c>
      <c r="V5" s="18">
        <v>3</v>
      </c>
      <c r="W5" s="18">
        <v>5</v>
      </c>
      <c r="X5" s="18">
        <v>10</v>
      </c>
      <c r="Y5" s="18">
        <v>1</v>
      </c>
      <c r="Z5" s="18">
        <v>5</v>
      </c>
      <c r="AA5" s="19">
        <v>3</v>
      </c>
      <c r="AB5" s="19">
        <v>3</v>
      </c>
      <c r="AC5" s="35" t="s">
        <v>32</v>
      </c>
      <c r="AD5" s="37">
        <v>10</v>
      </c>
      <c r="AE5" s="37">
        <v>20</v>
      </c>
      <c r="AF5" s="37">
        <v>10</v>
      </c>
      <c r="AG5" s="37">
        <v>20</v>
      </c>
      <c r="AH5" s="37">
        <v>15</v>
      </c>
      <c r="AI5" s="37">
        <v>10</v>
      </c>
      <c r="AJ5" s="37">
        <v>20</v>
      </c>
      <c r="AK5" s="37">
        <v>15</v>
      </c>
    </row>
    <row r="6" spans="1:41" s="4" customFormat="1" ht="57" customHeight="1">
      <c r="A6" s="2"/>
      <c r="B6" s="3" t="s">
        <v>0</v>
      </c>
      <c r="C6" s="2" t="s">
        <v>11</v>
      </c>
      <c r="D6" s="2" t="s">
        <v>1</v>
      </c>
      <c r="E6" s="2" t="s">
        <v>65</v>
      </c>
      <c r="F6" s="2" t="s">
        <v>27</v>
      </c>
      <c r="G6" s="2" t="s">
        <v>14</v>
      </c>
      <c r="H6" s="2" t="s">
        <v>16</v>
      </c>
      <c r="I6" s="2" t="s">
        <v>68</v>
      </c>
      <c r="J6" s="2" t="s">
        <v>57</v>
      </c>
      <c r="K6" s="2" t="s">
        <v>60</v>
      </c>
      <c r="L6" s="2" t="s">
        <v>61</v>
      </c>
      <c r="M6" s="49" t="s">
        <v>2</v>
      </c>
      <c r="N6" s="2" t="s">
        <v>62</v>
      </c>
      <c r="O6" s="2" t="s">
        <v>57</v>
      </c>
      <c r="P6" s="2" t="s">
        <v>63</v>
      </c>
      <c r="Q6" s="17" t="s">
        <v>15</v>
      </c>
      <c r="R6" s="2" t="s">
        <v>17</v>
      </c>
      <c r="S6" s="2" t="s">
        <v>18</v>
      </c>
      <c r="T6" s="2" t="s">
        <v>28</v>
      </c>
      <c r="U6" s="2" t="s">
        <v>19</v>
      </c>
      <c r="V6" s="2" t="s">
        <v>69</v>
      </c>
      <c r="W6" s="2" t="s">
        <v>20</v>
      </c>
      <c r="X6" s="2" t="s">
        <v>29</v>
      </c>
      <c r="Y6" s="2" t="s">
        <v>3</v>
      </c>
      <c r="Z6" s="2" t="s">
        <v>30</v>
      </c>
      <c r="AA6" s="2" t="s">
        <v>58</v>
      </c>
      <c r="AB6" s="2" t="s">
        <v>59</v>
      </c>
      <c r="AC6" s="49" t="s">
        <v>12</v>
      </c>
      <c r="AD6" s="2">
        <v>1</v>
      </c>
      <c r="AE6" s="2">
        <v>2</v>
      </c>
      <c r="AF6" s="2">
        <v>3</v>
      </c>
      <c r="AG6" s="2">
        <v>4</v>
      </c>
      <c r="AH6" s="2">
        <v>5</v>
      </c>
      <c r="AI6" s="2">
        <v>6</v>
      </c>
      <c r="AJ6" s="2">
        <v>7</v>
      </c>
      <c r="AK6" s="2">
        <v>8</v>
      </c>
      <c r="AL6" s="2" t="s">
        <v>4</v>
      </c>
      <c r="AM6" s="2" t="s">
        <v>66</v>
      </c>
      <c r="AN6" s="2" t="s">
        <v>67</v>
      </c>
      <c r="AO6" s="2" t="s">
        <v>6</v>
      </c>
    </row>
    <row r="7" spans="1:41" s="53" customFormat="1" ht="24.75" customHeight="1">
      <c r="A7" s="50">
        <v>1</v>
      </c>
      <c r="B7" s="51" t="s">
        <v>35</v>
      </c>
      <c r="C7" s="52" t="s">
        <v>38</v>
      </c>
      <c r="D7" s="52">
        <v>2</v>
      </c>
      <c r="E7" s="45">
        <v>7</v>
      </c>
      <c r="F7" s="50"/>
      <c r="G7" s="50"/>
      <c r="H7" s="50"/>
      <c r="I7" s="50"/>
      <c r="J7" s="50"/>
      <c r="K7" s="45"/>
      <c r="L7" s="45"/>
      <c r="M7" s="45">
        <v>2</v>
      </c>
      <c r="N7" s="45"/>
      <c r="O7" s="45"/>
      <c r="P7" s="45"/>
      <c r="Q7" s="45"/>
      <c r="R7" s="50"/>
      <c r="S7" s="50"/>
      <c r="T7" s="50">
        <v>1</v>
      </c>
      <c r="U7" s="50"/>
      <c r="V7" s="50"/>
      <c r="W7" s="50"/>
      <c r="X7" s="50">
        <v>4</v>
      </c>
      <c r="Y7" s="50"/>
      <c r="Z7" s="50"/>
      <c r="AA7" s="45"/>
      <c r="AB7" s="45"/>
      <c r="AC7" s="45"/>
      <c r="AD7" s="45">
        <v>1</v>
      </c>
      <c r="AE7" s="45"/>
      <c r="AF7" s="45"/>
      <c r="AG7" s="45"/>
      <c r="AH7" s="45">
        <v>1</v>
      </c>
      <c r="AI7" s="45"/>
      <c r="AJ7" s="45"/>
      <c r="AK7" s="45">
        <v>1</v>
      </c>
      <c r="AL7" s="45">
        <f>(F7+G7+H7+I7+J7+K7+L7+M7+N7+O7+P7)*30+(Q7+R7+S7+X7)*10+(T7+W7+Z7)*5+(U7+V7+AA7+AB7)*3+Y7+AC7*200</f>
        <v>105</v>
      </c>
      <c r="AM7" s="45">
        <f>(AD7+AF7+AI7)*10+(AE7+AG7+AJ7)*20+(AH7+AK7)*15</f>
        <v>40</v>
      </c>
      <c r="AN7" s="45">
        <f aca="true" t="shared" si="0" ref="AN7:AN27">AM7-AL7</f>
        <v>-65</v>
      </c>
      <c r="AO7" s="45">
        <f>RANK(AN7,AN7:AN28,0)</f>
        <v>14</v>
      </c>
    </row>
    <row r="8" spans="1:41" s="53" customFormat="1" ht="24.75" customHeight="1">
      <c r="A8" s="50">
        <v>2</v>
      </c>
      <c r="B8" s="54" t="s">
        <v>36</v>
      </c>
      <c r="C8" s="52" t="s">
        <v>10</v>
      </c>
      <c r="D8" s="52">
        <v>3</v>
      </c>
      <c r="E8" s="45">
        <v>6</v>
      </c>
      <c r="F8" s="50"/>
      <c r="G8" s="50"/>
      <c r="H8" s="50"/>
      <c r="I8" s="50"/>
      <c r="J8" s="50"/>
      <c r="K8" s="45"/>
      <c r="L8" s="45"/>
      <c r="M8" s="45">
        <v>1</v>
      </c>
      <c r="N8" s="45"/>
      <c r="O8" s="45"/>
      <c r="P8" s="45"/>
      <c r="Q8" s="50"/>
      <c r="R8" s="50">
        <v>1</v>
      </c>
      <c r="S8" s="50"/>
      <c r="T8" s="50">
        <v>1</v>
      </c>
      <c r="U8" s="50"/>
      <c r="V8" s="50"/>
      <c r="W8" s="50"/>
      <c r="X8" s="50"/>
      <c r="Y8" s="50">
        <v>1</v>
      </c>
      <c r="Z8" s="50"/>
      <c r="AA8" s="45"/>
      <c r="AB8" s="45"/>
      <c r="AC8" s="45"/>
      <c r="AD8" s="45"/>
      <c r="AE8" s="45"/>
      <c r="AF8" s="45"/>
      <c r="AG8" s="45">
        <v>1</v>
      </c>
      <c r="AH8" s="45"/>
      <c r="AI8" s="45">
        <v>1</v>
      </c>
      <c r="AJ8" s="45"/>
      <c r="AK8" s="45">
        <v>1</v>
      </c>
      <c r="AL8" s="45">
        <f aca="true" t="shared" si="1" ref="AL8:AL28">(F8+G8+H8+I8+J8+K8+L8+M8+N8+O8+P8)*30+(Q8+R8+S8+X8)*10+(T8+W8+Z8)*5+(U8+V8+AA8+AB8)*3+Y8+AC8*200</f>
        <v>46</v>
      </c>
      <c r="AM8" s="45">
        <f aca="true" t="shared" si="2" ref="AM8:AM28">(AD8+AF8+AI8)*10+(AE8+AG8+AJ8)*20+(AH8+AK8)*15</f>
        <v>45</v>
      </c>
      <c r="AN8" s="45">
        <f t="shared" si="0"/>
        <v>-1</v>
      </c>
      <c r="AO8" s="45">
        <f>RANK(AN8,AN7:AN28,0)</f>
        <v>9</v>
      </c>
    </row>
    <row r="9" spans="1:41" s="53" customFormat="1" ht="29.25" customHeight="1">
      <c r="A9" s="50">
        <v>3</v>
      </c>
      <c r="B9" s="55" t="s">
        <v>74</v>
      </c>
      <c r="C9" s="52" t="s">
        <v>37</v>
      </c>
      <c r="D9" s="52">
        <v>2</v>
      </c>
      <c r="E9" s="45">
        <v>1</v>
      </c>
      <c r="F9" s="50"/>
      <c r="G9" s="50"/>
      <c r="H9" s="50"/>
      <c r="I9" s="50"/>
      <c r="J9" s="50"/>
      <c r="K9" s="45"/>
      <c r="L9" s="45"/>
      <c r="M9" s="45">
        <v>2</v>
      </c>
      <c r="N9" s="45"/>
      <c r="O9" s="45"/>
      <c r="P9" s="45"/>
      <c r="Q9" s="50">
        <v>1</v>
      </c>
      <c r="R9" s="50"/>
      <c r="S9" s="50"/>
      <c r="T9" s="50"/>
      <c r="U9" s="50"/>
      <c r="V9" s="50"/>
      <c r="W9" s="50"/>
      <c r="X9" s="50"/>
      <c r="Y9" s="50">
        <v>1</v>
      </c>
      <c r="Z9" s="50"/>
      <c r="AA9" s="45"/>
      <c r="AB9" s="45"/>
      <c r="AC9" s="45">
        <v>1</v>
      </c>
      <c r="AD9" s="45"/>
      <c r="AE9" s="45"/>
      <c r="AF9" s="45"/>
      <c r="AG9" s="45"/>
      <c r="AH9" s="45"/>
      <c r="AI9" s="45">
        <v>1</v>
      </c>
      <c r="AJ9" s="45"/>
      <c r="AK9" s="45"/>
      <c r="AL9" s="45">
        <f t="shared" si="1"/>
        <v>271</v>
      </c>
      <c r="AM9" s="45">
        <f t="shared" si="2"/>
        <v>10</v>
      </c>
      <c r="AN9" s="45">
        <f t="shared" si="0"/>
        <v>-261</v>
      </c>
      <c r="AO9" s="45">
        <f>RANK(AN9,AN7:AN28,0)</f>
        <v>18</v>
      </c>
    </row>
    <row r="10" spans="1:41" s="53" customFormat="1" ht="24.75" customHeight="1">
      <c r="A10" s="50">
        <v>4</v>
      </c>
      <c r="B10" s="55" t="s">
        <v>39</v>
      </c>
      <c r="C10" s="52" t="s">
        <v>40</v>
      </c>
      <c r="D10" s="52">
        <v>1</v>
      </c>
      <c r="E10" s="45">
        <v>3</v>
      </c>
      <c r="F10" s="50"/>
      <c r="G10" s="50"/>
      <c r="H10" s="50"/>
      <c r="I10" s="50"/>
      <c r="J10" s="50"/>
      <c r="K10" s="45"/>
      <c r="L10" s="45"/>
      <c r="M10" s="45">
        <v>2</v>
      </c>
      <c r="N10" s="45"/>
      <c r="O10" s="45"/>
      <c r="P10" s="45"/>
      <c r="Q10" s="50"/>
      <c r="R10" s="50"/>
      <c r="S10" s="50"/>
      <c r="T10" s="50"/>
      <c r="U10" s="50">
        <v>2</v>
      </c>
      <c r="V10" s="50"/>
      <c r="W10" s="50"/>
      <c r="X10" s="50"/>
      <c r="Y10" s="50">
        <v>1</v>
      </c>
      <c r="Z10" s="50"/>
      <c r="AA10" s="45"/>
      <c r="AB10" s="45"/>
      <c r="AC10" s="45">
        <v>1</v>
      </c>
      <c r="AD10" s="45"/>
      <c r="AE10" s="45"/>
      <c r="AF10" s="45"/>
      <c r="AG10" s="45"/>
      <c r="AH10" s="45"/>
      <c r="AI10" s="45"/>
      <c r="AJ10" s="45"/>
      <c r="AK10" s="45">
        <v>1</v>
      </c>
      <c r="AL10" s="45">
        <f t="shared" si="1"/>
        <v>267</v>
      </c>
      <c r="AM10" s="45">
        <f t="shared" si="2"/>
        <v>15</v>
      </c>
      <c r="AN10" s="45">
        <f t="shared" si="0"/>
        <v>-252</v>
      </c>
      <c r="AO10" s="45">
        <f>RANK(AN10,AN7:AN28,0)</f>
        <v>17</v>
      </c>
    </row>
    <row r="11" spans="1:41" s="53" customFormat="1" ht="24.75" customHeight="1">
      <c r="A11" s="50">
        <v>5</v>
      </c>
      <c r="B11" s="55" t="s">
        <v>41</v>
      </c>
      <c r="C11" s="52" t="s">
        <v>40</v>
      </c>
      <c r="D11" s="52">
        <v>3</v>
      </c>
      <c r="E11" s="45">
        <v>4</v>
      </c>
      <c r="F11" s="50"/>
      <c r="G11" s="50"/>
      <c r="H11" s="50"/>
      <c r="I11" s="50"/>
      <c r="J11" s="50"/>
      <c r="K11" s="45"/>
      <c r="L11" s="45"/>
      <c r="M11" s="45">
        <v>1</v>
      </c>
      <c r="N11" s="45"/>
      <c r="O11" s="45"/>
      <c r="P11" s="45"/>
      <c r="Q11" s="50">
        <v>3</v>
      </c>
      <c r="R11" s="50"/>
      <c r="S11" s="50"/>
      <c r="T11" s="50">
        <v>2</v>
      </c>
      <c r="U11" s="50"/>
      <c r="V11" s="50"/>
      <c r="W11" s="50"/>
      <c r="X11" s="50"/>
      <c r="Y11" s="50"/>
      <c r="Z11" s="50"/>
      <c r="AA11" s="45"/>
      <c r="AB11" s="45"/>
      <c r="AC11" s="45"/>
      <c r="AD11" s="45">
        <v>1</v>
      </c>
      <c r="AE11" s="45"/>
      <c r="AF11" s="45">
        <v>1</v>
      </c>
      <c r="AG11" s="45">
        <v>1</v>
      </c>
      <c r="AH11" s="45"/>
      <c r="AI11" s="45">
        <v>1</v>
      </c>
      <c r="AJ11" s="45"/>
      <c r="AK11" s="45"/>
      <c r="AL11" s="45">
        <f t="shared" si="1"/>
        <v>70</v>
      </c>
      <c r="AM11" s="45">
        <f t="shared" si="2"/>
        <v>50</v>
      </c>
      <c r="AN11" s="45">
        <f t="shared" si="0"/>
        <v>-20</v>
      </c>
      <c r="AO11" s="45">
        <f>RANK(AN11,AN7:AN28,0)</f>
        <v>10</v>
      </c>
    </row>
    <row r="12" spans="1:41" s="53" customFormat="1" ht="24.75" customHeight="1">
      <c r="A12" s="50">
        <v>6</v>
      </c>
      <c r="B12" s="55" t="s">
        <v>42</v>
      </c>
      <c r="C12" s="56" t="s">
        <v>25</v>
      </c>
      <c r="D12" s="57">
        <v>1</v>
      </c>
      <c r="E12" s="45">
        <v>6</v>
      </c>
      <c r="F12" s="50"/>
      <c r="G12" s="50"/>
      <c r="H12" s="50"/>
      <c r="I12" s="50"/>
      <c r="J12" s="50"/>
      <c r="K12" s="45"/>
      <c r="L12" s="45"/>
      <c r="M12" s="45">
        <v>4</v>
      </c>
      <c r="N12" s="45"/>
      <c r="O12" s="45"/>
      <c r="P12" s="4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45"/>
      <c r="AB12" s="45"/>
      <c r="AC12" s="45">
        <v>1</v>
      </c>
      <c r="AD12" s="45"/>
      <c r="AE12" s="45"/>
      <c r="AF12" s="45"/>
      <c r="AG12" s="45"/>
      <c r="AH12" s="45"/>
      <c r="AI12" s="45"/>
      <c r="AJ12" s="45"/>
      <c r="AK12" s="45"/>
      <c r="AL12" s="45">
        <f t="shared" si="1"/>
        <v>320</v>
      </c>
      <c r="AM12" s="45">
        <f t="shared" si="2"/>
        <v>0</v>
      </c>
      <c r="AN12" s="45">
        <f t="shared" si="0"/>
        <v>-320</v>
      </c>
      <c r="AO12" s="45">
        <f>RANK(AN12,AN7:AN28,0)</f>
        <v>20</v>
      </c>
    </row>
    <row r="13" spans="1:41" s="61" customFormat="1" ht="24.75" customHeight="1">
      <c r="A13" s="58">
        <v>7</v>
      </c>
      <c r="B13" s="59" t="s">
        <v>43</v>
      </c>
      <c r="C13" s="60" t="s">
        <v>38</v>
      </c>
      <c r="D13" s="60">
        <v>2</v>
      </c>
      <c r="E13" s="35">
        <v>8</v>
      </c>
      <c r="F13" s="58"/>
      <c r="G13" s="58"/>
      <c r="H13" s="58"/>
      <c r="I13" s="58"/>
      <c r="J13" s="58"/>
      <c r="K13" s="35"/>
      <c r="L13" s="35"/>
      <c r="M13" s="35"/>
      <c r="N13" s="35"/>
      <c r="O13" s="35"/>
      <c r="P13" s="35"/>
      <c r="Q13" s="58">
        <v>1</v>
      </c>
      <c r="R13" s="58"/>
      <c r="S13" s="58"/>
      <c r="T13" s="58">
        <v>2</v>
      </c>
      <c r="U13" s="58"/>
      <c r="V13" s="58"/>
      <c r="W13" s="58">
        <v>2</v>
      </c>
      <c r="X13" s="58"/>
      <c r="Y13" s="58">
        <v>1</v>
      </c>
      <c r="Z13" s="58"/>
      <c r="AA13" s="35"/>
      <c r="AB13" s="35"/>
      <c r="AC13" s="35"/>
      <c r="AD13" s="35"/>
      <c r="AE13" s="35"/>
      <c r="AF13" s="35"/>
      <c r="AG13" s="35">
        <v>1</v>
      </c>
      <c r="AH13" s="35">
        <v>1</v>
      </c>
      <c r="AI13" s="35"/>
      <c r="AJ13" s="35"/>
      <c r="AK13" s="35">
        <v>1</v>
      </c>
      <c r="AL13" s="35">
        <f t="shared" si="1"/>
        <v>31</v>
      </c>
      <c r="AM13" s="35">
        <f t="shared" si="2"/>
        <v>50</v>
      </c>
      <c r="AN13" s="35">
        <f t="shared" si="0"/>
        <v>19</v>
      </c>
      <c r="AO13" s="35">
        <f>RANK(AN13,AN7:AN28,0)</f>
        <v>7</v>
      </c>
    </row>
    <row r="14" spans="1:41" s="61" customFormat="1" ht="24.75" customHeight="1">
      <c r="A14" s="58">
        <v>8</v>
      </c>
      <c r="B14" s="59" t="s">
        <v>44</v>
      </c>
      <c r="C14" s="62" t="s">
        <v>10</v>
      </c>
      <c r="D14" s="62">
        <v>3</v>
      </c>
      <c r="E14" s="35">
        <v>5</v>
      </c>
      <c r="F14" s="58"/>
      <c r="G14" s="58"/>
      <c r="H14" s="58"/>
      <c r="I14" s="58"/>
      <c r="J14" s="58"/>
      <c r="K14" s="35"/>
      <c r="L14" s="35"/>
      <c r="M14" s="35">
        <v>1</v>
      </c>
      <c r="N14" s="35"/>
      <c r="O14" s="35"/>
      <c r="P14" s="35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35"/>
      <c r="AB14" s="35"/>
      <c r="AC14" s="35"/>
      <c r="AD14" s="35"/>
      <c r="AE14" s="35"/>
      <c r="AF14" s="35">
        <v>1</v>
      </c>
      <c r="AG14" s="35">
        <v>1</v>
      </c>
      <c r="AH14" s="35">
        <v>1</v>
      </c>
      <c r="AI14" s="35">
        <v>1</v>
      </c>
      <c r="AJ14" s="35"/>
      <c r="AK14" s="35"/>
      <c r="AL14" s="35">
        <f t="shared" si="1"/>
        <v>30</v>
      </c>
      <c r="AM14" s="35">
        <f t="shared" si="2"/>
        <v>55</v>
      </c>
      <c r="AN14" s="35">
        <f t="shared" si="0"/>
        <v>25</v>
      </c>
      <c r="AO14" s="35">
        <f>RANK(AN14,AN7:AN28,0)</f>
        <v>6</v>
      </c>
    </row>
    <row r="15" spans="1:41" s="61" customFormat="1" ht="24.75" customHeight="1">
      <c r="A15" s="66">
        <v>9</v>
      </c>
      <c r="B15" s="67" t="s">
        <v>26</v>
      </c>
      <c r="C15" s="68" t="s">
        <v>24</v>
      </c>
      <c r="D15" s="68">
        <v>2</v>
      </c>
      <c r="E15" s="68">
        <v>6</v>
      </c>
      <c r="F15" s="66"/>
      <c r="G15" s="66"/>
      <c r="H15" s="66"/>
      <c r="I15" s="66"/>
      <c r="J15" s="66"/>
      <c r="K15" s="68"/>
      <c r="L15" s="68"/>
      <c r="M15" s="68">
        <v>1</v>
      </c>
      <c r="N15" s="68"/>
      <c r="O15" s="68"/>
      <c r="P15" s="68"/>
      <c r="Q15" s="66"/>
      <c r="R15" s="66"/>
      <c r="S15" s="66"/>
      <c r="T15" s="66"/>
      <c r="U15" s="66"/>
      <c r="V15" s="66"/>
      <c r="W15" s="66">
        <v>1</v>
      </c>
      <c r="X15" s="66"/>
      <c r="Y15" s="66"/>
      <c r="Z15" s="66"/>
      <c r="AA15" s="68"/>
      <c r="AB15" s="68"/>
      <c r="AC15" s="68"/>
      <c r="AD15" s="68">
        <v>1</v>
      </c>
      <c r="AE15" s="68"/>
      <c r="AF15" s="68">
        <v>1</v>
      </c>
      <c r="AG15" s="68">
        <v>1</v>
      </c>
      <c r="AH15" s="68">
        <v>1</v>
      </c>
      <c r="AI15" s="68">
        <v>1</v>
      </c>
      <c r="AJ15" s="68"/>
      <c r="AK15" s="68">
        <v>1</v>
      </c>
      <c r="AL15" s="68">
        <f t="shared" si="1"/>
        <v>35</v>
      </c>
      <c r="AM15" s="68">
        <f t="shared" si="2"/>
        <v>80</v>
      </c>
      <c r="AN15" s="68">
        <f t="shared" si="0"/>
        <v>45</v>
      </c>
      <c r="AO15" s="68">
        <f>RANK(AN15,AN7:AN28,0)</f>
        <v>2</v>
      </c>
    </row>
    <row r="16" spans="1:41" s="61" customFormat="1" ht="24.75" customHeight="1">
      <c r="A16" s="58">
        <v>10</v>
      </c>
      <c r="B16" s="59" t="s">
        <v>45</v>
      </c>
      <c r="C16" s="62" t="s">
        <v>25</v>
      </c>
      <c r="D16" s="62">
        <v>2</v>
      </c>
      <c r="E16" s="35">
        <v>5</v>
      </c>
      <c r="F16" s="58"/>
      <c r="G16" s="58"/>
      <c r="H16" s="58"/>
      <c r="I16" s="58"/>
      <c r="J16" s="58"/>
      <c r="K16" s="35"/>
      <c r="L16" s="35"/>
      <c r="M16" s="35">
        <v>1</v>
      </c>
      <c r="N16" s="35"/>
      <c r="O16" s="35"/>
      <c r="P16" s="35"/>
      <c r="Q16" s="58"/>
      <c r="R16" s="58">
        <v>1</v>
      </c>
      <c r="S16" s="58"/>
      <c r="T16" s="58"/>
      <c r="U16" s="58"/>
      <c r="V16" s="58"/>
      <c r="W16" s="58">
        <v>1</v>
      </c>
      <c r="X16" s="58"/>
      <c r="Y16" s="58"/>
      <c r="Z16" s="58"/>
      <c r="AA16" s="35"/>
      <c r="AB16" s="35"/>
      <c r="AC16" s="35"/>
      <c r="AD16" s="35">
        <v>1</v>
      </c>
      <c r="AE16" s="35"/>
      <c r="AF16" s="35">
        <v>1</v>
      </c>
      <c r="AG16" s="35">
        <v>1</v>
      </c>
      <c r="AH16" s="35">
        <v>1</v>
      </c>
      <c r="AI16" s="35"/>
      <c r="AJ16" s="35"/>
      <c r="AK16" s="35"/>
      <c r="AL16" s="35">
        <f t="shared" si="1"/>
        <v>45</v>
      </c>
      <c r="AM16" s="35">
        <f t="shared" si="2"/>
        <v>55</v>
      </c>
      <c r="AN16" s="35">
        <f t="shared" si="0"/>
        <v>10</v>
      </c>
      <c r="AO16" s="35">
        <f>RANK(AN16,AN7:AN28,0)</f>
        <v>8</v>
      </c>
    </row>
    <row r="17" spans="1:43" s="61" customFormat="1" ht="24.75" customHeight="1">
      <c r="A17" s="58">
        <v>11</v>
      </c>
      <c r="B17" s="59" t="s">
        <v>46</v>
      </c>
      <c r="C17" s="62" t="s">
        <v>47</v>
      </c>
      <c r="D17" s="62">
        <v>3</v>
      </c>
      <c r="E17" s="35">
        <v>7</v>
      </c>
      <c r="F17" s="58"/>
      <c r="G17" s="58"/>
      <c r="H17" s="58"/>
      <c r="I17" s="58"/>
      <c r="J17" s="58"/>
      <c r="K17" s="35"/>
      <c r="L17" s="35"/>
      <c r="M17" s="35">
        <v>1</v>
      </c>
      <c r="N17" s="35"/>
      <c r="O17" s="35"/>
      <c r="P17" s="35"/>
      <c r="Q17" s="58">
        <v>3</v>
      </c>
      <c r="R17" s="58">
        <v>1</v>
      </c>
      <c r="S17" s="58"/>
      <c r="T17" s="58">
        <v>1</v>
      </c>
      <c r="U17" s="58"/>
      <c r="V17" s="58"/>
      <c r="W17" s="58"/>
      <c r="X17" s="58"/>
      <c r="Y17" s="58"/>
      <c r="Z17" s="58"/>
      <c r="AA17" s="35"/>
      <c r="AB17" s="35"/>
      <c r="AC17" s="35"/>
      <c r="AD17" s="35">
        <v>1</v>
      </c>
      <c r="AE17" s="35"/>
      <c r="AF17" s="35">
        <v>1</v>
      </c>
      <c r="AG17" s="35"/>
      <c r="AH17" s="35">
        <v>1</v>
      </c>
      <c r="AI17" s="35">
        <v>1</v>
      </c>
      <c r="AJ17" s="35"/>
      <c r="AK17" s="35"/>
      <c r="AL17" s="35">
        <f t="shared" si="1"/>
        <v>75</v>
      </c>
      <c r="AM17" s="35">
        <f t="shared" si="2"/>
        <v>45</v>
      </c>
      <c r="AN17" s="35">
        <f t="shared" si="0"/>
        <v>-30</v>
      </c>
      <c r="AO17" s="35">
        <f>RANK(AN17,AN7:AN28,0)</f>
        <v>12</v>
      </c>
      <c r="AP17" s="63"/>
      <c r="AQ17" s="64"/>
    </row>
    <row r="18" spans="1:43" s="61" customFormat="1" ht="24.75" customHeight="1">
      <c r="A18" s="58">
        <v>12</v>
      </c>
      <c r="B18" s="59" t="s">
        <v>48</v>
      </c>
      <c r="C18" s="62" t="s">
        <v>10</v>
      </c>
      <c r="D18" s="62">
        <v>1</v>
      </c>
      <c r="E18" s="35">
        <v>1</v>
      </c>
      <c r="F18" s="58"/>
      <c r="G18" s="58"/>
      <c r="H18" s="58"/>
      <c r="I18" s="58"/>
      <c r="J18" s="58"/>
      <c r="K18" s="35"/>
      <c r="L18" s="35"/>
      <c r="M18" s="35">
        <v>4</v>
      </c>
      <c r="N18" s="35"/>
      <c r="O18" s="35"/>
      <c r="P18" s="35"/>
      <c r="Q18" s="58"/>
      <c r="R18" s="58"/>
      <c r="S18" s="58"/>
      <c r="T18" s="58"/>
      <c r="U18" s="58"/>
      <c r="V18" s="58"/>
      <c r="W18" s="58">
        <v>1</v>
      </c>
      <c r="X18" s="58"/>
      <c r="Y18" s="58">
        <v>2</v>
      </c>
      <c r="Z18" s="58"/>
      <c r="AA18" s="35"/>
      <c r="AB18" s="35"/>
      <c r="AC18" s="35">
        <v>1</v>
      </c>
      <c r="AD18" s="35"/>
      <c r="AE18" s="35"/>
      <c r="AF18" s="35"/>
      <c r="AG18" s="35"/>
      <c r="AH18" s="35"/>
      <c r="AI18" s="35"/>
      <c r="AJ18" s="35"/>
      <c r="AK18" s="35"/>
      <c r="AL18" s="35">
        <f t="shared" si="1"/>
        <v>327</v>
      </c>
      <c r="AM18" s="35">
        <f t="shared" si="2"/>
        <v>0</v>
      </c>
      <c r="AN18" s="35">
        <f t="shared" si="0"/>
        <v>-327</v>
      </c>
      <c r="AO18" s="35">
        <f>RANK(AN18,AN7:AN28,0)</f>
        <v>22</v>
      </c>
      <c r="AQ18" s="63"/>
    </row>
    <row r="19" spans="1:43" s="61" customFormat="1" ht="24.75" customHeight="1">
      <c r="A19" s="66">
        <v>13</v>
      </c>
      <c r="B19" s="67" t="s">
        <v>33</v>
      </c>
      <c r="C19" s="68" t="s">
        <v>24</v>
      </c>
      <c r="D19" s="68">
        <v>1</v>
      </c>
      <c r="E19" s="68">
        <v>5</v>
      </c>
      <c r="F19" s="66"/>
      <c r="G19" s="66"/>
      <c r="H19" s="66"/>
      <c r="I19" s="66"/>
      <c r="J19" s="66"/>
      <c r="K19" s="68"/>
      <c r="L19" s="68"/>
      <c r="M19" s="68"/>
      <c r="N19" s="68"/>
      <c r="O19" s="68"/>
      <c r="P19" s="68"/>
      <c r="Q19" s="66"/>
      <c r="R19" s="66"/>
      <c r="S19" s="66"/>
      <c r="T19" s="66">
        <v>2</v>
      </c>
      <c r="U19" s="66"/>
      <c r="V19" s="66"/>
      <c r="W19" s="66"/>
      <c r="X19" s="66"/>
      <c r="Y19" s="66"/>
      <c r="Z19" s="66"/>
      <c r="AA19" s="68"/>
      <c r="AB19" s="68"/>
      <c r="AC19" s="68"/>
      <c r="AD19" s="68">
        <v>1</v>
      </c>
      <c r="AE19" s="68"/>
      <c r="AF19" s="68">
        <v>1</v>
      </c>
      <c r="AG19" s="68"/>
      <c r="AH19" s="68">
        <v>1</v>
      </c>
      <c r="AI19" s="68">
        <v>1</v>
      </c>
      <c r="AJ19" s="68">
        <v>1</v>
      </c>
      <c r="AK19" s="68"/>
      <c r="AL19" s="68">
        <f t="shared" si="1"/>
        <v>10</v>
      </c>
      <c r="AM19" s="68">
        <f t="shared" si="2"/>
        <v>65</v>
      </c>
      <c r="AN19" s="68">
        <f t="shared" si="0"/>
        <v>55</v>
      </c>
      <c r="AO19" s="68">
        <f>RANK(AN19,AN7:AN28,0)</f>
        <v>1</v>
      </c>
      <c r="AP19" s="63"/>
      <c r="AQ19" s="65"/>
    </row>
    <row r="20" spans="1:43" s="61" customFormat="1" ht="24.75" customHeight="1">
      <c r="A20" s="58">
        <v>14</v>
      </c>
      <c r="B20" s="59" t="s">
        <v>71</v>
      </c>
      <c r="C20" s="62" t="s">
        <v>73</v>
      </c>
      <c r="D20" s="62">
        <v>3</v>
      </c>
      <c r="E20" s="35">
        <v>3</v>
      </c>
      <c r="F20" s="58"/>
      <c r="G20" s="58"/>
      <c r="H20" s="58"/>
      <c r="I20" s="58"/>
      <c r="J20" s="58"/>
      <c r="K20" s="35"/>
      <c r="L20" s="35"/>
      <c r="M20" s="35">
        <v>1</v>
      </c>
      <c r="N20" s="35"/>
      <c r="O20" s="35"/>
      <c r="P20" s="35"/>
      <c r="Q20" s="58">
        <v>3</v>
      </c>
      <c r="R20" s="58">
        <v>2</v>
      </c>
      <c r="S20" s="58"/>
      <c r="T20" s="58"/>
      <c r="U20" s="58"/>
      <c r="V20" s="58"/>
      <c r="W20" s="58"/>
      <c r="X20" s="58"/>
      <c r="Y20" s="58"/>
      <c r="Z20" s="58"/>
      <c r="AA20" s="35"/>
      <c r="AB20" s="35"/>
      <c r="AC20" s="35"/>
      <c r="AD20" s="35">
        <v>1</v>
      </c>
      <c r="AE20" s="35"/>
      <c r="AF20" s="35">
        <v>1</v>
      </c>
      <c r="AG20" s="35"/>
      <c r="AH20" s="35">
        <v>1</v>
      </c>
      <c r="AI20" s="35"/>
      <c r="AJ20" s="35"/>
      <c r="AK20" s="35">
        <v>1</v>
      </c>
      <c r="AL20" s="35">
        <f t="shared" si="1"/>
        <v>80</v>
      </c>
      <c r="AM20" s="35">
        <f t="shared" si="2"/>
        <v>50</v>
      </c>
      <c r="AN20" s="35">
        <f t="shared" si="0"/>
        <v>-30</v>
      </c>
      <c r="AO20" s="35">
        <f>RANK(AN20,AN7:AN28,0)</f>
        <v>12</v>
      </c>
      <c r="AP20" s="63"/>
      <c r="AQ20" s="65"/>
    </row>
    <row r="21" spans="1:43" s="61" customFormat="1" ht="24.75" customHeight="1">
      <c r="A21" s="58">
        <v>15</v>
      </c>
      <c r="B21" s="59" t="s">
        <v>49</v>
      </c>
      <c r="C21" s="62" t="s">
        <v>22</v>
      </c>
      <c r="D21" s="62">
        <v>1</v>
      </c>
      <c r="E21" s="35">
        <v>8</v>
      </c>
      <c r="F21" s="58"/>
      <c r="G21" s="58"/>
      <c r="H21" s="58"/>
      <c r="I21" s="58"/>
      <c r="J21" s="58"/>
      <c r="K21" s="35"/>
      <c r="L21" s="35"/>
      <c r="M21" s="35">
        <v>1</v>
      </c>
      <c r="N21" s="35"/>
      <c r="O21" s="35"/>
      <c r="P21" s="35"/>
      <c r="Q21" s="58"/>
      <c r="R21" s="58"/>
      <c r="S21" s="58">
        <v>2</v>
      </c>
      <c r="T21" s="58"/>
      <c r="U21" s="58"/>
      <c r="V21" s="58"/>
      <c r="W21" s="58">
        <v>1</v>
      </c>
      <c r="X21" s="58"/>
      <c r="Y21" s="58"/>
      <c r="Z21" s="58"/>
      <c r="AA21" s="35"/>
      <c r="AB21" s="35"/>
      <c r="AC21" s="35">
        <v>1</v>
      </c>
      <c r="AD21" s="35"/>
      <c r="AE21" s="35"/>
      <c r="AF21" s="35"/>
      <c r="AG21" s="35">
        <v>1</v>
      </c>
      <c r="AH21" s="35"/>
      <c r="AI21" s="35"/>
      <c r="AJ21" s="35"/>
      <c r="AK21" s="35">
        <v>1</v>
      </c>
      <c r="AL21" s="35">
        <f t="shared" si="1"/>
        <v>255</v>
      </c>
      <c r="AM21" s="35">
        <f t="shared" si="2"/>
        <v>35</v>
      </c>
      <c r="AN21" s="35">
        <f t="shared" si="0"/>
        <v>-220</v>
      </c>
      <c r="AO21" s="35">
        <f>RANK(AN21,AN7:AN28,0)</f>
        <v>15</v>
      </c>
      <c r="AP21" s="63"/>
      <c r="AQ21" s="65"/>
    </row>
    <row r="22" spans="1:43" s="61" customFormat="1" ht="24.75" customHeight="1">
      <c r="A22" s="58">
        <v>16</v>
      </c>
      <c r="B22" s="59" t="s">
        <v>72</v>
      </c>
      <c r="C22" s="62" t="s">
        <v>73</v>
      </c>
      <c r="D22" s="62">
        <v>2</v>
      </c>
      <c r="E22" s="35">
        <v>3</v>
      </c>
      <c r="F22" s="58"/>
      <c r="G22" s="58"/>
      <c r="H22" s="58"/>
      <c r="I22" s="58"/>
      <c r="J22" s="58"/>
      <c r="K22" s="35"/>
      <c r="L22" s="35"/>
      <c r="M22" s="35">
        <v>2</v>
      </c>
      <c r="N22" s="35"/>
      <c r="O22" s="35"/>
      <c r="P22" s="35"/>
      <c r="Q22" s="58"/>
      <c r="R22" s="58"/>
      <c r="S22" s="58"/>
      <c r="T22" s="58"/>
      <c r="U22" s="58">
        <v>1</v>
      </c>
      <c r="V22" s="58"/>
      <c r="W22" s="58"/>
      <c r="X22" s="58"/>
      <c r="Y22" s="58"/>
      <c r="Z22" s="58"/>
      <c r="AA22" s="35"/>
      <c r="AB22" s="35"/>
      <c r="AC22" s="35">
        <v>1</v>
      </c>
      <c r="AD22" s="35"/>
      <c r="AE22" s="35"/>
      <c r="AF22" s="35"/>
      <c r="AG22" s="35"/>
      <c r="AH22" s="35"/>
      <c r="AI22" s="35"/>
      <c r="AJ22" s="35"/>
      <c r="AK22" s="35"/>
      <c r="AL22" s="35">
        <f t="shared" si="1"/>
        <v>263</v>
      </c>
      <c r="AM22" s="35">
        <f t="shared" si="2"/>
        <v>0</v>
      </c>
      <c r="AN22" s="35">
        <f t="shared" si="0"/>
        <v>-263</v>
      </c>
      <c r="AO22" s="35">
        <f>RANK(AN22,AN7:AN28,0)</f>
        <v>19</v>
      </c>
      <c r="AP22" s="63"/>
      <c r="AQ22" s="65"/>
    </row>
    <row r="23" spans="1:43" s="61" customFormat="1" ht="24.75" customHeight="1">
      <c r="A23" s="66">
        <v>17</v>
      </c>
      <c r="B23" s="67" t="s">
        <v>50</v>
      </c>
      <c r="C23" s="68" t="s">
        <v>25</v>
      </c>
      <c r="D23" s="68">
        <v>3</v>
      </c>
      <c r="E23" s="68">
        <v>8</v>
      </c>
      <c r="F23" s="66"/>
      <c r="G23" s="66"/>
      <c r="H23" s="66"/>
      <c r="I23" s="66"/>
      <c r="J23" s="66"/>
      <c r="K23" s="68"/>
      <c r="L23" s="68"/>
      <c r="M23" s="68"/>
      <c r="N23" s="68"/>
      <c r="O23" s="68"/>
      <c r="P23" s="68"/>
      <c r="Q23" s="66">
        <v>3</v>
      </c>
      <c r="R23" s="66"/>
      <c r="S23" s="66">
        <v>1</v>
      </c>
      <c r="T23" s="66"/>
      <c r="U23" s="66"/>
      <c r="V23" s="66"/>
      <c r="W23" s="66"/>
      <c r="X23" s="66"/>
      <c r="Y23" s="66"/>
      <c r="Z23" s="66"/>
      <c r="AA23" s="68"/>
      <c r="AB23" s="68"/>
      <c r="AC23" s="68"/>
      <c r="AD23" s="68">
        <v>1</v>
      </c>
      <c r="AE23" s="68"/>
      <c r="AF23" s="68">
        <v>1</v>
      </c>
      <c r="AG23" s="68">
        <v>1</v>
      </c>
      <c r="AH23" s="68">
        <v>1</v>
      </c>
      <c r="AI23" s="68"/>
      <c r="AJ23" s="68"/>
      <c r="AK23" s="68">
        <v>1</v>
      </c>
      <c r="AL23" s="68">
        <f t="shared" si="1"/>
        <v>40</v>
      </c>
      <c r="AM23" s="68">
        <f t="shared" si="2"/>
        <v>70</v>
      </c>
      <c r="AN23" s="68">
        <f t="shared" si="0"/>
        <v>30</v>
      </c>
      <c r="AO23" s="68">
        <f>RANK(AN23,AN7:AN28,0)</f>
        <v>5</v>
      </c>
      <c r="AP23" s="63"/>
      <c r="AQ23" s="65"/>
    </row>
    <row r="24" spans="1:43" s="61" customFormat="1" ht="24.75" customHeight="1">
      <c r="A24" s="58">
        <v>18</v>
      </c>
      <c r="B24" s="59" t="s">
        <v>51</v>
      </c>
      <c r="C24" s="62" t="s">
        <v>52</v>
      </c>
      <c r="D24" s="62">
        <v>1</v>
      </c>
      <c r="E24" s="35">
        <v>2</v>
      </c>
      <c r="F24" s="58"/>
      <c r="G24" s="58"/>
      <c r="H24" s="58"/>
      <c r="I24" s="58"/>
      <c r="J24" s="58"/>
      <c r="K24" s="35"/>
      <c r="L24" s="35"/>
      <c r="M24" s="35">
        <v>3</v>
      </c>
      <c r="N24" s="35"/>
      <c r="O24" s="35"/>
      <c r="P24" s="35"/>
      <c r="Q24" s="58"/>
      <c r="R24" s="58">
        <v>1</v>
      </c>
      <c r="S24" s="58">
        <v>3</v>
      </c>
      <c r="T24" s="58">
        <v>1</v>
      </c>
      <c r="U24" s="58"/>
      <c r="V24" s="58"/>
      <c r="W24" s="58"/>
      <c r="X24" s="58"/>
      <c r="Y24" s="58"/>
      <c r="Z24" s="58"/>
      <c r="AA24" s="35"/>
      <c r="AB24" s="35"/>
      <c r="AC24" s="35">
        <v>1</v>
      </c>
      <c r="AD24" s="35"/>
      <c r="AE24" s="35"/>
      <c r="AF24" s="35"/>
      <c r="AG24" s="35"/>
      <c r="AH24" s="35">
        <v>1</v>
      </c>
      <c r="AI24" s="35"/>
      <c r="AJ24" s="35"/>
      <c r="AK24" s="35"/>
      <c r="AL24" s="35">
        <f t="shared" si="1"/>
        <v>335</v>
      </c>
      <c r="AM24" s="35">
        <f t="shared" si="2"/>
        <v>15</v>
      </c>
      <c r="AN24" s="35">
        <f t="shared" si="0"/>
        <v>-320</v>
      </c>
      <c r="AO24" s="35">
        <f>RANK(AN24,AN7:AN28,0)</f>
        <v>20</v>
      </c>
      <c r="AP24" s="63"/>
      <c r="AQ24" s="65"/>
    </row>
    <row r="25" spans="1:43" s="61" customFormat="1" ht="24.75" customHeight="1">
      <c r="A25" s="58">
        <v>19</v>
      </c>
      <c r="B25" s="59" t="s">
        <v>53</v>
      </c>
      <c r="C25" s="62" t="s">
        <v>25</v>
      </c>
      <c r="D25" s="62">
        <v>2</v>
      </c>
      <c r="E25" s="35">
        <v>4</v>
      </c>
      <c r="F25" s="58"/>
      <c r="G25" s="58"/>
      <c r="H25" s="58"/>
      <c r="I25" s="58"/>
      <c r="J25" s="58"/>
      <c r="K25" s="35"/>
      <c r="L25" s="35"/>
      <c r="M25" s="35">
        <v>2</v>
      </c>
      <c r="N25" s="35"/>
      <c r="O25" s="35"/>
      <c r="P25" s="35"/>
      <c r="Q25" s="58"/>
      <c r="R25" s="58">
        <v>1</v>
      </c>
      <c r="S25" s="58"/>
      <c r="T25" s="58">
        <v>1</v>
      </c>
      <c r="U25" s="58"/>
      <c r="V25" s="58"/>
      <c r="W25" s="58">
        <v>1</v>
      </c>
      <c r="X25" s="58"/>
      <c r="Y25" s="58"/>
      <c r="Z25" s="58"/>
      <c r="AA25" s="35"/>
      <c r="AB25" s="35"/>
      <c r="AC25" s="35">
        <v>1</v>
      </c>
      <c r="AD25" s="35">
        <v>1</v>
      </c>
      <c r="AE25" s="35"/>
      <c r="AF25" s="35"/>
      <c r="AG25" s="35">
        <v>1</v>
      </c>
      <c r="AH25" s="35"/>
      <c r="AI25" s="35"/>
      <c r="AJ25" s="35"/>
      <c r="AK25" s="35"/>
      <c r="AL25" s="35">
        <f t="shared" si="1"/>
        <v>280</v>
      </c>
      <c r="AM25" s="35">
        <f t="shared" si="2"/>
        <v>30</v>
      </c>
      <c r="AN25" s="35">
        <f t="shared" si="0"/>
        <v>-250</v>
      </c>
      <c r="AO25" s="35">
        <f>RANK(AN25,AN7:AN28,0)</f>
        <v>16</v>
      </c>
      <c r="AP25" s="63"/>
      <c r="AQ25" s="65"/>
    </row>
    <row r="26" spans="1:43" s="61" customFormat="1" ht="26.25" customHeight="1">
      <c r="A26" s="66">
        <v>20</v>
      </c>
      <c r="B26" s="67" t="s">
        <v>54</v>
      </c>
      <c r="C26" s="68" t="s">
        <v>10</v>
      </c>
      <c r="D26" s="68">
        <v>3</v>
      </c>
      <c r="E26" s="68">
        <v>1</v>
      </c>
      <c r="F26" s="66"/>
      <c r="G26" s="66"/>
      <c r="H26" s="66"/>
      <c r="I26" s="66"/>
      <c r="J26" s="66"/>
      <c r="K26" s="68"/>
      <c r="L26" s="68"/>
      <c r="M26" s="68"/>
      <c r="N26" s="68"/>
      <c r="O26" s="68"/>
      <c r="P26" s="68"/>
      <c r="Q26" s="66">
        <v>1</v>
      </c>
      <c r="R26" s="66"/>
      <c r="S26" s="66"/>
      <c r="T26" s="66"/>
      <c r="U26" s="66"/>
      <c r="V26" s="66"/>
      <c r="W26" s="66"/>
      <c r="X26" s="66"/>
      <c r="Y26" s="66">
        <v>2</v>
      </c>
      <c r="Z26" s="66"/>
      <c r="AA26" s="68"/>
      <c r="AB26" s="68"/>
      <c r="AC26" s="68"/>
      <c r="AD26" s="68">
        <v>1</v>
      </c>
      <c r="AE26" s="68"/>
      <c r="AF26" s="68"/>
      <c r="AG26" s="68"/>
      <c r="AH26" s="68">
        <v>1</v>
      </c>
      <c r="AI26" s="68">
        <v>1</v>
      </c>
      <c r="AJ26" s="68"/>
      <c r="AK26" s="68">
        <v>1</v>
      </c>
      <c r="AL26" s="68">
        <f t="shared" si="1"/>
        <v>12</v>
      </c>
      <c r="AM26" s="68">
        <f t="shared" si="2"/>
        <v>50</v>
      </c>
      <c r="AN26" s="68">
        <f t="shared" si="0"/>
        <v>38</v>
      </c>
      <c r="AO26" s="68">
        <f>RANK(AN26,AN7:AN28,0)</f>
        <v>3</v>
      </c>
      <c r="AP26" s="63"/>
      <c r="AQ26" s="65"/>
    </row>
    <row r="27" spans="1:43" s="61" customFormat="1" ht="24.75" customHeight="1">
      <c r="A27" s="66">
        <v>21</v>
      </c>
      <c r="B27" s="67" t="s">
        <v>55</v>
      </c>
      <c r="C27" s="68" t="s">
        <v>22</v>
      </c>
      <c r="D27" s="68">
        <v>2</v>
      </c>
      <c r="E27" s="68">
        <v>2</v>
      </c>
      <c r="F27" s="66"/>
      <c r="G27" s="66"/>
      <c r="H27" s="66"/>
      <c r="I27" s="66"/>
      <c r="J27" s="66"/>
      <c r="K27" s="68"/>
      <c r="L27" s="68"/>
      <c r="M27" s="68"/>
      <c r="N27" s="68"/>
      <c r="O27" s="68"/>
      <c r="P27" s="68"/>
      <c r="Q27" s="66"/>
      <c r="R27" s="66">
        <v>2</v>
      </c>
      <c r="S27" s="66"/>
      <c r="T27" s="66"/>
      <c r="U27" s="66">
        <v>1</v>
      </c>
      <c r="V27" s="66"/>
      <c r="W27" s="66"/>
      <c r="X27" s="66">
        <v>1</v>
      </c>
      <c r="Y27" s="66"/>
      <c r="Z27" s="66"/>
      <c r="AA27" s="68"/>
      <c r="AB27" s="68"/>
      <c r="AC27" s="68"/>
      <c r="AD27" s="68">
        <v>1</v>
      </c>
      <c r="AE27" s="68">
        <v>1</v>
      </c>
      <c r="AF27" s="68"/>
      <c r="AG27" s="68"/>
      <c r="AH27" s="68">
        <v>1</v>
      </c>
      <c r="AI27" s="68">
        <v>1</v>
      </c>
      <c r="AJ27" s="68"/>
      <c r="AK27" s="68">
        <v>1</v>
      </c>
      <c r="AL27" s="68">
        <f t="shared" si="1"/>
        <v>33</v>
      </c>
      <c r="AM27" s="68">
        <f t="shared" si="2"/>
        <v>70</v>
      </c>
      <c r="AN27" s="68">
        <f t="shared" si="0"/>
        <v>37</v>
      </c>
      <c r="AO27" s="68">
        <f>RANK(AN27,AN7:AN28,0)</f>
        <v>4</v>
      </c>
      <c r="AP27" s="63"/>
      <c r="AQ27" s="65"/>
    </row>
    <row r="28" spans="1:43" s="61" customFormat="1" ht="24.75" customHeight="1">
      <c r="A28" s="58">
        <v>22</v>
      </c>
      <c r="B28" s="59" t="s">
        <v>56</v>
      </c>
      <c r="C28" s="62" t="s">
        <v>22</v>
      </c>
      <c r="D28" s="62">
        <v>1</v>
      </c>
      <c r="E28" s="35">
        <v>7</v>
      </c>
      <c r="F28" s="58"/>
      <c r="G28" s="58"/>
      <c r="H28" s="58"/>
      <c r="I28" s="58"/>
      <c r="J28" s="58"/>
      <c r="K28" s="35"/>
      <c r="L28" s="35"/>
      <c r="M28" s="35">
        <v>2</v>
      </c>
      <c r="N28" s="35"/>
      <c r="O28" s="35"/>
      <c r="P28" s="35"/>
      <c r="Q28" s="58"/>
      <c r="R28" s="58"/>
      <c r="S28" s="58"/>
      <c r="T28" s="58"/>
      <c r="U28" s="58"/>
      <c r="V28" s="58">
        <v>1</v>
      </c>
      <c r="W28" s="58">
        <v>1</v>
      </c>
      <c r="X28" s="58"/>
      <c r="Y28" s="58"/>
      <c r="Z28" s="58"/>
      <c r="AA28" s="35"/>
      <c r="AB28" s="35"/>
      <c r="AC28" s="35"/>
      <c r="AD28" s="35"/>
      <c r="AE28" s="35"/>
      <c r="AF28" s="35">
        <v>1</v>
      </c>
      <c r="AG28" s="35">
        <v>1</v>
      </c>
      <c r="AH28" s="35"/>
      <c r="AI28" s="35">
        <v>1</v>
      </c>
      <c r="AJ28" s="35"/>
      <c r="AK28" s="35"/>
      <c r="AL28" s="35">
        <f t="shared" si="1"/>
        <v>68</v>
      </c>
      <c r="AM28" s="35">
        <f t="shared" si="2"/>
        <v>40</v>
      </c>
      <c r="AN28" s="35">
        <f>AM28-AL28</f>
        <v>-28</v>
      </c>
      <c r="AO28" s="35">
        <f>RANK(AN28,AN7:AN28,0)</f>
        <v>11</v>
      </c>
      <c r="AP28" s="63"/>
      <c r="AQ28" s="65"/>
    </row>
    <row r="29" spans="1:41" s="5" customFormat="1" ht="6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46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3"/>
      <c r="AA29" s="13"/>
      <c r="AB29" s="13"/>
      <c r="AC29" s="41"/>
      <c r="AD29" s="13"/>
      <c r="AE29" s="13"/>
      <c r="AF29" s="13"/>
      <c r="AG29" s="13"/>
      <c r="AH29" s="13"/>
      <c r="AI29" s="13"/>
      <c r="AJ29" s="13"/>
      <c r="AK29" s="13"/>
      <c r="AL29" s="14"/>
      <c r="AM29" s="14"/>
      <c r="AN29" s="14"/>
      <c r="AO29" s="12"/>
    </row>
    <row r="30" spans="1:40" s="5" customFormat="1" ht="25.5">
      <c r="A30" s="10"/>
      <c r="K30" s="15"/>
      <c r="L30" s="15"/>
      <c r="M30" s="47"/>
      <c r="N30" s="15"/>
      <c r="O30" s="15"/>
      <c r="P30" s="15"/>
      <c r="Z30" s="15"/>
      <c r="AA30" s="15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5"/>
      <c r="AM30" s="15"/>
      <c r="AN30" s="15"/>
    </row>
    <row r="31" spans="6:40" s="5" customFormat="1" ht="15">
      <c r="F31" s="11"/>
      <c r="G31" s="11"/>
      <c r="H31" s="11"/>
      <c r="I31" s="11"/>
      <c r="J31" s="11"/>
      <c r="K31" s="11"/>
      <c r="L31" s="11"/>
      <c r="M31" s="48"/>
      <c r="N31" s="11"/>
      <c r="O31" s="11"/>
      <c r="P31" s="11"/>
      <c r="Q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69">
        <v>40614</v>
      </c>
      <c r="AD31" s="69"/>
      <c r="AE31" s="69"/>
      <c r="AF31" s="69"/>
      <c r="AG31" s="69"/>
      <c r="AH31" s="69"/>
      <c r="AI31" s="69"/>
      <c r="AJ31" s="69"/>
      <c r="AK31" s="69"/>
      <c r="AL31" s="70"/>
      <c r="AM31" s="32"/>
      <c r="AN31" s="32"/>
    </row>
    <row r="32" spans="3:40" s="5" customFormat="1" ht="15" customHeight="1">
      <c r="C32" s="5" t="s">
        <v>8</v>
      </c>
      <c r="F32" s="11"/>
      <c r="G32" s="11"/>
      <c r="H32" s="11"/>
      <c r="I32" s="11"/>
      <c r="J32" s="11"/>
      <c r="K32" s="11"/>
      <c r="L32" s="11"/>
      <c r="M32" s="48"/>
      <c r="N32" s="11"/>
      <c r="O32" s="11"/>
      <c r="P32" s="11"/>
      <c r="Q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69" t="s">
        <v>9</v>
      </c>
      <c r="AD32" s="69"/>
      <c r="AE32" s="69"/>
      <c r="AF32" s="69"/>
      <c r="AG32" s="69"/>
      <c r="AH32" s="69"/>
      <c r="AI32" s="69"/>
      <c r="AJ32" s="69"/>
      <c r="AK32" s="69"/>
      <c r="AL32" s="70"/>
      <c r="AM32" s="32"/>
      <c r="AN32" s="32"/>
    </row>
    <row r="33" spans="5:13" s="5" customFormat="1" ht="12.75">
      <c r="E33" s="5" t="s">
        <v>8</v>
      </c>
      <c r="M33" s="42"/>
    </row>
    <row r="34" s="5" customFormat="1" ht="12" customHeight="1">
      <c r="M34" s="42"/>
    </row>
    <row r="35" spans="13:29" s="1" customFormat="1" ht="12.75" customHeight="1" hidden="1">
      <c r="M35" s="42"/>
      <c r="AC35" s="39"/>
    </row>
    <row r="36" spans="6:29" s="1" customFormat="1" ht="12.75" customHeight="1" hidden="1">
      <c r="F36" s="1" t="s">
        <v>8</v>
      </c>
      <c r="M36" s="42"/>
      <c r="AC36" s="39"/>
    </row>
    <row r="37" spans="3:29" s="1" customFormat="1" ht="12.75" customHeight="1" hidden="1">
      <c r="C37" s="1" t="s">
        <v>8</v>
      </c>
      <c r="M37" s="42"/>
      <c r="AC37" s="39"/>
    </row>
    <row r="38" spans="28:31" ht="12.75">
      <c r="AB38" s="5"/>
      <c r="AC38" s="5"/>
      <c r="AD38" s="5"/>
      <c r="AE38" s="5"/>
    </row>
    <row r="39" spans="28:31" ht="9.75" customHeight="1">
      <c r="AB39" s="5"/>
      <c r="AC39" s="5"/>
      <c r="AD39" s="5"/>
      <c r="AE39" s="5"/>
    </row>
    <row r="40" spans="28:31" ht="12.75">
      <c r="AB40" s="5"/>
      <c r="AC40" s="5"/>
      <c r="AD40" s="5"/>
      <c r="AE40" s="5"/>
    </row>
    <row r="41" spans="28:31" ht="12.75">
      <c r="AB41" s="5"/>
      <c r="AC41" s="5"/>
      <c r="AD41" s="5"/>
      <c r="AE41" s="5"/>
    </row>
    <row r="42" spans="28:31" ht="12.75">
      <c r="AB42" s="5"/>
      <c r="AC42" s="5"/>
      <c r="AD42" s="5"/>
      <c r="AE42" s="5"/>
    </row>
    <row r="43" spans="28:31" ht="12.75">
      <c r="AB43" s="5"/>
      <c r="AC43" s="5"/>
      <c r="AD43" s="5"/>
      <c r="AE43" s="5"/>
    </row>
    <row r="44" spans="28:31" ht="12.75">
      <c r="AB44" s="5"/>
      <c r="AC44" s="5"/>
      <c r="AD44" s="5"/>
      <c r="AE44" s="5"/>
    </row>
    <row r="45" spans="28:31" ht="12.75">
      <c r="AB45" s="5"/>
      <c r="AC45" s="5"/>
      <c r="AD45" s="5"/>
      <c r="AE45" s="5"/>
    </row>
    <row r="46" spans="28:31" ht="12.75">
      <c r="AB46" s="5"/>
      <c r="AC46" s="5"/>
      <c r="AD46" s="5"/>
      <c r="AE46" s="5"/>
    </row>
    <row r="47" spans="28:31" ht="12.75">
      <c r="AB47" s="5"/>
      <c r="AC47" s="5"/>
      <c r="AD47" s="5"/>
      <c r="AE47" s="5"/>
    </row>
    <row r="48" spans="28:31" ht="12.75">
      <c r="AB48" s="5"/>
      <c r="AC48" s="5"/>
      <c r="AD48" s="5"/>
      <c r="AE48" s="5"/>
    </row>
    <row r="49" spans="28:31" ht="12.75">
      <c r="AB49" s="5"/>
      <c r="AC49" s="5"/>
      <c r="AD49" s="5"/>
      <c r="AE49" s="5"/>
    </row>
    <row r="50" spans="28:31" ht="12.75">
      <c r="AB50" s="5"/>
      <c r="AC50" s="5"/>
      <c r="AD50" s="5"/>
      <c r="AE50" s="5"/>
    </row>
    <row r="51" spans="28:31" ht="12.75">
      <c r="AB51" s="5"/>
      <c r="AC51" s="5"/>
      <c r="AD51" s="5"/>
      <c r="AE51" s="5"/>
    </row>
    <row r="52" spans="28:31" ht="12.75">
      <c r="AB52" s="5"/>
      <c r="AC52" s="5"/>
      <c r="AD52" s="5"/>
      <c r="AE52" s="5"/>
    </row>
    <row r="53" spans="28:31" ht="12.75">
      <c r="AB53" s="5"/>
      <c r="AC53" s="5"/>
      <c r="AD53" s="5"/>
      <c r="AE53" s="5"/>
    </row>
    <row r="54" spans="28:31" ht="12.75">
      <c r="AB54" s="5"/>
      <c r="AC54" s="5"/>
      <c r="AD54" s="5"/>
      <c r="AE54" s="5"/>
    </row>
    <row r="55" spans="28:31" ht="12.75">
      <c r="AB55" s="5"/>
      <c r="AC55" s="5"/>
      <c r="AD55" s="5"/>
      <c r="AE55" s="5"/>
    </row>
    <row r="56" spans="28:31" ht="12.75">
      <c r="AB56" s="5"/>
      <c r="AC56" s="5"/>
      <c r="AD56" s="5"/>
      <c r="AE56" s="5"/>
    </row>
    <row r="57" spans="28:31" ht="12.75">
      <c r="AB57" s="5"/>
      <c r="AC57" s="5"/>
      <c r="AD57" s="5"/>
      <c r="AE57" s="5"/>
    </row>
    <row r="58" spans="28:31" ht="12.75">
      <c r="AB58" s="5"/>
      <c r="AC58" s="5"/>
      <c r="AD58" s="5"/>
      <c r="AE58" s="5"/>
    </row>
    <row r="59" spans="28:31" ht="12.75">
      <c r="AB59" s="5"/>
      <c r="AC59" s="5"/>
      <c r="AD59" s="5"/>
      <c r="AE59" s="5"/>
    </row>
    <row r="60" spans="28:31" ht="12.75">
      <c r="AB60" s="5"/>
      <c r="AC60" s="5"/>
      <c r="AD60" s="5"/>
      <c r="AE60" s="5"/>
    </row>
  </sheetData>
  <sheetProtection/>
  <mergeCells count="6">
    <mergeCell ref="AC32:AL32"/>
    <mergeCell ref="C2:E4"/>
    <mergeCell ref="AC31:AL31"/>
    <mergeCell ref="AL4:AO4"/>
    <mergeCell ref="AD4:AK4"/>
    <mergeCell ref="AD3:AK3"/>
  </mergeCells>
  <printOptions/>
  <pageMargins left="0.25" right="0.09" top="0.18" bottom="0.25" header="0.5" footer="0.28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2"/>
  <sheetViews>
    <sheetView tabSelected="1" zoomScalePageLayoutView="0" workbookViewId="0" topLeftCell="V1">
      <selection activeCell="AH7" sqref="AH7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12.421875" style="0" customWidth="1"/>
    <col min="4" max="4" width="8.8515625" style="0" customWidth="1"/>
    <col min="5" max="5" width="9.28125" style="0" customWidth="1"/>
    <col min="6" max="6" width="11.8515625" style="0" customWidth="1"/>
    <col min="7" max="7" width="14.57421875" style="0" customWidth="1"/>
    <col min="8" max="8" width="15.00390625" style="0" customWidth="1"/>
    <col min="9" max="9" width="11.00390625" style="0" customWidth="1"/>
    <col min="10" max="10" width="15.8515625" style="0" customWidth="1"/>
    <col min="11" max="11" width="13.8515625" style="0" customWidth="1"/>
    <col min="12" max="12" width="17.57421875" style="0" customWidth="1"/>
    <col min="13" max="16" width="16.28125" style="0" customWidth="1"/>
    <col min="17" max="17" width="13.7109375" style="0" customWidth="1"/>
    <col min="18" max="18" width="13.140625" style="0" customWidth="1"/>
    <col min="19" max="19" width="17.57421875" style="0" customWidth="1"/>
    <col min="20" max="20" width="13.8515625" style="0" customWidth="1"/>
    <col min="21" max="22" width="13.00390625" style="0" customWidth="1"/>
    <col min="23" max="23" width="17.57421875" style="0" customWidth="1"/>
    <col min="24" max="24" width="12.28125" style="0" customWidth="1"/>
    <col min="25" max="25" width="15.00390625" style="0" customWidth="1"/>
    <col min="26" max="26" width="12.00390625" style="0" customWidth="1"/>
    <col min="27" max="28" width="13.8515625" style="0" customWidth="1"/>
    <col min="29" max="29" width="15.7109375" style="0" customWidth="1"/>
    <col min="30" max="30" width="8.8515625" style="0" customWidth="1"/>
    <col min="31" max="32" width="12.28125" style="0" customWidth="1"/>
    <col min="33" max="33" width="13.140625" style="0" customWidth="1"/>
    <col min="34" max="34" width="11.421875" style="0" customWidth="1"/>
    <col min="35" max="35" width="15.8515625" style="0" customWidth="1"/>
    <col min="36" max="36" width="11.57421875" style="0" bestFit="1" customWidth="1"/>
  </cols>
  <sheetData>
    <row r="1" s="5" customFormat="1" ht="12.75"/>
    <row r="2" spans="1:34" s="5" customFormat="1" ht="12.75" customHeight="1">
      <c r="A2" s="6"/>
      <c r="B2" s="9"/>
      <c r="C2" s="71" t="s">
        <v>64</v>
      </c>
      <c r="D2" s="71"/>
      <c r="E2" s="72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7"/>
      <c r="T2" s="8"/>
      <c r="U2" s="7"/>
      <c r="V2" s="7"/>
      <c r="W2" s="7"/>
      <c r="Z2" s="7"/>
      <c r="AA2" s="7"/>
      <c r="AB2" s="7"/>
      <c r="AC2" s="27"/>
      <c r="AD2" s="27"/>
      <c r="AE2" s="27"/>
      <c r="AF2" s="27"/>
      <c r="AG2" s="27"/>
      <c r="AH2" s="28"/>
    </row>
    <row r="3" spans="1:34" s="5" customFormat="1" ht="7.5" customHeight="1">
      <c r="A3" s="6"/>
      <c r="B3" s="7"/>
      <c r="C3" s="72"/>
      <c r="D3" s="72"/>
      <c r="E3" s="72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8"/>
      <c r="U3" s="7"/>
      <c r="V3" s="7"/>
      <c r="W3" s="7"/>
      <c r="Z3" s="7"/>
      <c r="AA3" s="7"/>
      <c r="AB3" s="7"/>
      <c r="AC3" s="27"/>
      <c r="AD3" s="27"/>
      <c r="AE3" s="27"/>
      <c r="AF3" s="27"/>
      <c r="AG3" s="27"/>
      <c r="AH3" s="28"/>
    </row>
    <row r="4" spans="1:34" s="5" customFormat="1" ht="18.75" customHeight="1">
      <c r="A4" s="6"/>
      <c r="B4" s="7"/>
      <c r="C4" s="72"/>
      <c r="D4" s="72"/>
      <c r="E4" s="72"/>
      <c r="F4" s="36">
        <v>1</v>
      </c>
      <c r="G4" s="36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36">
        <v>8</v>
      </c>
      <c r="N4" s="36">
        <v>9</v>
      </c>
      <c r="O4" s="36">
        <v>10</v>
      </c>
      <c r="P4" s="36">
        <v>11</v>
      </c>
      <c r="Q4" s="36">
        <v>12</v>
      </c>
      <c r="R4" s="36">
        <v>13</v>
      </c>
      <c r="S4" s="36">
        <v>14</v>
      </c>
      <c r="T4" s="36">
        <v>15</v>
      </c>
      <c r="U4" s="36">
        <v>16</v>
      </c>
      <c r="V4" s="36">
        <v>17</v>
      </c>
      <c r="W4" s="36">
        <v>18</v>
      </c>
      <c r="X4" s="36">
        <v>19</v>
      </c>
      <c r="Y4" s="36">
        <v>20</v>
      </c>
      <c r="Z4" s="36">
        <v>21</v>
      </c>
      <c r="AA4" s="36">
        <v>22</v>
      </c>
      <c r="AB4" s="36">
        <v>23</v>
      </c>
      <c r="AC4" s="36">
        <v>24</v>
      </c>
      <c r="AD4" s="38"/>
      <c r="AE4" s="73" t="s">
        <v>70</v>
      </c>
      <c r="AF4" s="73"/>
      <c r="AG4" s="73"/>
      <c r="AH4" s="74"/>
    </row>
    <row r="5" spans="6:30" s="5" customFormat="1" ht="14.25">
      <c r="F5" s="18" t="s">
        <v>32</v>
      </c>
      <c r="G5" s="18" t="s">
        <v>32</v>
      </c>
      <c r="H5" s="18" t="s">
        <v>32</v>
      </c>
      <c r="I5" s="18" t="s">
        <v>32</v>
      </c>
      <c r="J5" s="18" t="s">
        <v>32</v>
      </c>
      <c r="K5" s="19" t="s">
        <v>32</v>
      </c>
      <c r="L5" s="19" t="s">
        <v>32</v>
      </c>
      <c r="M5" s="19" t="s">
        <v>32</v>
      </c>
      <c r="N5" s="19" t="s">
        <v>32</v>
      </c>
      <c r="O5" s="19" t="s">
        <v>32</v>
      </c>
      <c r="P5" s="19" t="s">
        <v>32</v>
      </c>
      <c r="Q5" s="18">
        <v>10</v>
      </c>
      <c r="R5" s="18">
        <v>10</v>
      </c>
      <c r="S5" s="18">
        <v>10</v>
      </c>
      <c r="T5" s="18">
        <v>5</v>
      </c>
      <c r="U5" s="18">
        <v>3</v>
      </c>
      <c r="V5" s="18">
        <v>3</v>
      </c>
      <c r="W5" s="18">
        <v>5</v>
      </c>
      <c r="X5" s="18">
        <v>10</v>
      </c>
      <c r="Y5" s="18">
        <v>1</v>
      </c>
      <c r="Z5" s="18">
        <v>5</v>
      </c>
      <c r="AA5" s="19">
        <v>3</v>
      </c>
      <c r="AB5" s="19">
        <v>3</v>
      </c>
      <c r="AC5" s="19" t="s">
        <v>32</v>
      </c>
      <c r="AD5" s="37">
        <v>10</v>
      </c>
    </row>
    <row r="6" spans="1:35" s="4" customFormat="1" ht="57" customHeight="1">
      <c r="A6" s="2"/>
      <c r="B6" s="3" t="s">
        <v>0</v>
      </c>
      <c r="C6" s="2" t="s">
        <v>11</v>
      </c>
      <c r="D6" s="2" t="s">
        <v>1</v>
      </c>
      <c r="E6" s="2" t="s">
        <v>21</v>
      </c>
      <c r="F6" s="2" t="s">
        <v>27</v>
      </c>
      <c r="G6" s="2" t="s">
        <v>14</v>
      </c>
      <c r="H6" s="2" t="s">
        <v>16</v>
      </c>
      <c r="I6" s="2" t="s">
        <v>68</v>
      </c>
      <c r="J6" s="2" t="s">
        <v>57</v>
      </c>
      <c r="K6" s="2" t="s">
        <v>60</v>
      </c>
      <c r="L6" s="2" t="s">
        <v>61</v>
      </c>
      <c r="M6" s="2" t="s">
        <v>2</v>
      </c>
      <c r="N6" s="2" t="s">
        <v>62</v>
      </c>
      <c r="O6" s="2" t="s">
        <v>57</v>
      </c>
      <c r="P6" s="2" t="s">
        <v>63</v>
      </c>
      <c r="Q6" s="17" t="s">
        <v>15</v>
      </c>
      <c r="R6" s="2" t="s">
        <v>17</v>
      </c>
      <c r="S6" s="2" t="s">
        <v>18</v>
      </c>
      <c r="T6" s="2" t="s">
        <v>28</v>
      </c>
      <c r="U6" s="2" t="s">
        <v>19</v>
      </c>
      <c r="V6" s="2" t="s">
        <v>69</v>
      </c>
      <c r="W6" s="2" t="s">
        <v>20</v>
      </c>
      <c r="X6" s="2" t="s">
        <v>29</v>
      </c>
      <c r="Y6" s="2" t="s">
        <v>3</v>
      </c>
      <c r="Z6" s="2" t="s">
        <v>30</v>
      </c>
      <c r="AA6" s="2" t="s">
        <v>58</v>
      </c>
      <c r="AB6" s="2" t="s">
        <v>59</v>
      </c>
      <c r="AC6" s="2" t="s">
        <v>12</v>
      </c>
      <c r="AD6" s="2" t="s">
        <v>13</v>
      </c>
      <c r="AE6" s="2" t="s">
        <v>4</v>
      </c>
      <c r="AF6" s="2" t="s">
        <v>5</v>
      </c>
      <c r="AG6" s="2" t="s">
        <v>23</v>
      </c>
      <c r="AH6" s="2" t="s">
        <v>6</v>
      </c>
      <c r="AI6" s="24" t="s">
        <v>7</v>
      </c>
    </row>
    <row r="7" spans="1:35" s="22" customFormat="1" ht="24.75" customHeight="1">
      <c r="A7" s="33">
        <v>1</v>
      </c>
      <c r="B7" s="23" t="s">
        <v>33</v>
      </c>
      <c r="C7" s="31" t="s">
        <v>37</v>
      </c>
      <c r="D7" s="34">
        <v>5</v>
      </c>
      <c r="E7" s="20"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v>1</v>
      </c>
      <c r="U7" s="18"/>
      <c r="V7" s="18"/>
      <c r="W7" s="18"/>
      <c r="X7" s="18"/>
      <c r="Y7" s="18">
        <v>3</v>
      </c>
      <c r="Z7" s="18"/>
      <c r="AA7" s="19"/>
      <c r="AB7" s="19"/>
      <c r="AC7" s="19"/>
      <c r="AD7" s="19">
        <f>MINUTE(ABS(AF7-E7))*0.2</f>
        <v>8.6</v>
      </c>
      <c r="AE7" s="19">
        <f>IF(COUNTIF(F7:P7,"N")&gt;0,"Noņemta",(F7+G7+H7+I7+J7+K7+L7+M7+N7+O7+P7)*30+(Q7+R7+S7+X7)*10+(T7+W7+Z7)*5+(U7+V7+AA7+AB7)*3+Y7+AD7+AC7*20)</f>
        <v>16.6</v>
      </c>
      <c r="AF7" s="20">
        <v>0.03027777777777778</v>
      </c>
      <c r="AG7" s="21">
        <f>IF(AE7="Noņemta",AG7=AE7,AF7+0.01*AF7*AE7)</f>
        <v>0.03530388888888889</v>
      </c>
      <c r="AH7" s="19">
        <v>2</v>
      </c>
      <c r="AI7" s="25">
        <f>IF(Z7="N",Z5,(IF(Y7="N",Y5,(IF(N7="N",N5,(IF(I7="N",I5,(IF(K7="N",K5,"")))))))))</f>
      </c>
    </row>
    <row r="8" spans="1:35" s="22" customFormat="1" ht="24.75" customHeight="1">
      <c r="A8" s="26">
        <v>2</v>
      </c>
      <c r="B8" s="29" t="s">
        <v>26</v>
      </c>
      <c r="C8" s="31" t="s">
        <v>37</v>
      </c>
      <c r="D8" s="34">
        <v>4</v>
      </c>
      <c r="E8" s="20">
        <v>0</v>
      </c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8"/>
      <c r="R8" s="18"/>
      <c r="S8" s="18"/>
      <c r="T8" s="18">
        <v>1</v>
      </c>
      <c r="U8" s="18"/>
      <c r="V8" s="18"/>
      <c r="W8" s="18"/>
      <c r="X8" s="18"/>
      <c r="Y8" s="18">
        <v>1</v>
      </c>
      <c r="Z8" s="18"/>
      <c r="AA8" s="19"/>
      <c r="AB8" s="19"/>
      <c r="AC8" s="19"/>
      <c r="AD8" s="19">
        <f>MINUTE(ABS(AF8-E8))*0.2</f>
        <v>5.800000000000001</v>
      </c>
      <c r="AE8" s="19">
        <f>IF(COUNTIF(F8:P8,"N")&gt;0,"Noņemta",(F8+G8+H8+I8+J8+K8+L8+M8+N8+O8+P8)*30+(Q8+R8+S8+X8)*10+(T8+W8+Z8)*5+(U8+V8+AA8+AB8)*3+Y8+AD8+AC8*20)</f>
        <v>11.8</v>
      </c>
      <c r="AF8" s="20">
        <v>0.02021990740740741</v>
      </c>
      <c r="AG8" s="21">
        <f>IF(AE8="Noņemta",AG8=AE8,AF8+0.01*AF8*AE8)</f>
        <v>0.022605856481481484</v>
      </c>
      <c r="AH8" s="19">
        <v>1</v>
      </c>
      <c r="AI8" s="25">
        <f>IF(Z8="N",Z6,(IF(Y8="N",Y6,(IF(N8="N",N6,(IF(I8="N",I6,(IF(K8="N",K6,"")))))))))</f>
      </c>
    </row>
    <row r="9" spans="1:35" s="22" customFormat="1" ht="29.25" customHeight="1">
      <c r="A9" s="33">
        <v>3</v>
      </c>
      <c r="B9" s="30" t="s">
        <v>54</v>
      </c>
      <c r="C9" s="31" t="s">
        <v>75</v>
      </c>
      <c r="D9" s="34">
        <v>3</v>
      </c>
      <c r="E9" s="20">
        <v>0</v>
      </c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8">
        <v>6</v>
      </c>
      <c r="R9" s="18"/>
      <c r="S9" s="18">
        <v>1</v>
      </c>
      <c r="T9" s="18">
        <v>4</v>
      </c>
      <c r="U9" s="18">
        <v>3</v>
      </c>
      <c r="V9" s="18">
        <v>1</v>
      </c>
      <c r="W9" s="18">
        <v>1</v>
      </c>
      <c r="X9" s="18"/>
      <c r="Y9" s="18"/>
      <c r="Z9" s="18"/>
      <c r="AA9" s="19"/>
      <c r="AB9" s="19"/>
      <c r="AC9" s="19"/>
      <c r="AD9" s="19">
        <f>MINUTE(ABS(AF9-E9))*0.2</f>
        <v>2</v>
      </c>
      <c r="AE9" s="19">
        <f>IF(COUNTIF(F9:P9,"N")&gt;0,"Noņemta",(F9+G9+H9+I9+J9+K9+L9+M9+N9+O9+P9)*30+(Q9+R9+S9+X9)*10+(T9+W9+Z9)*5+(U9+V9+AA9+AB9)*3+Y9+AD9+AC9*20)</f>
        <v>109</v>
      </c>
      <c r="AF9" s="20">
        <v>0.04900462962962963</v>
      </c>
      <c r="AG9" s="21">
        <f>IF(AE9="Noņemta",AG9=AE9,AF9+0.01*AF9*AE9)</f>
        <v>0.10241967592592592</v>
      </c>
      <c r="AH9" s="19">
        <v>3</v>
      </c>
      <c r="AI9" s="25">
        <f>IF(Z9="N",Z7,(IF(Y9="N",Y7,(IF(N9="N",N7,(IF(I9="N",I7,(IF(K9="N",K7,"")))))))))</f>
      </c>
    </row>
    <row r="10" spans="1:35" s="22" customFormat="1" ht="24.75" customHeight="1">
      <c r="A10" s="26">
        <v>4</v>
      </c>
      <c r="B10" s="30" t="s">
        <v>55</v>
      </c>
      <c r="C10" s="31" t="s">
        <v>76</v>
      </c>
      <c r="D10" s="34">
        <v>2</v>
      </c>
      <c r="E10" s="20">
        <v>0</v>
      </c>
      <c r="F10" s="18" t="s">
        <v>34</v>
      </c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19"/>
      <c r="AC10" s="19"/>
      <c r="AD10" s="19">
        <f>MINUTE(ABS(AF10-E10))*0.2</f>
        <v>0</v>
      </c>
      <c r="AE10" s="19" t="str">
        <f>IF(COUNTIF(F10:P10,"N")&gt;0,"Noņemta",(F10+G10+H10+I10+J10+K10+L10+M10+N10+O10+P10)*30+(Q10+R10+S10+X10)*10+(T10+W10+Z10)*5+(U10+V10+AA10+AB10)*3+Y10+AD10+AC10*20)</f>
        <v>Noņemta</v>
      </c>
      <c r="AF10" s="20">
        <v>0</v>
      </c>
      <c r="AG10" s="19" t="s">
        <v>78</v>
      </c>
      <c r="AH10" s="19" t="str">
        <f>AE10</f>
        <v>Noņemta</v>
      </c>
      <c r="AI10" s="25" t="s">
        <v>2</v>
      </c>
    </row>
    <row r="11" spans="1:35" s="22" customFormat="1" ht="24.75" customHeight="1">
      <c r="A11" s="33">
        <v>5</v>
      </c>
      <c r="B11" s="30" t="s">
        <v>50</v>
      </c>
      <c r="C11" s="31" t="s">
        <v>77</v>
      </c>
      <c r="D11" s="34">
        <v>1</v>
      </c>
      <c r="E11" s="20">
        <v>0</v>
      </c>
      <c r="F11" s="18" t="s">
        <v>34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8"/>
      <c r="R11" s="18"/>
      <c r="S11" s="18"/>
      <c r="T11" s="18">
        <v>1</v>
      </c>
      <c r="U11" s="18"/>
      <c r="V11" s="18"/>
      <c r="W11" s="18"/>
      <c r="X11" s="18"/>
      <c r="Y11" s="18"/>
      <c r="Z11" s="18"/>
      <c r="AA11" s="19"/>
      <c r="AB11" s="19"/>
      <c r="AC11" s="19"/>
      <c r="AD11" s="19">
        <f>MINUTE(ABS(AF11-E11))*0.2</f>
        <v>0</v>
      </c>
      <c r="AE11" s="19" t="str">
        <f>IF(COUNTIF(F11:P11,"N")&gt;0,"Noņemta",(F11+G11+H11+I11+J11+K11+L11+M11+N11+O11+P11)*30+(Q11+R11+S11+X11)*10+(T11+W11+Z11)*5+(U11+V11+AA11+AB11)*3+Y11+AD11+AC11*20)</f>
        <v>Noņemta</v>
      </c>
      <c r="AF11" s="20">
        <v>0</v>
      </c>
      <c r="AG11" s="21" t="s">
        <v>78</v>
      </c>
      <c r="AH11" s="19" t="str">
        <f>AE11</f>
        <v>Noņemta</v>
      </c>
      <c r="AI11" s="25" t="s">
        <v>2</v>
      </c>
    </row>
    <row r="12" spans="1:35" s="5" customFormat="1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4"/>
      <c r="AF12" s="14"/>
      <c r="AG12" s="12"/>
      <c r="AH12" s="12"/>
      <c r="AI12" s="12"/>
    </row>
    <row r="13" spans="1:33" s="5" customFormat="1" ht="25.5">
      <c r="A13" s="10"/>
      <c r="K13" s="15"/>
      <c r="L13" s="15"/>
      <c r="M13" s="15"/>
      <c r="N13" s="15"/>
      <c r="O13" s="15"/>
      <c r="P13" s="15"/>
      <c r="Z13" s="15"/>
      <c r="AA13" s="15"/>
      <c r="AB13" s="15"/>
      <c r="AC13" s="16"/>
      <c r="AD13" s="16"/>
      <c r="AE13" s="15"/>
      <c r="AF13" s="15"/>
      <c r="AG13" s="21"/>
    </row>
    <row r="14" spans="6:33" s="5" customFormat="1" ht="15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69">
        <v>40614</v>
      </c>
      <c r="AD14" s="69"/>
      <c r="AE14" s="70"/>
      <c r="AF14" s="32"/>
      <c r="AG14" s="32"/>
    </row>
    <row r="15" spans="3:33" s="5" customFormat="1" ht="15" customHeight="1">
      <c r="C15" s="5" t="s">
        <v>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69" t="s">
        <v>9</v>
      </c>
      <c r="AD15" s="69"/>
      <c r="AE15" s="70"/>
      <c r="AF15" s="32"/>
      <c r="AG15" s="32"/>
    </row>
    <row r="16" spans="5:33" s="5" customFormat="1" ht="14.25">
      <c r="E16" s="5" t="s">
        <v>8</v>
      </c>
      <c r="AG16" s="21"/>
    </row>
    <row r="17" s="5" customFormat="1" ht="12" customHeight="1">
      <c r="AG17" s="21"/>
    </row>
    <row r="18" s="1" customFormat="1" ht="12.75" customHeight="1" hidden="1">
      <c r="AG18" s="21"/>
    </row>
    <row r="19" spans="6:33" s="1" customFormat="1" ht="12.75" customHeight="1" hidden="1">
      <c r="F19" s="1" t="s">
        <v>8</v>
      </c>
      <c r="AG19" s="21"/>
    </row>
    <row r="20" spans="3:33" s="1" customFormat="1" ht="12.75" customHeight="1" hidden="1">
      <c r="C20" s="1" t="s">
        <v>8</v>
      </c>
      <c r="AG20" s="21"/>
    </row>
    <row r="21" ht="14.25">
      <c r="AG21" s="21"/>
    </row>
    <row r="22" ht="9.75" customHeight="1">
      <c r="AG22" s="21"/>
    </row>
  </sheetData>
  <sheetProtection/>
  <mergeCells count="4">
    <mergeCell ref="AC14:AE14"/>
    <mergeCell ref="AC15:AE15"/>
    <mergeCell ref="C2:E4"/>
    <mergeCell ref="AE4:AH4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 Stepanov</cp:lastModifiedBy>
  <cp:lastPrinted>2011-03-12T12:44:00Z</cp:lastPrinted>
  <dcterms:created xsi:type="dcterms:W3CDTF">2006-03-09T14:01:41Z</dcterms:created>
  <dcterms:modified xsi:type="dcterms:W3CDTF">2011-03-14T09:56:07Z</dcterms:modified>
  <cp:category/>
  <cp:version/>
  <cp:contentType/>
  <cp:contentStatus/>
</cp:coreProperties>
</file>